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1565" activeTab="4"/>
  </bookViews>
  <sheets>
    <sheet name="PLANILHA" sheetId="8" r:id="rId1"/>
    <sheet name="PSQ com índices" sheetId="4" r:id="rId2"/>
    <sheet name="BDI DESONERADO" sheetId="5" r:id="rId3"/>
    <sheet name="ENCARGOS SOCIAIS DESONERADO" sheetId="6" r:id="rId4"/>
    <sheet name="Curva ABC" sheetId="7" r:id="rId5"/>
  </sheets>
  <externalReferences>
    <externalReference r:id="rId6"/>
    <externalReference r:id="rId7"/>
  </externalReferences>
  <definedNames>
    <definedName name="_1Excel_BuiltIn__FilterDatabase_5_1" localSheetId="1">#REF!</definedName>
    <definedName name="_1Excel_BuiltIn__FilterDatabase_5_1">#REF!</definedName>
    <definedName name="_4Excel_BuiltIn__FilterDatabase_6_1" localSheetId="1">#REF!</definedName>
    <definedName name="_4Excel_BuiltIn__FilterDatabase_6_1">#REF!</definedName>
    <definedName name="_5Excel_BuiltIn_Print_Titles_1_1_1" localSheetId="1">#REF!</definedName>
    <definedName name="_5Excel_BuiltIn_Print_Titles_1_1_1">#REF!</definedName>
    <definedName name="_D" localSheetId="1">#REF!</definedName>
    <definedName name="_D">#REF!</definedName>
    <definedName name="_xlnm._FilterDatabase" localSheetId="0" hidden="1">PLANILHA!$A$8:$H$10</definedName>
    <definedName name="_xlnm._FilterDatabase" localSheetId="1" hidden="1">'PSQ com índices'!$A$8:$D$10</definedName>
    <definedName name="_r" localSheetId="1">#REF!</definedName>
    <definedName name="_r">#REF!</definedName>
    <definedName name="AÇ" localSheetId="1">#REF!</definedName>
    <definedName name="AÇ">#REF!</definedName>
    <definedName name="AL" localSheetId="1">#REF!</definedName>
    <definedName name="AL">#REF!</definedName>
    <definedName name="_xlnm.Print_Area" localSheetId="2">'BDI DESONERADO'!$A$1:$C$68</definedName>
    <definedName name="_xlnm.Print_Area" localSheetId="3">'ENCARGOS SOCIAIS DESONERADO'!$A$1:$C$50</definedName>
    <definedName name="_xlnm.Print_Area" localSheetId="0">PLANILHA!$A$1:$F$129</definedName>
    <definedName name="_xlnm.Print_Area" localSheetId="1">'PSQ com índices'!$A$1:$E$129</definedName>
    <definedName name="ATUAL" localSheetId="1">#REF!</definedName>
    <definedName name="ATUAL">#REF!</definedName>
    <definedName name="BG" localSheetId="1">#REF!</definedName>
    <definedName name="BG">#REF!</definedName>
    <definedName name="BN" localSheetId="1">#REF!</definedName>
    <definedName name="BN">#REF!</definedName>
    <definedName name="CANCEA" localSheetId="1">#REF!</definedName>
    <definedName name="CANCEA">#REF!</definedName>
    <definedName name="CHECAGEM">CHOOSE([1]PARÂMETROS!$A$7,[1]PARÂMETROS!$B$7)</definedName>
    <definedName name="CP" localSheetId="1">#REF!</definedName>
    <definedName name="CP">#REF!</definedName>
    <definedName name="çp" localSheetId="1">#REF!</definedName>
    <definedName name="çp">#REF!</definedName>
    <definedName name="D" localSheetId="1">#REF!</definedName>
    <definedName name="D">#REF!</definedName>
    <definedName name="DÇ" localSheetId="1">#REF!</definedName>
    <definedName name="DÇ">#REF!</definedName>
    <definedName name="DE" localSheetId="1">#REF!</definedName>
    <definedName name="DE">#REF!</definedName>
    <definedName name="df" localSheetId="1">#REF!</definedName>
    <definedName name="df">#REF!</definedName>
    <definedName name="DFG" localSheetId="1">#REF!</definedName>
    <definedName name="DFG">#REF!</definedName>
    <definedName name="DJ" localSheetId="1">#REF!</definedName>
    <definedName name="DJ">#REF!</definedName>
    <definedName name="DL" localSheetId="1">#REF!</definedName>
    <definedName name="DL">#REF!</definedName>
    <definedName name="DP" localSheetId="1">#REF!</definedName>
    <definedName name="DP">#REF!</definedName>
    <definedName name="DS" localSheetId="1">#REF!</definedName>
    <definedName name="DS">#REF!</definedName>
    <definedName name="DU" localSheetId="1">#REF!</definedName>
    <definedName name="DU">#REF!</definedName>
    <definedName name="ER" localSheetId="1">#REF!</definedName>
    <definedName name="ER">#REF!</definedName>
    <definedName name="ES" localSheetId="1">#REF!</definedName>
    <definedName name="ES">#REF!</definedName>
    <definedName name="Excel_BuiltIn__FilterDatabase_1_1" localSheetId="1">#REF!</definedName>
    <definedName name="Excel_BuiltIn__FilterDatabase_1_1">#REF!</definedName>
    <definedName name="Excel_BuiltIn__FilterDatabase_5" localSheetId="1">#REF!</definedName>
    <definedName name="Excel_BuiltIn__FilterDatabase_5">#REF!</definedName>
    <definedName name="Excel_BuiltIn__FilterDatabase_6" localSheetId="0">[2]PAREDES_PISOS_REVESTIMENTOS!#REF!</definedName>
    <definedName name="Excel_BuiltIn__FilterDatabase_6" localSheetId="1">[2]PAREDES_PISOS_REVESTIMENTOS!#REF!</definedName>
    <definedName name="Excel_BuiltIn__FilterDatabase_6">#REF!</definedName>
    <definedName name="Excel_BuiltIn_Print_Area_1_1" localSheetId="1">#REF!</definedName>
    <definedName name="Excel_BuiltIn_Print_Area_1_1">#REF!</definedName>
    <definedName name="Excel_BuiltIn_Print_Titles_1_1" localSheetId="0">PLANILHA!$A$6:$IF$9</definedName>
    <definedName name="Excel_BuiltIn_Print_Titles_1_1" localSheetId="1">'PSQ com índices'!$A$6:$IB$9</definedName>
    <definedName name="Excel_BuiltIn_Print_Titles_1_1">#REF!</definedName>
    <definedName name="Excel_BuiltIn_Print_Titles_1_1_1" localSheetId="0">#REF!</definedName>
    <definedName name="Excel_BuiltIn_Print_Titles_1_1_1" localSheetId="1">#REF!</definedName>
    <definedName name="Excel_BuiltIn_Print_Titles_1_1_1">#REF!</definedName>
    <definedName name="Excel_BuiltIn_Print_Titles_1_1_4" localSheetId="1">#REF!</definedName>
    <definedName name="Excel_BuiltIn_Print_Titles_1_1_4">#REF!</definedName>
    <definedName name="Excel_BuiltIn_Print_Titles_1_1_5" localSheetId="1">#REF!</definedName>
    <definedName name="Excel_BuiltIn_Print_Titles_1_1_5">#REF!</definedName>
    <definedName name="execel" localSheetId="1">#REF!</definedName>
    <definedName name="execel">#REF!</definedName>
    <definedName name="exexel" localSheetId="1">#REF!</definedName>
    <definedName name="exexel">#REF!</definedName>
    <definedName name="FÇ" localSheetId="1">#REF!</definedName>
    <definedName name="FÇ">#REF!</definedName>
    <definedName name="FD" localSheetId="1">#REF!</definedName>
    <definedName name="FD">#REF!</definedName>
    <definedName name="FI" localSheetId="1">#REF!</definedName>
    <definedName name="FI">#REF!</definedName>
    <definedName name="FL" localSheetId="1">#REF!</definedName>
    <definedName name="FL">#REF!</definedName>
    <definedName name="FP" localSheetId="1">#REF!</definedName>
    <definedName name="FP">#REF!</definedName>
    <definedName name="fr" localSheetId="1">#REF!</definedName>
    <definedName name="fr">#REF!</definedName>
    <definedName name="FZ" localSheetId="1">#REF!</definedName>
    <definedName name="FZ">#REF!</definedName>
    <definedName name="GK" localSheetId="1">#REF!</definedName>
    <definedName name="GK">#REF!</definedName>
    <definedName name="GT" localSheetId="1">#REF!</definedName>
    <definedName name="GT">#REF!</definedName>
    <definedName name="H" localSheetId="1">#REF!</definedName>
    <definedName name="H">#REF!</definedName>
    <definedName name="HD" localSheetId="1">#REF!</definedName>
    <definedName name="HD">#REF!</definedName>
    <definedName name="HG" localSheetId="1">#REF!</definedName>
    <definedName name="HG">#REF!</definedName>
    <definedName name="HJ" localSheetId="1">#REF!</definedName>
    <definedName name="HJ">#REF!</definedName>
    <definedName name="HS" localSheetId="1">#REF!</definedName>
    <definedName name="HS">#REF!</definedName>
    <definedName name="i" localSheetId="1">#REF!</definedName>
    <definedName name="i">#REF!</definedName>
    <definedName name="IU" localSheetId="1">#REF!</definedName>
    <definedName name="IU">#REF!</definedName>
    <definedName name="IWUQEGKLASDHKLGASDF" localSheetId="1">#REF!</definedName>
    <definedName name="IWUQEGKLASDHKLGASDF">#REF!</definedName>
    <definedName name="KJ" localSheetId="1">#REF!</definedName>
    <definedName name="KJ">#REF!</definedName>
    <definedName name="KL" localSheetId="1">#REF!</definedName>
    <definedName name="KL">#REF!</definedName>
    <definedName name="KS" localSheetId="1">#REF!</definedName>
    <definedName name="KS">#REF!</definedName>
    <definedName name="LK" localSheetId="1">#REF!</definedName>
    <definedName name="LK">#REF!</definedName>
    <definedName name="LOIUYT" localSheetId="1">#REF!</definedName>
    <definedName name="LOIUYT">#REF!</definedName>
    <definedName name="LP" localSheetId="1">#REF!</definedName>
    <definedName name="LP">#REF!</definedName>
    <definedName name="ma" localSheetId="1">#REF!</definedName>
    <definedName name="ma">#REF!</definedName>
    <definedName name="max" localSheetId="1">#REF!</definedName>
    <definedName name="max">#REF!</definedName>
    <definedName name="mn" localSheetId="1">#REF!</definedName>
    <definedName name="mn">#REF!</definedName>
    <definedName name="MNNN" localSheetId="1">#REF!</definedName>
    <definedName name="MNNN">#REF!</definedName>
    <definedName name="NG" localSheetId="1">#REF!</definedName>
    <definedName name="NG">#REF!</definedName>
    <definedName name="NL" localSheetId="1">#REF!</definedName>
    <definedName name="NL">#REF!</definedName>
    <definedName name="o" localSheetId="1">#REF!</definedName>
    <definedName name="o">#REF!</definedName>
    <definedName name="OI" localSheetId="1">#REF!</definedName>
    <definedName name="OI">#REF!</definedName>
    <definedName name="OP" localSheetId="1">#REF!</definedName>
    <definedName name="OP">#REF!</definedName>
    <definedName name="oq" localSheetId="1">#REF!</definedName>
    <definedName name="oq">#REF!</definedName>
    <definedName name="PL" localSheetId="1">#REF!</definedName>
    <definedName name="PL">#REF!</definedName>
    <definedName name="POI" localSheetId="1">#REF!</definedName>
    <definedName name="POI">#REF!</definedName>
    <definedName name="PS" localSheetId="1">#REF!</definedName>
    <definedName name="PS">#REF!</definedName>
    <definedName name="pz" localSheetId="1">#REF!</definedName>
    <definedName name="pz">#REF!</definedName>
    <definedName name="qa" localSheetId="1">#REF!</definedName>
    <definedName name="qa">#REF!</definedName>
    <definedName name="QF" localSheetId="1">#REF!</definedName>
    <definedName name="QF">#REF!</definedName>
    <definedName name="QO" localSheetId="1">#REF!</definedName>
    <definedName name="QO">#REF!</definedName>
    <definedName name="QQQ" localSheetId="1">#REF!</definedName>
    <definedName name="QQQ">#REF!</definedName>
    <definedName name="qw" localSheetId="1">#REF!</definedName>
    <definedName name="qw">#REF!</definedName>
    <definedName name="RA" localSheetId="1">#REF!</definedName>
    <definedName name="RA">#REF!</definedName>
    <definedName name="re" localSheetId="1">#REF!</definedName>
    <definedName name="re">#REF!</definedName>
    <definedName name="RES" localSheetId="1">#REF!</definedName>
    <definedName name="RES">#REF!</definedName>
    <definedName name="RRRRRRRRRR" localSheetId="1">#REF!</definedName>
    <definedName name="RRRRRRRRRR">#REF!</definedName>
    <definedName name="SASSS" localSheetId="1">#REF!</definedName>
    <definedName name="SASSS">#REF!</definedName>
    <definedName name="SÇ" localSheetId="1">#REF!</definedName>
    <definedName name="SÇ">#REF!</definedName>
    <definedName name="SD" localSheetId="1">#REF!</definedName>
    <definedName name="SD">#REF!</definedName>
    <definedName name="SF" localSheetId="1">#REF!</definedName>
    <definedName name="SF">#REF!</definedName>
    <definedName name="t" localSheetId="1">#REF!</definedName>
    <definedName name="t">#REF!</definedName>
    <definedName name="_xlnm.Print_Titles" localSheetId="0">PLANILHA!$1:$10</definedName>
    <definedName name="_xlnm.Print_Titles" localSheetId="1">'PSQ com índices'!$1:$10</definedName>
    <definedName name="TR" localSheetId="1">#REF!</definedName>
    <definedName name="TR">#REF!</definedName>
    <definedName name="TRM" localSheetId="1">#REF!</definedName>
    <definedName name="TRM">#REF!</definedName>
    <definedName name="TTTT" localSheetId="1">#REF!</definedName>
    <definedName name="TTTT">#REF!</definedName>
    <definedName name="TY" localSheetId="1">#REF!</definedName>
    <definedName name="TY">#REF!</definedName>
    <definedName name="UI" localSheetId="1">#REF!</definedName>
    <definedName name="UI">#REF!</definedName>
    <definedName name="VB" localSheetId="1">#REF!</definedName>
    <definedName name="VB">#REF!</definedName>
    <definedName name="VO" localSheetId="1">#REF!</definedName>
    <definedName name="VO">#REF!</definedName>
    <definedName name="VP" localSheetId="1">#REF!</definedName>
    <definedName name="VP">#REF!</definedName>
    <definedName name="wal" localSheetId="1">#REF!</definedName>
    <definedName name="wal">#REF!</definedName>
    <definedName name="WE" localSheetId="1">#REF!</definedName>
    <definedName name="WE">#REF!</definedName>
    <definedName name="WK" localSheetId="1">#REF!</definedName>
    <definedName name="WK">#REF!</definedName>
    <definedName name="WU" localSheetId="1">#REF!</definedName>
    <definedName name="WU">#REF!</definedName>
    <definedName name="xc" localSheetId="1">#REF!</definedName>
    <definedName name="xc">#REF!</definedName>
    <definedName name="XI" localSheetId="1">#REF!</definedName>
    <definedName name="XI">#REF!</definedName>
    <definedName name="XT" localSheetId="1">#REF!</definedName>
    <definedName name="XT">#REF!</definedName>
    <definedName name="xu" localSheetId="1">#REF!</definedName>
    <definedName name="xu">#REF!</definedName>
    <definedName name="Y" localSheetId="1">#REF!</definedName>
    <definedName name="Y">#REF!</definedName>
    <definedName name="YT" localSheetId="1">#REF!</definedName>
    <definedName name="YT">#REF!</definedName>
    <definedName name="ZQ" localSheetId="1">#REF!</definedName>
    <definedName name="ZQ">#REF!</definedName>
    <definedName name="zzzzz" localSheetId="1">#REF!</definedName>
    <definedName name="zzzzz">#REF!</definedName>
  </definedNames>
  <calcPr calcId="145621"/>
</workbook>
</file>

<file path=xl/calcChain.xml><?xml version="1.0" encoding="utf-8"?>
<calcChain xmlns="http://schemas.openxmlformats.org/spreadsheetml/2006/main">
  <c r="C57" i="5" l="1"/>
  <c r="D52" i="5"/>
  <c r="F52" i="5"/>
  <c r="C45" i="6"/>
  <c r="C41" i="6"/>
  <c r="C36" i="6"/>
  <c r="C28" i="6"/>
  <c r="C47" i="6" s="1"/>
  <c r="C51" i="6" s="1"/>
  <c r="C15" i="6"/>
  <c r="C66" i="5"/>
  <c r="C65" i="5"/>
  <c r="C52" i="5"/>
  <c r="C51" i="5" s="1"/>
  <c r="C45" i="5"/>
  <c r="C41" i="5"/>
  <c r="B56" i="4"/>
  <c r="D14" i="4"/>
  <c r="E8" i="4"/>
  <c r="C8" i="4"/>
  <c r="A8" i="4"/>
  <c r="E7" i="4"/>
  <c r="A6" i="4"/>
</calcChain>
</file>

<file path=xl/sharedStrings.xml><?xml version="1.0" encoding="utf-8"?>
<sst xmlns="http://schemas.openxmlformats.org/spreadsheetml/2006/main" count="891" uniqueCount="345">
  <si>
    <t>EMPRESA BRASILEIRA DE INFRAESTRUTURA AEROPORTUÁRIA</t>
  </si>
  <si>
    <t>SUPERINTENDÊNCIA DE SERVIÇOS DE ENGENHARIA - DESE</t>
  </si>
  <si>
    <t>GERÊNCIA DE ENGENHARIA DE BELO HORIZONTE - GEBH</t>
  </si>
  <si>
    <t>PSQ - ÍNDICES DE CORREÇÃO CONTRATUAIS</t>
  </si>
  <si>
    <t>OBJETO:</t>
  </si>
  <si>
    <t>LOCAL:</t>
  </si>
  <si>
    <t>CÓDIGO ORÇAMENTO:</t>
  </si>
  <si>
    <t>ITENS</t>
  </si>
  <si>
    <t>DESCRIÇÃO DOS SERVIÇOS</t>
  </si>
  <si>
    <t>UNID.</t>
  </si>
  <si>
    <t>QUANT.</t>
  </si>
  <si>
    <t>ÍNDICE FGV</t>
  </si>
  <si>
    <t>01</t>
  </si>
  <si>
    <t>SERVIÇOS PRELIMINARES</t>
  </si>
  <si>
    <t>01.01</t>
  </si>
  <si>
    <t>CANTEIRO DE OBRAS</t>
  </si>
  <si>
    <t>01.01.01</t>
  </si>
  <si>
    <t>Placa de obras em chapa de aço galvanizado</t>
  </si>
  <si>
    <t>m2</t>
  </si>
  <si>
    <t>Série 160957 - Coluna 15 - ICC</t>
  </si>
  <si>
    <t>01.01.02</t>
  </si>
  <si>
    <t>Barracão de obras / Aluguel de container (Escritório, Vestiário e Refeitório)</t>
  </si>
  <si>
    <t>cj</t>
  </si>
  <si>
    <t>01.01.03</t>
  </si>
  <si>
    <t>Instalações provisórias de água, esgoto e energia elétrica</t>
  </si>
  <si>
    <t>01.01.04</t>
  </si>
  <si>
    <t>Administração Local</t>
  </si>
  <si>
    <t>02</t>
  </si>
  <si>
    <t>BALIZAMENTO LUMINOSO DE CABECEIRA E FIM DE PISTA</t>
  </si>
  <si>
    <t>02.01</t>
  </si>
  <si>
    <t>REDE DE DUTOS E INSTALAÇÃO DAS BASES METÁLICAS</t>
  </si>
  <si>
    <t>02.01.01</t>
  </si>
  <si>
    <t>ESCAVAÇÃO</t>
  </si>
  <si>
    <t>Escavação Mecanizada de vala em placa de concreto (pavimento rígido) nas cabeceiras 13 e 31 para instalação de abrigos embutidos das luzes de cabeceira e instalação de rede de dutos.</t>
  </si>
  <si>
    <t>02.01.01.01</t>
  </si>
  <si>
    <t>Corte de placa de concreto utilizando serras circulares</t>
  </si>
  <si>
    <t>m</t>
  </si>
  <si>
    <t>02.01.01.02</t>
  </si>
  <si>
    <t>Demolição de placas de pavimento rígido</t>
  </si>
  <si>
    <t>m³</t>
  </si>
  <si>
    <t>02.01.01.03</t>
  </si>
  <si>
    <t>Carga de material de demolição</t>
  </si>
  <si>
    <t>02.01.01.04</t>
  </si>
  <si>
    <t>Transporte de material de demolição para bota-fora</t>
  </si>
  <si>
    <t>m³ x km</t>
  </si>
  <si>
    <t>02.01.01.05</t>
  </si>
  <si>
    <t>Descarga e espalhamento em bota-fora (pavimento)</t>
  </si>
  <si>
    <t>02.01.01.06</t>
  </si>
  <si>
    <t>Indenização de Bota-fora - material de demolição</t>
  </si>
  <si>
    <t>02.01.02</t>
  </si>
  <si>
    <t xml:space="preserve">REDE DE DUTOS </t>
  </si>
  <si>
    <t>02.01.02.01</t>
  </si>
  <si>
    <t>LUZES DE CABECEIRA - Construção de Rede de Dutos com 01 tubo de 75mm (1xØ75mm) PEAD (Polietileno de Alta Densidade), corrugado helicoidal, envelopado em concreto fck &gt;= 15 Mpa, conforme NBR13897/1997, NBR13898/1997.  Incluindo (tampões/ terminais em cada trecho, berços espaçadores, fita de aviso perigo energia e arame guia) e sobressalentes conexão I de união de tubos PEAD, Kit de vedação composto de mastique e 1 rolo de filme de PVC. Fabricação:Kanaflex.</t>
  </si>
  <si>
    <t>02.01.03</t>
  </si>
  <si>
    <t>SISTEMA DE ATERRAMENTO</t>
  </si>
  <si>
    <t>02.01.03.01</t>
  </si>
  <si>
    <t>Cabo de cobre nú, especificação NBR-6524, meio duro, 7 fios, seção do condutor 10mm². Referência: Prysmian ou Equivalente técnico.</t>
  </si>
  <si>
    <t>02.01.03.02</t>
  </si>
  <si>
    <r>
      <t>Fornecimento e Instalação de Conector para fixação de fios e cabos de aterramento, fabricado em bronze de alta resistência mecânica e dotado de parafuso de fixação de aço zincado a fogo, p/cabo</t>
    </r>
    <r>
      <rPr>
        <u/>
        <sz val="10"/>
        <rFont val="Arial"/>
        <family val="2"/>
      </rPr>
      <t xml:space="preserve"> 10mm²</t>
    </r>
    <r>
      <rPr>
        <sz val="10"/>
        <rFont val="Arial"/>
        <family val="2"/>
      </rPr>
      <t>, com todos os acessórios de fixação: parafuso, porca e arruela e bucha de fixação.Ref: GB4C da Burndy ou equivalente técnico.</t>
    </r>
  </si>
  <si>
    <t>un</t>
  </si>
  <si>
    <t>02.01.04</t>
  </si>
  <si>
    <t>RECOMPOSIÇÃO PAVIMENTO RÍGIDO DAS CABECEIRAS</t>
  </si>
  <si>
    <t>02.01.04.01</t>
  </si>
  <si>
    <t>Recomposição do pavimento rígido das cabeceiras 13 e 31 incluindo passadores/ligadores fixados com adesivo estrutural e demais itens descritos na especificação técnica.</t>
  </si>
  <si>
    <t>02.01.04.02</t>
  </si>
  <si>
    <t>Selagem de juntas</t>
  </si>
  <si>
    <t>02.01.04.03</t>
  </si>
  <si>
    <t>Forma plana para estruturas de concreto, fornecimento e aplicação</t>
  </si>
  <si>
    <t>m²</t>
  </si>
  <si>
    <t>02.01.04.04</t>
  </si>
  <si>
    <t>Fornecimento e Aplicação de Concreto (fck=35MPa) para reconstituição da pista (placa de concreto ) e envelopamento dos abrigos metálicos na região de placas</t>
  </si>
  <si>
    <t>02.01.04.05</t>
  </si>
  <si>
    <t>Armadura - Fornecimento, Corte,  Dobra e Montagem de Aço = CA-60</t>
  </si>
  <si>
    <t>kg</t>
  </si>
  <si>
    <t>02.01.04.06</t>
  </si>
  <si>
    <t>Fornecimento e Aplicação de Brita Graduada Simples - BGS com CBR ≥ 80%, inclusive fornecimento de material reconstrução do pavimento sob a pista</t>
  </si>
  <si>
    <t>02.01.05</t>
  </si>
  <si>
    <t>RECOMPOSIÇÃO DO PAVIMENTO FLEXÍVEL DAS CABECEIRAS (ACOSTAMENTO)</t>
  </si>
  <si>
    <t>Reforço do Subleito (Fornecimento e Execução)</t>
  </si>
  <si>
    <t>02.01.05.01</t>
  </si>
  <si>
    <t>Fornecimento e Aplicação de Brita Graduada Simples - BGS com CBR ≥ 80%, inclusive fornecimento de material.</t>
  </si>
  <si>
    <t>Imprimações (Fornecimento e Execução)</t>
  </si>
  <si>
    <t>02.01.05.02</t>
  </si>
  <si>
    <t>Imprimadura Impermeabilizante</t>
  </si>
  <si>
    <t>Série 157972 Coluna 37 + Série 1002389 - coluna 39</t>
  </si>
  <si>
    <t>02.01.05.03</t>
  </si>
  <si>
    <t>Imprimadura Ligante</t>
  </si>
  <si>
    <t>Camada de Rolamento (Fornecimento e Execução)</t>
  </si>
  <si>
    <t>02.01.05.04</t>
  </si>
  <si>
    <t>02.02</t>
  </si>
  <si>
    <t>CAIXAS DE PASSAGEM CPIII (4 UNIDADES)</t>
  </si>
  <si>
    <t>02.02.01</t>
  </si>
  <si>
    <t xml:space="preserve">Escavação Mecanizada para construção de 04 caixas de passagem (CPIII) </t>
  </si>
  <si>
    <t>02.02.01.01</t>
  </si>
  <si>
    <t>Escavação e Carga de Material de Escavação para Bota Fora</t>
  </si>
  <si>
    <t>02.02.01.02</t>
  </si>
  <si>
    <t>Transporte de Material de Escavação para Bota Fora</t>
  </si>
  <si>
    <t>02.02.01.03</t>
  </si>
  <si>
    <t>Descarga e espalhamento em bota-fora (material de escavação - 1ª categoria)</t>
  </si>
  <si>
    <t>02.02.01.04</t>
  </si>
  <si>
    <t>Indenização de Bota-fora (material de escavação de 1ª categoria)</t>
  </si>
  <si>
    <t>02.02.02</t>
  </si>
  <si>
    <t xml:space="preserve">ESTRUTURA DE CONCRETO </t>
  </si>
  <si>
    <t>Concreto das caixas de passagem CP-III</t>
  </si>
  <si>
    <t>02.02.02.01</t>
  </si>
  <si>
    <t>02.02.02.02</t>
  </si>
  <si>
    <t>Fornecimento e Aplicação de Concreto (fck=25MPa) envelopamento dos abrigos metálicos</t>
  </si>
  <si>
    <t>02.02.02.03</t>
  </si>
  <si>
    <t>Armadura - Fornecimento, Corte,  Dobra e Montagem de Aço CA-50</t>
  </si>
  <si>
    <t>02.02.02.04</t>
  </si>
  <si>
    <r>
      <t xml:space="preserve">Fornecimento de brita nº 3 para construção de </t>
    </r>
    <r>
      <rPr>
        <u/>
        <sz val="10"/>
        <rFont val="Arial"/>
        <family val="2"/>
      </rPr>
      <t>camada drenante</t>
    </r>
    <r>
      <rPr>
        <sz val="10"/>
        <rFont val="Arial"/>
        <family val="2"/>
      </rPr>
      <t xml:space="preserve"> sob as caixas de passagem CPIII</t>
    </r>
  </si>
  <si>
    <t>02.03</t>
  </si>
  <si>
    <t>IMPERMEABILIZAÇÃO</t>
  </si>
  <si>
    <t>Impermeabilização das caixas de passagem - CP-III</t>
  </si>
  <si>
    <t>02.03.01</t>
  </si>
  <si>
    <t>Impermeabilização das paredes laterais e fundo das 4 caixas com argamassa argamassa polimérica à base de cimentos especiais VIAPLUS 1000 da “VIAPOL” ou equivalente</t>
  </si>
  <si>
    <t>02.04</t>
  </si>
  <si>
    <t>02.04.01</t>
  </si>
  <si>
    <t>Fornecimento, Instalação de Haste de aterramento de Ø3/4"x3,00m, conforme NBR12971, NBR5419/2001 e ETE. Ref: FASTWELD ou equivalente técnico.</t>
  </si>
  <si>
    <t>02.04.02</t>
  </si>
  <si>
    <t>02.05</t>
  </si>
  <si>
    <t>Tampão das caixas de passagem</t>
  </si>
  <si>
    <t>02.05.01</t>
  </si>
  <si>
    <t>Tampão de ferro fundido dúctil, circular, não ventilado, diâmetro nominal 600mm (diâmetro livre de passagem), com tampa articulada, removível e com bloqueio anti-fechamento acidental, com travamento automático realizado por barra elástica, com anel anti-ruído e trava antiabertura com chave codificada, constituído de tampa e telar, classe F 900 (900kN) de acordo com a norma ABNT NBR 10160 (EN 124).</t>
  </si>
  <si>
    <t>03</t>
  </si>
  <si>
    <t>PAINÉIS DE SINALIZAÇÃO VERTICAL</t>
  </si>
  <si>
    <t>03.01</t>
  </si>
  <si>
    <t>REDE DE DUTOS</t>
  </si>
  <si>
    <t>03.01.01</t>
  </si>
  <si>
    <t>ESCAVAÇÃO DE VALAS</t>
  </si>
  <si>
    <r>
      <t xml:space="preserve">Escavação Mecanizada de 144m de vala  400x600 mm, para instalação de rede de dutos (1 tubo Ø2") para a </t>
    </r>
    <r>
      <rPr>
        <b/>
        <u/>
        <sz val="10"/>
        <rFont val="Arial"/>
        <family val="2"/>
      </rPr>
      <t>alimentação dos painéis de sinalização vertica</t>
    </r>
    <r>
      <rPr>
        <b/>
        <sz val="10"/>
        <rFont val="Arial"/>
        <family val="2"/>
      </rPr>
      <t>l à serem interligados ao circuito de alimentação das luzes de borda das vias de taxi.</t>
    </r>
  </si>
  <si>
    <t>03.01.01.01</t>
  </si>
  <si>
    <t>Escavação Mecanizada</t>
  </si>
  <si>
    <t>03.01.01.02</t>
  </si>
  <si>
    <t>Reaterro compactado</t>
  </si>
  <si>
    <t>03.01.01.03</t>
  </si>
  <si>
    <t>Espalhamento de terra</t>
  </si>
  <si>
    <t>03.01.02</t>
  </si>
  <si>
    <t>03.01.02.01</t>
  </si>
  <si>
    <t>PAINÉIS DE SINALIZAÇÃO VERTICAL - Construção de Rede de Dutos com 01 tubo de 50mm (1xØ50mm) PEAD (Polietileno de Alta Densidade), corrugado helicoidal, envelopado em concreto fck &gt;= 15 Mpa, conforme NBR13897/1997, BR13898/1997.  Incluindo (tampões/ terminais em cada trecho, berços espaçadores, fita de aviso perigo energia e arame guia) e sobressalentes conexão I de união de tubos PEAD, Kit de vedação composto de mastique e 1 rolo de filme de PVC. Fabricação:Kanaflex.</t>
  </si>
  <si>
    <t>03.01.03</t>
  </si>
  <si>
    <t>03.01.03.01</t>
  </si>
  <si>
    <t>03.01.03.02</t>
  </si>
  <si>
    <t>03.01.03.03</t>
  </si>
  <si>
    <t>04</t>
  </si>
  <si>
    <t>BASES DOS PAÍNEIS</t>
  </si>
  <si>
    <t>04.01</t>
  </si>
  <si>
    <t>Escavação Mecanizada para construção das bases de concreto de fixação dos painéis verticais de sinalização</t>
  </si>
  <si>
    <t>04.01.01</t>
  </si>
  <si>
    <t>04.01.02</t>
  </si>
  <si>
    <t>04.01.03</t>
  </si>
  <si>
    <t>04.02</t>
  </si>
  <si>
    <t>04.02.01</t>
  </si>
  <si>
    <t>Tubo Ø 2" de PVC rosqueável (1xØ50mm), com luva de 2" em uma das extermidades, conforme NBR6150/1980.  Incluindo (tampões/ terminais em cada trecho, fita de aviso perigo energia e arame guia) e sobressalentes conexão I de união de tubos PEAD, Kit de vedação composto de mastique e 1 rolo de filme de PVC. Fab.TIGRE. Eletroduto a ser instalado no interior das bases de fixação das placas de VOR.</t>
  </si>
  <si>
    <t>04.03</t>
  </si>
  <si>
    <t>ESTRUTURAS DE CONCRETO</t>
  </si>
  <si>
    <t>Concreto -  Bases dos Painéis de Sinalização Vertical</t>
  </si>
  <si>
    <t>04.03.01</t>
  </si>
  <si>
    <t>04.03.02</t>
  </si>
  <si>
    <t>Fornecimento e Aplicação de Concreto (fck=25MPa)</t>
  </si>
  <si>
    <t>04.03.03</t>
  </si>
  <si>
    <t>04.03.04</t>
  </si>
  <si>
    <t>Fornecimento e Aplicação de Concreto (fck=15MPa) para regularização e/ou envelopamento de rede de dutos</t>
  </si>
  <si>
    <t>04.03.05</t>
  </si>
  <si>
    <t>Regularização e apiloamento sobre as bases de concreto</t>
  </si>
  <si>
    <t>Concreto - Abrigos Embutidos</t>
  </si>
  <si>
    <t>04.03.06</t>
  </si>
  <si>
    <t>04.03.07</t>
  </si>
  <si>
    <t>04.03.08</t>
  </si>
  <si>
    <t>Fornecimento e Aplicação de Concreto (fck=15MPa) envelopamento as redes de dutos</t>
  </si>
  <si>
    <t>04.03.09</t>
  </si>
  <si>
    <t>Fornecimento de armadura, corte, dobra e montagem de aço CA50-A, para construção de malha conforme padrão Q283 da GERDAU ou equivlente técnico.</t>
  </si>
  <si>
    <t>Kg</t>
  </si>
  <si>
    <t>05</t>
  </si>
  <si>
    <t>AS BUILT</t>
  </si>
  <si>
    <t>05.01</t>
  </si>
  <si>
    <t xml:space="preserve">Elaboração do "As built" </t>
  </si>
  <si>
    <t>Série 205438 - Coluna 78 - INCC PROJETOS</t>
  </si>
  <si>
    <t>Composições auxiliares</t>
  </si>
  <si>
    <t>C_88826</t>
  </si>
  <si>
    <t>BETONEIRA CAPACIDADE NOMINAL DE 400 L, CAPACIDADE DE MISTURA 310 L, MOTORELÉTRICO TRIFÁSICO POTÊNCIA DE 2 HP, SEM CARREGADOR - DEPRECIAÇÃO. AF_10/214</t>
  </si>
  <si>
    <t>h</t>
  </si>
  <si>
    <t>C_88827</t>
  </si>
  <si>
    <t>BETONEIRA CAPACIDADE NOMINAL DE 400 L, CAPACIDADE DE MISTURA 310 L, MOTORELÉTRICO TRIFÁSICO POTÊNCIA DE 2 HP, SEM CARREGADOR - JUROS. AF_10/2014</t>
  </si>
  <si>
    <t>C_88828</t>
  </si>
  <si>
    <t>BETONEIRA CAPACIDADE NOMINAL DE 400 L, CAPACIDADE DE MISTURA 310 L, MOTORELÉTRICO TRIFÁSICO POTÊNCIA DE 2 HP, SEM CARREGADOR - MANUTENÇÃO. AF_10/2014</t>
  </si>
  <si>
    <t>C_88829</t>
  </si>
  <si>
    <t>BETONEIRA CAPACIDADE NOMINAL DE 400 L, CAPACIDADE DE MISTURA 310 L, MOTORELÉTRICO TRIFÁSICO POTÊNCIA DE 2 HP, SEM CARREGADOR - MATERIAIS NA OPERAÇÃO. AF_10/2014</t>
  </si>
  <si>
    <t>01.01.02.01</t>
  </si>
  <si>
    <t>Aluguel de container - Escritório</t>
  </si>
  <si>
    <t>mês</t>
  </si>
  <si>
    <t>01.01.02.02</t>
  </si>
  <si>
    <t>Aluguel de container - Vestiário</t>
  </si>
  <si>
    <t>01.01.02.03</t>
  </si>
  <si>
    <t>Barracão de obras - Refeitório</t>
  </si>
  <si>
    <t>01.01.03.01</t>
  </si>
  <si>
    <t>Instalação Provisória de Energia Elétrica para canteiro de obras</t>
  </si>
  <si>
    <t>01.01.03.02</t>
  </si>
  <si>
    <t>Instalação Provisória de Água/Esgoto para canteiro de obras (00058/ORSE)</t>
  </si>
  <si>
    <t>01.01.03.03</t>
  </si>
  <si>
    <t>Instalação Provisória de Esgoto para canteiro de obras</t>
  </si>
  <si>
    <t>02.01.02.01.01</t>
  </si>
  <si>
    <t>CONCRETO FCK 15 MPA</t>
  </si>
  <si>
    <t>M3</t>
  </si>
  <si>
    <t>02.01.02.01.02</t>
  </si>
  <si>
    <t>DUTO FLEXIVEL TIPO KANAFLEX 3"</t>
  </si>
  <si>
    <t>M</t>
  </si>
  <si>
    <t>C_5961</t>
  </si>
  <si>
    <t>CAMINHÃO BASCULANTE 6 M3, PESO BRUTO TOTAL 16.000 KG, CARGA ÚTIL MÁXIMA 13.071 KG, DISTÂNCIA ENTRE EIXOS 4,80 M, POTÊNCIA 230 CV INCLUSIVE CAÇAMBA METÁLICA - CHI DIURNO. AF_06/2014</t>
  </si>
  <si>
    <t>CHI</t>
  </si>
  <si>
    <t>03.01.02.01.01</t>
  </si>
  <si>
    <t>DUTO FLEXIVEL TIPO KANAFLEX 2"</t>
  </si>
  <si>
    <t>Acórdão 325/2007-TCU - Media</t>
  </si>
  <si>
    <t>Acórdão 325/2007-TCU - Máximo</t>
  </si>
  <si>
    <t>IP 35/DA/2005</t>
  </si>
  <si>
    <t>Variável Conforme Legislação Municipal</t>
  </si>
  <si>
    <t>PLANILHA DE COMPOSIÇÃO DE BONIFICAÇÃO E DESPESAS INDIRETAS - BDI</t>
  </si>
  <si>
    <t>Considerando a desoneração da folha de pagamento (Leis 12.844/2013 e 13.043/2014)</t>
  </si>
  <si>
    <t>ITEM</t>
  </si>
  <si>
    <t>DISCRIMINAÇÃO</t>
  </si>
  <si>
    <t>%</t>
  </si>
  <si>
    <t xml:space="preserve"> A</t>
  </si>
  <si>
    <t>GRUPO A</t>
  </si>
  <si>
    <t xml:space="preserve"> Administração Central</t>
  </si>
  <si>
    <t xml:space="preserve"> Risco</t>
  </si>
  <si>
    <t xml:space="preserve"> B</t>
  </si>
  <si>
    <t>GRUPO B</t>
  </si>
  <si>
    <t xml:space="preserve"> Seguro de Risco de Engenharia</t>
  </si>
  <si>
    <t xml:space="preserve"> Garantia</t>
  </si>
  <si>
    <t xml:space="preserve"> Lucro Bruto</t>
  </si>
  <si>
    <t xml:space="preserve"> Despesas Financeiras</t>
  </si>
  <si>
    <t xml:space="preserve"> C </t>
  </si>
  <si>
    <t>GRUPO C</t>
  </si>
  <si>
    <t xml:space="preserve"> ISS (observar percentual da localidade)</t>
  </si>
  <si>
    <t xml:space="preserve"> PIS</t>
  </si>
  <si>
    <t xml:space="preserve"> COFINS</t>
  </si>
  <si>
    <t xml:space="preserve"> CPRB</t>
  </si>
  <si>
    <t xml:space="preserve"> BDI</t>
  </si>
  <si>
    <t>BDI = { [ ( ( 1 + A ) x (1 + B ) ) / ( 1 - C ) ] -1 } x 100</t>
  </si>
  <si>
    <t xml:space="preserve"> - Composição Analítica de BDI de acordo com a Nota Técnica NT nº 57/CNCG/EPEOE/LCNS/CCCE-3, de 12/03/2012, determinado pela CF CIRC nº 14155/DA/(DALC)/2012, de 24/05/2012 e posteriormente alterada pela CF CIRC nº 18440/DEEP/DFCC/2013, de 10/09/2013 (desoneração da Folha de Pagamento), com enquadramento na tabela do ANEXO IV da NT 57 (Obras acima entre R$ 150.000 e R$ 1.500.000).</t>
  </si>
  <si>
    <t xml:space="preserve"> - As alíquotas de PIS e de COFINS, referem-se aos valores máximos, conforme inciso V do art. 15 e inciso XX do artigo 10 da Lei nº 10.833/03, considerando tributação por Lucro Real.</t>
  </si>
  <si>
    <t xml:space="preserve"> - Alíquota de ISS adotada com base nos seguinte legislação: Item 7.02 da lista anexa à lei Nº 10.692, de 30 de dezembro 2013, e calculo de alíquota explicada a seguir.</t>
  </si>
  <si>
    <t xml:space="preserve"> - Conforme Memorando-Circular n.° 16.458/DESP/DFSA/2015, foram realizadas duas simulações de BDI e Encargos Sociais, bem como da aplicação de ISS, com aplicação ou não de desoneração da folha de pagamento, conforme legislação vigente. Abaixo, seguem os resultados das simulações para justificativa da escolha da metodologia que resulta em menor preço para a administração pública.</t>
  </si>
  <si>
    <t>- No orçamento desonerado, o valor da mão de obra, com encargos sociais de 86,59%, representou 39,35% do custo total da obra, implicando em uma alíquota equivalente de ISS de 1,97%. Esta alíquota foi calculada aplicando-se o imposto previsto em lei (5%) sobre o percentual de mão de obra, como segue: ( 5% x 39,35% = 1,97%).</t>
  </si>
  <si>
    <t>- No orcamento onerado, o valor da mão de obra, com encargos sociais de 116,86%, representou 40,80% do custo total da obra, implicando em uma alíquota equivalente de ISS de 2,04%. Esta alíquota foi calculada aplicando-se o imposto previsto em lei (5%) sobre o percentual de mão de obra, como segue: ( 5% x 40,80% = 2,04%).</t>
  </si>
  <si>
    <t>- Em conclusão ao estudo e simulação supracitado, optou-se pela adoção da desoneração da folha de pagamento, conforme Memorando-Circular n.° 16.458/DESP/DFSA/2015, por ser mais interessante para a INFRAERO, conforme comparativo ilustrado a seguir:</t>
  </si>
  <si>
    <t>Preço total com desoneração ( BDI 26,11%  e ES 86,59%)</t>
  </si>
  <si>
    <t>Preço total sem desoneração ( BDI 20,19% e ES 116,86% )</t>
  </si>
  <si>
    <t xml:space="preserve"> OBS.: A Licitante deverá apresenta composição de BDI, de acordo com o seu enquadramento na legislação tributária em vigor.</t>
  </si>
  <si>
    <t>PLANILHA DE COMPOSIÇÃO DE ENCARGOS SOCIAIS</t>
  </si>
  <si>
    <t xml:space="preserve"> A1</t>
  </si>
  <si>
    <t xml:space="preserve"> INSS</t>
  </si>
  <si>
    <t xml:space="preserve"> A2</t>
  </si>
  <si>
    <t xml:space="preserve"> SESI</t>
  </si>
  <si>
    <t xml:space="preserve"> A3</t>
  </si>
  <si>
    <t xml:space="preserve"> SENAI</t>
  </si>
  <si>
    <t xml:space="preserve"> A4</t>
  </si>
  <si>
    <t xml:space="preserve"> INCRA</t>
  </si>
  <si>
    <t xml:space="preserve"> A5</t>
  </si>
  <si>
    <t xml:space="preserve"> SEBRAE</t>
  </si>
  <si>
    <t xml:space="preserve"> A6</t>
  </si>
  <si>
    <t xml:space="preserve"> Salário Educação</t>
  </si>
  <si>
    <t xml:space="preserve"> A7</t>
  </si>
  <si>
    <t xml:space="preserve"> Seguro Acidente do Trabalho</t>
  </si>
  <si>
    <t xml:space="preserve"> A8</t>
  </si>
  <si>
    <t xml:space="preserve"> FGTS</t>
  </si>
  <si>
    <t xml:space="preserve"> A9</t>
  </si>
  <si>
    <t xml:space="preserve"> SECONCI</t>
  </si>
  <si>
    <t xml:space="preserve"> Total do Primeiro Grupo</t>
  </si>
  <si>
    <t xml:space="preserve"> B1</t>
  </si>
  <si>
    <t xml:space="preserve"> REPOUSO SEMANAL REMUNERADO</t>
  </si>
  <si>
    <t xml:space="preserve"> B2</t>
  </si>
  <si>
    <t xml:space="preserve"> FERIADOS</t>
  </si>
  <si>
    <t xml:space="preserve"> B3</t>
  </si>
  <si>
    <t xml:space="preserve"> AUXILIO ENFERMIDADE</t>
  </si>
  <si>
    <t xml:space="preserve"> B4</t>
  </si>
  <si>
    <t xml:space="preserve"> 13º SALÁRIO</t>
  </si>
  <si>
    <t xml:space="preserve"> B5</t>
  </si>
  <si>
    <t xml:space="preserve"> LICENSA PATERNIDADE</t>
  </si>
  <si>
    <t xml:space="preserve"> B6</t>
  </si>
  <si>
    <t xml:space="preserve"> FALTAS JUSTIFICADAS</t>
  </si>
  <si>
    <t xml:space="preserve"> B7</t>
  </si>
  <si>
    <t xml:space="preserve"> DIAS DE CHUVA</t>
  </si>
  <si>
    <t xml:space="preserve"> B8</t>
  </si>
  <si>
    <t xml:space="preserve"> AUXILIO ACIDENTE DE TRABALHO</t>
  </si>
  <si>
    <t xml:space="preserve"> B9</t>
  </si>
  <si>
    <t xml:space="preserve"> FÉRIAS GOZADAS</t>
  </si>
  <si>
    <t xml:space="preserve"> B10</t>
  </si>
  <si>
    <t xml:space="preserve"> SALÁRIO MATERNIDADE</t>
  </si>
  <si>
    <t xml:space="preserve"> Total do Segundo Grupo</t>
  </si>
  <si>
    <t xml:space="preserve"> C1</t>
  </si>
  <si>
    <t xml:space="preserve"> AVISO PRÉIO INDENIZADO</t>
  </si>
  <si>
    <t xml:space="preserve"> C2</t>
  </si>
  <si>
    <t xml:space="preserve"> AVISO PRÉIO TRABALHADO</t>
  </si>
  <si>
    <t xml:space="preserve"> C3</t>
  </si>
  <si>
    <t xml:space="preserve"> FÉRIAS INDENIZADAS</t>
  </si>
  <si>
    <t xml:space="preserve"> C4</t>
  </si>
  <si>
    <t xml:space="preserve"> DEPÓSITO RECISÃO SEM JUSTA CAUSA</t>
  </si>
  <si>
    <t xml:space="preserve"> C5</t>
  </si>
  <si>
    <t xml:space="preserve"> INDENIZAÇÃO ADICIONAL</t>
  </si>
  <si>
    <t xml:space="preserve"> Total do Terceiro Grupo</t>
  </si>
  <si>
    <t>GRUPO D</t>
  </si>
  <si>
    <t xml:space="preserve"> D1</t>
  </si>
  <si>
    <t xml:space="preserve"> REINCIDÊNCIA DE A SOBRE B</t>
  </si>
  <si>
    <t xml:space="preserve"> D2</t>
  </si>
  <si>
    <t xml:space="preserve"> REINCIDÊNCIA DE A SOBRE AVISO PRÉVIO TRABALHADO E REINCIDÊNCIA DO FGTS SOBRE O AVISO PRÉVIO INDENIZADO</t>
  </si>
  <si>
    <t xml:space="preserve"> Total do quarto grupo</t>
  </si>
  <si>
    <t>GRUPO E</t>
  </si>
  <si>
    <t xml:space="preserve"> E1</t>
  </si>
  <si>
    <t xml:space="preserve"> ENCARGOS SOCIAIS COMPLEMENTARES</t>
  </si>
  <si>
    <t xml:space="preserve"> Total do quinto grupo</t>
  </si>
  <si>
    <t xml:space="preserve"> TOTAL GERAL ENCARGOS SOCIAIS</t>
  </si>
  <si>
    <t xml:space="preserve"> - Composição Analítica de Encargos Sociais, de acordo com a CF CIRC nº 37887/DTPE(PEOE)/2012, que adota os percentuais fixados, por Estado Federativo, pelo SINAPI, vigente a partir de 04/2015.</t>
  </si>
  <si>
    <t xml:space="preserve"> - Alíquota de INSS zerada, em função da isenção da contribuição patronal do INSS de 20%, concedida pelas Leis 12.844/2013 e 13.043/2014, que desoneram a folha de pagamento de segmentos da construção civil. Em contrapartida a Contribuição Previdenciária sobre a Receita Bruta - CPRB, de 4,5% foi acrescida à composição do BDI. </t>
  </si>
  <si>
    <t xml:space="preserve"> - Alíquota de 1,2% do SECONCI estabelecida na cláusula 24ª da Convenção Coletiva de Trabalho 2014/2015, entre o SINDUSCON-MG e o Sindicato dos Trabalhadores nas Indústrias de Construção de BH, com abrangência a Lagoa Santa, registrada no MTE sob número MG005285/2014.</t>
  </si>
  <si>
    <t>CURVA ABC</t>
  </si>
  <si>
    <t>INFRAESTRUTURA PARA ADEQUAÇÃO DO SISTEMA ILUMINAÇÃO DE FIM DE PISTA E CABECEIRA E SINALIZAÇÃO VERTICAL DO AEROPORTO DE BELO HORIZONTE – CARLOS DRUMMOND DE ANDRADE – SBBH</t>
  </si>
  <si>
    <t>DATA:</t>
  </si>
  <si>
    <t>DATA BASE:</t>
  </si>
  <si>
    <t>AEROPORTO CARLOS DRUMMOND DE ANDRADE - BELO HORIZONTE - SBBH</t>
  </si>
  <si>
    <t>BH.01/700.91/2650/01</t>
  </si>
  <si>
    <t>DEZ/2015</t>
  </si>
  <si>
    <t>Código</t>
  </si>
  <si>
    <t>Descrição</t>
  </si>
  <si>
    <t>unid</t>
  </si>
  <si>
    <t>Quant</t>
  </si>
  <si>
    <t>Preço unit</t>
  </si>
  <si>
    <t>Preço total</t>
  </si>
  <si>
    <t>% acumulado</t>
  </si>
  <si>
    <t>02.02.02.02
04.03.02
04.03.07</t>
  </si>
  <si>
    <t>02.02.02.03
04.03.03</t>
  </si>
  <si>
    <t xml:space="preserve">02.01.04.03
02.02.02.01
04.03.01
04.03.06
</t>
  </si>
  <si>
    <t>02.01.03.01                         03.01.03.01</t>
  </si>
  <si>
    <t>02.01.04.06                 02.01.05.01</t>
  </si>
  <si>
    <t>Concreto Betuminoso Usinado à Quente modificado com polimeros (CAPA)</t>
  </si>
  <si>
    <t>03.01.03.02
02.01.03.02
02.04.02</t>
  </si>
  <si>
    <t>02.04.01              03.01.03.03</t>
  </si>
  <si>
    <t>03.01.01.01             04.01.01</t>
  </si>
  <si>
    <t>04.01.02          03.01.01.02</t>
  </si>
  <si>
    <t>03.01.01.03        04.01.03</t>
  </si>
  <si>
    <t>PLANILHA DE SERVIÇOS E PREÇOS</t>
  </si>
  <si>
    <t>P. UNIT.</t>
  </si>
  <si>
    <t>P. TOTAL</t>
  </si>
  <si>
    <t>Concreto Asfáltico(CAPA)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</si>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</sst>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_(* #,##0.00_);_(* \(#,##0.00\);_(* &quot;-&quot;??_);_(@_)"/>
    <numFmt numFmtId="165" formatCode="_([$€-2]* #,##0.00_);_([$€-2]* \(#,##0.00\);_([$€-2]* \-??_)"/>
    <numFmt numFmtId="166" formatCode="_([$€]* #,##0.00_);_([$€]* \(#,##0.00\);_([$€]* &quot;-&quot;??_);_(@_)"/>
    <numFmt numFmtId="167" formatCode="_(&quot;R$ &quot;* #,##0.00_);_(&quot;R$ &quot;* \(#,##0.00\);_(&quot;R$ &quot;* &quot;-&quot;??_);_(@_)"/>
    <numFmt numFmtId="168" formatCode="_-* #,##0.00\ _€_-;\-* #,##0.00\ _€_-;_-* &quot;-&quot;??\ _€_-;_-@_-"/>
    <numFmt numFmtId="169" formatCode="#,##0.00\ ;&quot; (&quot;#,##0.00\);&quot; -&quot;#\ ;@\ "/>
    <numFmt numFmtId="170" formatCode="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b/>
      <sz val="9"/>
      <name val="Arial"/>
      <family val="2"/>
    </font>
    <font>
      <sz val="8"/>
      <color indexed="8"/>
      <name val="Arial"/>
      <family val="2"/>
    </font>
    <font>
      <b/>
      <sz val="11"/>
      <color indexed="8"/>
      <name val="Tahoma"/>
      <family val="2"/>
    </font>
    <font>
      <sz val="8"/>
      <color indexed="8"/>
      <name val="Tahoma"/>
      <family val="2"/>
    </font>
    <font>
      <b/>
      <sz val="10"/>
      <color indexed="8"/>
      <name val="Tahoma"/>
      <family val="2"/>
    </font>
    <font>
      <b/>
      <sz val="8"/>
      <color indexed="8"/>
      <name val="Tahoma"/>
      <family val="2"/>
    </font>
    <font>
      <b/>
      <sz val="8"/>
      <color indexed="8"/>
      <name val="Arial"/>
      <family val="2"/>
    </font>
    <font>
      <b/>
      <sz val="10"/>
      <name val="Arial"/>
      <family val="2"/>
    </font>
    <font>
      <b/>
      <sz val="10"/>
      <color indexed="8"/>
      <name val="Arial"/>
      <family val="2"/>
    </font>
    <font>
      <sz val="10"/>
      <name val="Arial"/>
      <family val="2"/>
    </font>
    <font>
      <sz val="10"/>
      <color indexed="8"/>
      <name val="Arial"/>
      <family val="2"/>
    </font>
    <font>
      <b/>
      <sz val="10"/>
      <color rgb="FFC00000"/>
      <name val="Arial"/>
      <family val="2"/>
    </font>
    <font>
      <u/>
      <sz val="10"/>
      <name val="Arial"/>
      <family val="2"/>
    </font>
    <font>
      <sz val="10"/>
      <color rgb="FFC00000"/>
      <name val="Arial"/>
      <family val="2"/>
    </font>
    <font>
      <sz val="10"/>
      <color theme="1"/>
      <name val="Arial"/>
      <family val="2"/>
    </font>
    <font>
      <sz val="10"/>
      <color rgb="FFFF0000"/>
      <name val="Arial"/>
      <family val="2"/>
    </font>
    <font>
      <b/>
      <u/>
      <sz val="10"/>
      <name val="Arial"/>
      <family val="2"/>
    </font>
    <font>
      <b/>
      <sz val="10"/>
      <color theme="0" tint="-0.249977111117893"/>
      <name val="Arial"/>
      <family val="2"/>
    </font>
    <font>
      <sz val="11"/>
      <color indexed="8"/>
      <name val="Calibri"/>
      <family val="2"/>
    </font>
    <font>
      <b/>
      <sz val="15"/>
      <color indexed="62"/>
      <name val="Calibri"/>
      <family val="2"/>
    </font>
    <font>
      <b/>
      <sz val="11"/>
      <name val="Arial"/>
      <family val="2"/>
    </font>
    <font>
      <sz val="9"/>
      <name val="Arial"/>
      <family val="2"/>
    </font>
    <font>
      <sz val="10"/>
      <color indexed="10"/>
      <name val="Arial"/>
      <family val="2"/>
    </font>
    <font>
      <sz val="9"/>
      <color indexed="10"/>
      <name val="Arial"/>
      <family val="2"/>
    </font>
    <font>
      <b/>
      <sz val="12"/>
      <name val="Arial"/>
      <family val="2"/>
    </font>
    <font>
      <sz val="9"/>
      <color indexed="8"/>
      <name val="Arial"/>
      <family val="2"/>
    </font>
    <font>
      <sz val="30"/>
      <color theme="1"/>
      <name val="Calibri"/>
      <family val="2"/>
      <scheme val="minor"/>
    </font>
    <font>
      <b/>
      <sz val="10"/>
      <color indexed="10"/>
      <name val="Arial"/>
      <family val="2"/>
    </font>
    <font>
      <b/>
      <sz val="12"/>
      <color indexed="8"/>
      <name val="Arial"/>
      <family val="2"/>
    </font>
  </fonts>
  <fills count="18">
    <fill>
      <patternFill patternType="none"/>
    </fill>
    <fill>
      <patternFill patternType="gray125"/>
    </fill>
    <fill>
      <patternFill patternType="solid">
        <fgColor indexed="9"/>
        <bgColor indexed="26"/>
      </patternFill>
    </fill>
    <fill>
      <patternFill patternType="solid">
        <fgColor theme="2" tint="-9.9978637043366805E-2"/>
        <bgColor indexed="64"/>
      </patternFill>
    </fill>
    <fill>
      <patternFill patternType="solid">
        <fgColor indexed="47"/>
        <bgColor indexed="22"/>
      </patternFill>
    </fill>
    <fill>
      <patternFill patternType="solid">
        <fgColor indexed="22"/>
        <bgColor indexed="31"/>
      </patternFill>
    </fill>
    <fill>
      <patternFill patternType="solid">
        <fgColor indexed="27"/>
        <bgColor indexed="41"/>
      </patternFill>
    </fill>
    <fill>
      <patternFill patternType="solid">
        <fgColor indexed="44"/>
        <bgColor indexed="31"/>
      </patternFill>
    </fill>
    <fill>
      <patternFill patternType="solid">
        <fgColor indexed="29"/>
        <bgColor indexed="45"/>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79998168889431442"/>
        <bgColor indexed="26"/>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64"/>
      </patternFill>
    </fill>
    <fill>
      <patternFill patternType="solid">
        <fgColor theme="9" tint="0.79998168889431442"/>
        <bgColor indexed="26"/>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8"/>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57"/>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hair">
        <color indexed="8"/>
      </bottom>
      <diagonal/>
    </border>
    <border>
      <left style="double">
        <color indexed="8"/>
      </left>
      <right style="double">
        <color indexed="8"/>
      </right>
      <top/>
      <bottom style="hair">
        <color indexed="8"/>
      </bottom>
      <diagonal/>
    </border>
    <border>
      <left style="double">
        <color indexed="8"/>
      </left>
      <right style="double">
        <color indexed="8"/>
      </right>
      <top style="hair">
        <color indexed="8"/>
      </top>
      <bottom style="hair">
        <color indexed="8"/>
      </bottom>
      <diagonal/>
    </border>
    <border>
      <left style="double">
        <color indexed="8"/>
      </left>
      <right style="double">
        <color indexed="8"/>
      </right>
      <top style="hair">
        <color indexed="8"/>
      </top>
      <bottom style="double">
        <color indexed="8"/>
      </bottom>
      <diagonal/>
    </border>
    <border>
      <left/>
      <right/>
      <top/>
      <bottom style="double">
        <color indexed="8"/>
      </bottom>
      <diagonal/>
    </border>
    <border>
      <left style="double">
        <color indexed="8"/>
      </left>
      <right style="double">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double">
        <color indexed="8"/>
      </right>
      <top style="double">
        <color indexed="8"/>
      </top>
      <bottom style="thin">
        <color indexed="64"/>
      </bottom>
      <diagonal/>
    </border>
    <border>
      <left style="double">
        <color indexed="8"/>
      </left>
      <right/>
      <top style="thin">
        <color indexed="64"/>
      </top>
      <bottom style="thin">
        <color indexed="64"/>
      </bottom>
      <diagonal/>
    </border>
    <border>
      <left/>
      <right style="double">
        <color indexed="8"/>
      </right>
      <top style="thin">
        <color indexed="64"/>
      </top>
      <bottom style="thin">
        <color indexed="64"/>
      </bottom>
      <diagonal/>
    </border>
    <border>
      <left style="double">
        <color indexed="8"/>
      </left>
      <right/>
      <top/>
      <bottom style="double">
        <color indexed="8"/>
      </bottom>
      <diagonal/>
    </border>
    <border>
      <left/>
      <right style="double">
        <color indexed="8"/>
      </right>
      <top/>
      <bottom style="double">
        <color indexed="8"/>
      </bottom>
      <diagonal/>
    </border>
  </borders>
  <cellStyleXfs count="9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13" fillId="0" borderId="0" applyProtection="0"/>
    <xf numFmtId="0" fontId="13" fillId="0" borderId="0"/>
    <xf numFmtId="164" fontId="13" fillId="0" borderId="0" applyFont="0" applyFill="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165" fontId="3" fillId="0" borderId="0" applyFill="0" applyBorder="0" applyAlignment="0" applyProtection="0"/>
    <xf numFmtId="166" fontId="1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 fillId="0" borderId="0"/>
    <xf numFmtId="0" fontId="13" fillId="0" borderId="0"/>
    <xf numFmtId="0" fontId="13" fillId="0" borderId="0"/>
    <xf numFmtId="0" fontId="13" fillId="0" borderId="0"/>
    <xf numFmtId="0" fontId="1" fillId="0" borderId="0"/>
    <xf numFmtId="0" fontId="13" fillId="0" borderId="0"/>
    <xf numFmtId="0" fontId="1" fillId="0" borderId="0"/>
    <xf numFmtId="0" fontId="22"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3" fillId="0" borderId="32" applyNumberFormat="0" applyFill="0" applyAlignment="0" applyProtection="0"/>
    <xf numFmtId="43" fontId="1" fillId="0" borderId="0" applyFont="0" applyFill="0" applyBorder="0" applyAlignment="0" applyProtection="0"/>
    <xf numFmtId="168" fontId="22" fillId="0" borderId="0" applyFont="0" applyFill="0" applyBorder="0" applyAlignment="0" applyProtection="0"/>
  </cellStyleXfs>
  <cellXfs count="354">
    <xf numFmtId="0" fontId="0" fillId="0" borderId="0" xfId="0"/>
    <xf numFmtId="0" fontId="4" fillId="0" borderId="1" xfId="3" applyFont="1" applyBorder="1" applyAlignment="1">
      <alignment horizontal="center"/>
    </xf>
    <xf numFmtId="0" fontId="4" fillId="0" borderId="2" xfId="3" applyFont="1" applyBorder="1" applyAlignment="1">
      <alignment horizontal="center"/>
    </xf>
    <xf numFmtId="0" fontId="4" fillId="0" borderId="3" xfId="3" applyFont="1" applyBorder="1" applyAlignment="1">
      <alignment horizontal="center"/>
    </xf>
    <xf numFmtId="0" fontId="5" fillId="2" borderId="0" xfId="3" applyFont="1" applyFill="1"/>
    <xf numFmtId="0" fontId="4" fillId="0" borderId="4" xfId="3" applyFont="1" applyBorder="1" applyAlignment="1">
      <alignment horizontal="center"/>
    </xf>
    <xf numFmtId="0" fontId="4" fillId="0" borderId="0" xfId="3" applyFont="1" applyBorder="1" applyAlignment="1">
      <alignment horizontal="center"/>
    </xf>
    <xf numFmtId="0" fontId="4" fillId="0" borderId="5" xfId="3" applyFont="1" applyBorder="1" applyAlignment="1">
      <alignment horizontal="center"/>
    </xf>
    <xf numFmtId="0" fontId="6" fillId="2" borderId="6" xfId="3" applyFont="1" applyFill="1" applyBorder="1" applyAlignment="1">
      <alignment horizontal="center"/>
    </xf>
    <xf numFmtId="0" fontId="6" fillId="2" borderId="7" xfId="3" applyFont="1" applyFill="1" applyBorder="1" applyAlignment="1">
      <alignment horizontal="center"/>
    </xf>
    <xf numFmtId="0" fontId="6" fillId="2" borderId="8" xfId="3" applyFont="1" applyFill="1" applyBorder="1" applyAlignment="1">
      <alignment horizontal="center"/>
    </xf>
    <xf numFmtId="0" fontId="7" fillId="2" borderId="9" xfId="3" applyFont="1" applyFill="1" applyBorder="1" applyAlignment="1">
      <alignment horizontal="center" vertical="center"/>
    </xf>
    <xf numFmtId="0" fontId="7" fillId="2" borderId="10" xfId="3" applyFont="1" applyFill="1" applyBorder="1" applyAlignment="1">
      <alignment vertical="center" wrapText="1"/>
    </xf>
    <xf numFmtId="0" fontId="7" fillId="2" borderId="10" xfId="3" applyFont="1" applyFill="1" applyBorder="1" applyAlignment="1">
      <alignment horizontal="center" vertical="center"/>
    </xf>
    <xf numFmtId="0" fontId="7" fillId="2" borderId="10" xfId="3" applyFont="1" applyFill="1" applyBorder="1" applyAlignment="1">
      <alignment vertical="center"/>
    </xf>
    <xf numFmtId="0" fontId="5" fillId="2" borderId="11" xfId="1" applyNumberFormat="1" applyFont="1" applyFill="1" applyBorder="1" applyAlignment="1">
      <alignment wrapText="1"/>
    </xf>
    <xf numFmtId="0" fontId="8" fillId="2" borderId="6" xfId="3" applyFont="1" applyFill="1" applyBorder="1" applyAlignment="1">
      <alignment horizontal="center" vertical="top" wrapText="1"/>
    </xf>
    <xf numFmtId="0" fontId="8" fillId="2" borderId="7" xfId="3" applyFont="1" applyFill="1" applyBorder="1" applyAlignment="1">
      <alignment horizontal="center" vertical="top" wrapText="1"/>
    </xf>
    <xf numFmtId="0" fontId="8" fillId="2" borderId="8" xfId="3" applyFont="1" applyFill="1" applyBorder="1" applyAlignment="1">
      <alignment horizontal="center" vertical="top" wrapText="1"/>
    </xf>
    <xf numFmtId="0" fontId="7" fillId="2" borderId="4" xfId="3" applyFont="1" applyFill="1" applyBorder="1" applyAlignment="1">
      <alignment horizontal="center" vertical="center"/>
    </xf>
    <xf numFmtId="0" fontId="7" fillId="2" borderId="0" xfId="3" applyFont="1" applyFill="1" applyBorder="1" applyAlignment="1">
      <alignment vertical="center" wrapText="1"/>
    </xf>
    <xf numFmtId="0" fontId="7" fillId="2" borderId="12" xfId="3" applyFont="1" applyFill="1" applyBorder="1" applyAlignment="1">
      <alignment horizontal="left" vertical="center"/>
    </xf>
    <xf numFmtId="0" fontId="7" fillId="2" borderId="13" xfId="3" applyFont="1" applyFill="1" applyBorder="1" applyAlignment="1">
      <alignment horizontal="left" vertical="center"/>
    </xf>
    <xf numFmtId="43" fontId="5" fillId="2" borderId="14" xfId="1" applyFont="1" applyFill="1" applyBorder="1" applyAlignment="1">
      <alignment wrapText="1"/>
    </xf>
    <xf numFmtId="0" fontId="8" fillId="2" borderId="6" xfId="3" applyFont="1" applyFill="1" applyBorder="1" applyAlignment="1">
      <alignment horizontal="left" vertical="center"/>
    </xf>
    <xf numFmtId="0" fontId="8" fillId="2" borderId="15" xfId="3" applyFont="1" applyFill="1" applyBorder="1" applyAlignment="1">
      <alignment horizontal="left" vertical="center"/>
    </xf>
    <xf numFmtId="0" fontId="9" fillId="2" borderId="16" xfId="3" applyNumberFormat="1" applyFont="1" applyFill="1" applyBorder="1" applyAlignment="1">
      <alignment horizontal="center" vertical="center"/>
    </xf>
    <xf numFmtId="0" fontId="9" fillId="2" borderId="15" xfId="3" applyNumberFormat="1" applyFont="1" applyFill="1" applyBorder="1" applyAlignment="1">
      <alignment horizontal="center" vertical="center"/>
    </xf>
    <xf numFmtId="0" fontId="10" fillId="2" borderId="17" xfId="1" applyNumberFormat="1" applyFont="1" applyFill="1" applyBorder="1" applyAlignment="1">
      <alignment horizontal="center" vertical="center" wrapText="1"/>
    </xf>
    <xf numFmtId="0" fontId="9" fillId="2" borderId="18" xfId="3" applyFont="1" applyFill="1" applyBorder="1" applyAlignment="1">
      <alignment horizontal="center" vertical="center"/>
    </xf>
    <xf numFmtId="0" fontId="9" fillId="2" borderId="19" xfId="3" applyFont="1" applyFill="1" applyBorder="1" applyAlignment="1">
      <alignment horizontal="center" vertical="center" wrapText="1"/>
    </xf>
    <xf numFmtId="0" fontId="9" fillId="2" borderId="20" xfId="3" applyFont="1" applyFill="1" applyBorder="1" applyAlignment="1">
      <alignment horizontal="center" vertical="center"/>
    </xf>
    <xf numFmtId="0" fontId="9" fillId="2" borderId="21" xfId="3" applyFont="1" applyFill="1" applyBorder="1" applyAlignment="1">
      <alignment horizontal="center" vertical="center"/>
    </xf>
    <xf numFmtId="43" fontId="9" fillId="2" borderId="17" xfId="1" applyFont="1" applyFill="1" applyBorder="1" applyAlignment="1">
      <alignment horizontal="center" vertical="center" wrapText="1"/>
    </xf>
    <xf numFmtId="0" fontId="9" fillId="2" borderId="22" xfId="3" applyFont="1" applyFill="1" applyBorder="1" applyAlignment="1">
      <alignment horizontal="center" vertical="center"/>
    </xf>
    <xf numFmtId="0" fontId="9" fillId="2" borderId="16" xfId="3" applyFont="1" applyFill="1" applyBorder="1" applyAlignment="1">
      <alignment horizontal="center" vertical="center" wrapText="1"/>
    </xf>
    <xf numFmtId="0" fontId="9" fillId="2" borderId="23" xfId="3" applyFont="1" applyFill="1" applyBorder="1" applyAlignment="1">
      <alignment horizontal="center" vertical="center"/>
    </xf>
    <xf numFmtId="0" fontId="9" fillId="2" borderId="24" xfId="3" applyFont="1" applyFill="1" applyBorder="1" applyAlignment="1">
      <alignment horizontal="center" vertical="center"/>
    </xf>
    <xf numFmtId="43" fontId="9" fillId="2" borderId="25" xfId="1" applyFont="1" applyFill="1" applyBorder="1" applyAlignment="1">
      <alignment horizontal="center" vertical="center" wrapText="1"/>
    </xf>
    <xf numFmtId="49" fontId="11" fillId="3" borderId="26" xfId="4" applyNumberFormat="1" applyFont="1" applyFill="1" applyBorder="1" applyAlignment="1">
      <alignment horizontal="center" vertical="top"/>
    </xf>
    <xf numFmtId="0" fontId="11" fillId="3" borderId="12" xfId="4" applyFont="1" applyFill="1" applyBorder="1" applyAlignment="1">
      <alignment horizontal="left"/>
    </xf>
    <xf numFmtId="0" fontId="11" fillId="3" borderId="27" xfId="4" applyFont="1" applyFill="1" applyBorder="1" applyAlignment="1">
      <alignment horizontal="center" vertical="center"/>
    </xf>
    <xf numFmtId="0" fontId="11" fillId="3" borderId="10" xfId="4" applyFont="1" applyFill="1" applyBorder="1" applyAlignment="1">
      <alignment horizontal="right" vertical="center"/>
    </xf>
    <xf numFmtId="0" fontId="11" fillId="3" borderId="14" xfId="4" applyFont="1" applyFill="1" applyBorder="1" applyAlignment="1">
      <alignment horizontal="right" vertical="center" wrapText="1"/>
    </xf>
    <xf numFmtId="49" fontId="11" fillId="3" borderId="18" xfId="4" applyNumberFormat="1" applyFont="1" applyFill="1" applyBorder="1" applyAlignment="1">
      <alignment horizontal="center" vertical="top"/>
    </xf>
    <xf numFmtId="0" fontId="11" fillId="3" borderId="19" xfId="4" applyFont="1" applyFill="1" applyBorder="1" applyAlignment="1">
      <alignment horizontal="left"/>
    </xf>
    <xf numFmtId="0" fontId="11" fillId="3" borderId="21" xfId="4" applyFont="1" applyFill="1" applyBorder="1" applyAlignment="1">
      <alignment horizontal="center" vertical="center"/>
    </xf>
    <xf numFmtId="0" fontId="11" fillId="3" borderId="0" xfId="4" applyFont="1" applyFill="1" applyBorder="1" applyAlignment="1">
      <alignment horizontal="right" vertical="center"/>
    </xf>
    <xf numFmtId="0" fontId="11" fillId="3" borderId="28" xfId="4" applyFont="1" applyFill="1" applyBorder="1" applyAlignment="1">
      <alignment horizontal="right" vertical="center" wrapText="1"/>
    </xf>
    <xf numFmtId="0" fontId="5" fillId="0" borderId="0" xfId="3" applyFont="1" applyFill="1"/>
    <xf numFmtId="0" fontId="10" fillId="2" borderId="18" xfId="3" applyFont="1" applyFill="1" applyBorder="1" applyAlignment="1">
      <alignment horizontal="center" vertical="center"/>
    </xf>
    <xf numFmtId="0" fontId="10" fillId="2" borderId="19"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right" vertical="center"/>
    </xf>
    <xf numFmtId="43" fontId="12" fillId="2" borderId="28" xfId="1" applyFont="1" applyFill="1" applyBorder="1" applyAlignment="1">
      <alignment horizontal="right" vertical="center" wrapText="1"/>
    </xf>
    <xf numFmtId="0" fontId="5" fillId="2" borderId="18" xfId="3" applyFont="1" applyFill="1" applyBorder="1" applyAlignment="1">
      <alignment horizontal="center" vertical="center"/>
    </xf>
    <xf numFmtId="0" fontId="13" fillId="0" borderId="19" xfId="5" applyFont="1" applyFill="1" applyBorder="1" applyAlignment="1" applyProtection="1">
      <alignment horizontal="left" vertical="center" wrapText="1"/>
    </xf>
    <xf numFmtId="0" fontId="13" fillId="0" borderId="21" xfId="4" applyFont="1" applyFill="1" applyBorder="1" applyAlignment="1">
      <alignment horizontal="center" vertical="center"/>
    </xf>
    <xf numFmtId="4" fontId="13" fillId="0" borderId="0" xfId="0" applyNumberFormat="1" applyFont="1" applyFill="1" applyBorder="1" applyAlignment="1">
      <alignment horizontal="right" vertical="center"/>
    </xf>
    <xf numFmtId="43" fontId="14" fillId="2" borderId="28" xfId="1" applyFont="1" applyFill="1" applyBorder="1" applyAlignment="1">
      <alignment horizontal="right" vertical="center" wrapText="1"/>
    </xf>
    <xf numFmtId="0" fontId="3" fillId="2" borderId="18" xfId="3" applyFont="1" applyFill="1" applyBorder="1" applyAlignment="1">
      <alignment horizontal="center" vertical="center"/>
    </xf>
    <xf numFmtId="0" fontId="11" fillId="0" borderId="18" xfId="4" applyFont="1" applyFill="1" applyBorder="1" applyAlignment="1">
      <alignment horizontal="center" vertical="top"/>
    </xf>
    <xf numFmtId="0" fontId="11" fillId="0" borderId="19" xfId="4" applyFont="1" applyFill="1" applyBorder="1" applyAlignment="1">
      <alignment horizontal="left"/>
    </xf>
    <xf numFmtId="0" fontId="11" fillId="0" borderId="21" xfId="4" applyFont="1" applyFill="1" applyBorder="1" applyAlignment="1">
      <alignment horizontal="center" vertical="center"/>
    </xf>
    <xf numFmtId="0" fontId="11" fillId="0" borderId="0" xfId="4" applyFont="1" applyFill="1" applyBorder="1" applyAlignment="1">
      <alignment horizontal="right" vertical="center"/>
    </xf>
    <xf numFmtId="49" fontId="11" fillId="0" borderId="18" xfId="4" applyNumberFormat="1" applyFont="1" applyFill="1" applyBorder="1" applyAlignment="1">
      <alignment horizontal="center"/>
    </xf>
    <xf numFmtId="0" fontId="11" fillId="0" borderId="19" xfId="4" applyFont="1" applyFill="1" applyBorder="1" applyAlignment="1">
      <alignment horizontal="left" vertical="top"/>
    </xf>
    <xf numFmtId="0" fontId="15" fillId="0" borderId="21" xfId="4" applyFont="1" applyFill="1" applyBorder="1" applyAlignment="1">
      <alignment horizontal="center"/>
    </xf>
    <xf numFmtId="4" fontId="11" fillId="0" borderId="0" xfId="4" applyNumberFormat="1" applyFont="1" applyFill="1" applyBorder="1" applyAlignment="1">
      <alignment horizontal="right" vertical="center"/>
    </xf>
    <xf numFmtId="0" fontId="11" fillId="0" borderId="19" xfId="5" applyFont="1" applyFill="1" applyBorder="1" applyAlignment="1" applyProtection="1">
      <alignment horizontal="left" vertical="top" wrapText="1"/>
    </xf>
    <xf numFmtId="0" fontId="13" fillId="0" borderId="21" xfId="0" applyFont="1" applyFill="1" applyBorder="1" applyAlignment="1">
      <alignment horizontal="center"/>
    </xf>
    <xf numFmtId="0" fontId="13" fillId="0" borderId="18" xfId="4" applyFont="1" applyFill="1" applyBorder="1" applyAlignment="1">
      <alignment horizontal="center" vertical="center"/>
    </xf>
    <xf numFmtId="49" fontId="13" fillId="0" borderId="0" xfId="0" applyNumberFormat="1" applyFont="1" applyFill="1" applyBorder="1" applyAlignment="1">
      <alignment horizontal="left" vertical="center" wrapText="1"/>
    </xf>
    <xf numFmtId="0" fontId="14" fillId="0" borderId="21" xfId="0" applyFont="1" applyFill="1" applyBorder="1" applyAlignment="1">
      <alignment horizontal="center" vertical="center"/>
    </xf>
    <xf numFmtId="0" fontId="11" fillId="0" borderId="19" xfId="4" applyFont="1" applyFill="1" applyBorder="1" applyAlignment="1">
      <alignment horizontal="left" wrapText="1"/>
    </xf>
    <xf numFmtId="0" fontId="13" fillId="0" borderId="19" xfId="5" applyFont="1" applyFill="1" applyBorder="1" applyAlignment="1" applyProtection="1">
      <alignment horizontal="left" vertical="top" wrapText="1"/>
    </xf>
    <xf numFmtId="0" fontId="13" fillId="0" borderId="21" xfId="0" applyFont="1" applyFill="1" applyBorder="1" applyAlignment="1">
      <alignment horizontal="center" vertical="center"/>
    </xf>
    <xf numFmtId="0" fontId="11" fillId="0" borderId="19" xfId="4" applyFont="1" applyFill="1" applyBorder="1" applyAlignment="1">
      <alignment horizontal="center" vertical="center"/>
    </xf>
    <xf numFmtId="0" fontId="13" fillId="0" borderId="19" xfId="5" applyFont="1" applyFill="1" applyBorder="1" applyAlignment="1" applyProtection="1">
      <alignment vertical="top" wrapText="1"/>
    </xf>
    <xf numFmtId="0" fontId="13" fillId="0" borderId="18" xfId="4" applyFont="1" applyFill="1" applyBorder="1" applyAlignment="1">
      <alignment horizontal="center" vertical="top"/>
    </xf>
    <xf numFmtId="0" fontId="17" fillId="0" borderId="21" xfId="4" applyFont="1" applyFill="1" applyBorder="1" applyAlignment="1">
      <alignment horizontal="right" vertical="center"/>
    </xf>
    <xf numFmtId="0" fontId="17" fillId="0" borderId="0" xfId="4" applyFont="1" applyFill="1" applyBorder="1" applyAlignment="1">
      <alignment horizontal="right" vertical="center"/>
    </xf>
    <xf numFmtId="0" fontId="13" fillId="0" borderId="0" xfId="0" applyFont="1" applyFill="1" applyBorder="1" applyAlignment="1">
      <alignment horizontal="left" vertical="top" wrapText="1"/>
    </xf>
    <xf numFmtId="0" fontId="13" fillId="0" borderId="21" xfId="0" applyFont="1" applyFill="1" applyBorder="1" applyAlignment="1">
      <alignment horizontal="center" vertical="top"/>
    </xf>
    <xf numFmtId="0" fontId="13" fillId="0" borderId="21" xfId="6" applyNumberFormat="1" applyFont="1" applyFill="1" applyBorder="1" applyAlignment="1">
      <alignment horizontal="left" vertical="top"/>
    </xf>
    <xf numFmtId="0" fontId="13" fillId="0" borderId="21" xfId="6" applyFont="1" applyFill="1" applyBorder="1" applyAlignment="1">
      <alignment horizontal="center" vertical="top"/>
    </xf>
    <xf numFmtId="164" fontId="13" fillId="0" borderId="21" xfId="7" applyFont="1" applyFill="1" applyBorder="1" applyAlignment="1">
      <alignment horizontal="right" vertical="center"/>
    </xf>
    <xf numFmtId="0" fontId="13" fillId="0" borderId="21" xfId="6" applyNumberFormat="1" applyFont="1" applyFill="1" applyBorder="1" applyAlignment="1">
      <alignment horizontal="left" vertical="top" wrapText="1"/>
    </xf>
    <xf numFmtId="0" fontId="13" fillId="0" borderId="21" xfId="5" applyFont="1" applyFill="1" applyBorder="1" applyAlignment="1" applyProtection="1">
      <alignment horizontal="left" vertical="top" wrapText="1"/>
    </xf>
    <xf numFmtId="4" fontId="13" fillId="0" borderId="21" xfId="0" applyNumberFormat="1" applyFont="1" applyFill="1" applyBorder="1" applyAlignment="1">
      <alignment horizontal="right" vertical="center"/>
    </xf>
    <xf numFmtId="0" fontId="11" fillId="0" borderId="0" xfId="0" applyFont="1" applyFill="1" applyBorder="1" applyAlignment="1">
      <alignment horizontal="left" vertical="top"/>
    </xf>
    <xf numFmtId="0" fontId="18" fillId="0" borderId="21" xfId="0" applyFont="1" applyFill="1" applyBorder="1" applyAlignment="1">
      <alignment horizontal="center"/>
    </xf>
    <xf numFmtId="0" fontId="18" fillId="0" borderId="21" xfId="0" applyFont="1" applyFill="1" applyBorder="1" applyAlignment="1">
      <alignment horizontal="center" vertical="top"/>
    </xf>
    <xf numFmtId="0" fontId="13" fillId="0" borderId="21" xfId="4" applyFont="1" applyFill="1" applyBorder="1" applyAlignment="1">
      <alignment horizontal="center"/>
    </xf>
    <xf numFmtId="0" fontId="11" fillId="0" borderId="19" xfId="4" applyFont="1" applyFill="1" applyBorder="1" applyAlignment="1">
      <alignment vertical="top"/>
    </xf>
    <xf numFmtId="164" fontId="19" fillId="0" borderId="0" xfId="7" applyFont="1" applyFill="1" applyBorder="1" applyAlignment="1">
      <alignment horizontal="right" vertical="center"/>
    </xf>
    <xf numFmtId="0" fontId="13" fillId="0" borderId="19" xfId="4" applyNumberFormat="1" applyFont="1" applyFill="1" applyBorder="1" applyAlignment="1">
      <alignment horizontal="left" vertical="top"/>
    </xf>
    <xf numFmtId="0" fontId="13" fillId="0" borderId="21" xfId="4" applyFont="1" applyFill="1" applyBorder="1" applyAlignment="1">
      <alignment horizontal="center" vertical="top"/>
    </xf>
    <xf numFmtId="164" fontId="13" fillId="0" borderId="0" xfId="7" applyFont="1" applyFill="1" applyBorder="1" applyAlignment="1">
      <alignment horizontal="right" vertical="center"/>
    </xf>
    <xf numFmtId="0" fontId="13" fillId="0" borderId="19" xfId="4" applyNumberFormat="1" applyFont="1" applyFill="1" applyBorder="1" applyAlignment="1">
      <alignment horizontal="left" vertical="top" wrapText="1"/>
    </xf>
    <xf numFmtId="0" fontId="11" fillId="0" borderId="21" xfId="4" applyFont="1" applyFill="1" applyBorder="1" applyAlignment="1">
      <alignment horizontal="center"/>
    </xf>
    <xf numFmtId="0" fontId="15" fillId="0" borderId="21" xfId="4" applyFont="1" applyFill="1" applyBorder="1" applyAlignment="1">
      <alignment horizontal="center" vertical="center"/>
    </xf>
    <xf numFmtId="0" fontId="21" fillId="0" borderId="21" xfId="4" applyFont="1" applyFill="1" applyBorder="1" applyAlignment="1">
      <alignment horizontal="center"/>
    </xf>
    <xf numFmtId="0" fontId="13" fillId="0" borderId="0" xfId="5" applyFont="1" applyFill="1" applyBorder="1" applyAlignment="1" applyProtection="1">
      <alignment horizontal="left" vertical="top" wrapText="1" indent="1"/>
    </xf>
    <xf numFmtId="0" fontId="13" fillId="0" borderId="0" xfId="5" applyFont="1" applyFill="1" applyBorder="1" applyAlignment="1" applyProtection="1">
      <alignment horizontal="left" vertical="top" wrapText="1"/>
    </xf>
    <xf numFmtId="164" fontId="18" fillId="0" borderId="0" xfId="7" applyFont="1" applyFill="1" applyBorder="1" applyAlignment="1">
      <alignment horizontal="right" vertical="center"/>
    </xf>
    <xf numFmtId="0" fontId="11" fillId="0" borderId="19" xfId="4" applyNumberFormat="1" applyFont="1" applyFill="1" applyBorder="1" applyAlignment="1">
      <alignment horizontal="left" vertical="top" wrapText="1"/>
    </xf>
    <xf numFmtId="49" fontId="11" fillId="3" borderId="18" xfId="4" applyNumberFormat="1" applyFont="1" applyFill="1" applyBorder="1" applyAlignment="1">
      <alignment horizontal="center"/>
    </xf>
    <xf numFmtId="0" fontId="11" fillId="3" borderId="19" xfId="4" applyFont="1" applyFill="1" applyBorder="1" applyAlignment="1">
      <alignment horizontal="left" vertical="top"/>
    </xf>
    <xf numFmtId="0" fontId="13" fillId="3" borderId="21" xfId="0" applyFont="1" applyFill="1" applyBorder="1" applyAlignment="1">
      <alignment horizontal="center"/>
    </xf>
    <xf numFmtId="4" fontId="13" fillId="3" borderId="0" xfId="0" applyNumberFormat="1" applyFont="1" applyFill="1" applyBorder="1" applyAlignment="1">
      <alignment horizontal="right" vertical="center"/>
    </xf>
    <xf numFmtId="0" fontId="13" fillId="0" borderId="22" xfId="4" applyFont="1" applyFill="1" applyBorder="1" applyAlignment="1">
      <alignment horizontal="center" vertical="top"/>
    </xf>
    <xf numFmtId="0" fontId="13" fillId="0" borderId="7" xfId="5" applyFont="1" applyFill="1" applyBorder="1" applyAlignment="1" applyProtection="1">
      <alignment horizontal="left" vertical="top" wrapText="1"/>
    </xf>
    <xf numFmtId="0" fontId="13" fillId="0" borderId="24" xfId="0" applyFont="1" applyFill="1" applyBorder="1" applyAlignment="1">
      <alignment horizontal="center"/>
    </xf>
    <xf numFmtId="4" fontId="13" fillId="0" borderId="7" xfId="0" applyNumberFormat="1" applyFont="1" applyFill="1" applyBorder="1" applyAlignment="1">
      <alignment horizontal="right" vertical="center"/>
    </xf>
    <xf numFmtId="43" fontId="14" fillId="2" borderId="17" xfId="1" applyFont="1" applyFill="1" applyBorder="1" applyAlignment="1">
      <alignment horizontal="right" vertical="center" wrapText="1"/>
    </xf>
    <xf numFmtId="0" fontId="5" fillId="0" borderId="29" xfId="3" applyFont="1" applyFill="1" applyBorder="1" applyAlignment="1">
      <alignment horizontal="center"/>
    </xf>
    <xf numFmtId="0" fontId="5" fillId="2" borderId="30" xfId="3" applyFont="1" applyFill="1" applyBorder="1" applyAlignment="1">
      <alignment wrapText="1"/>
    </xf>
    <xf numFmtId="0" fontId="5" fillId="2" borderId="30" xfId="3" applyFont="1" applyFill="1" applyBorder="1" applyAlignment="1">
      <alignment horizontal="center"/>
    </xf>
    <xf numFmtId="0" fontId="5" fillId="2" borderId="30" xfId="3" applyFont="1" applyFill="1" applyBorder="1"/>
    <xf numFmtId="43" fontId="12" fillId="2" borderId="31" xfId="1" applyFont="1" applyFill="1" applyBorder="1" applyAlignment="1">
      <alignment wrapText="1"/>
    </xf>
    <xf numFmtId="0" fontId="5" fillId="2" borderId="0" xfId="3" applyFont="1" applyFill="1" applyAlignment="1">
      <alignment horizontal="center"/>
    </xf>
    <xf numFmtId="0" fontId="5" fillId="2" borderId="0" xfId="3" applyFont="1" applyFill="1" applyAlignment="1">
      <alignment wrapText="1"/>
    </xf>
    <xf numFmtId="43" fontId="14" fillId="2" borderId="0" xfId="1" applyFont="1" applyFill="1" applyAlignment="1">
      <alignment wrapText="1"/>
    </xf>
    <xf numFmtId="0" fontId="10" fillId="2" borderId="0" xfId="3" applyFont="1" applyFill="1" applyAlignment="1">
      <alignment wrapText="1"/>
    </xf>
    <xf numFmtId="0" fontId="5" fillId="2" borderId="12" xfId="3" applyFont="1" applyFill="1" applyBorder="1" applyAlignment="1">
      <alignment horizontal="center"/>
    </xf>
    <xf numFmtId="0" fontId="5" fillId="2" borderId="10" xfId="3" applyFont="1" applyFill="1" applyBorder="1" applyAlignment="1">
      <alignment wrapText="1"/>
    </xf>
    <xf numFmtId="0" fontId="5" fillId="2" borderId="10" xfId="3" applyFont="1" applyFill="1" applyBorder="1" applyAlignment="1">
      <alignment horizontal="center"/>
    </xf>
    <xf numFmtId="0" fontId="5" fillId="2" borderId="10" xfId="3" applyFont="1" applyFill="1" applyBorder="1"/>
    <xf numFmtId="43" fontId="14" fillId="2" borderId="10" xfId="1" applyFont="1" applyFill="1" applyBorder="1" applyAlignment="1">
      <alignment wrapText="1"/>
    </xf>
    <xf numFmtId="0" fontId="5" fillId="2" borderId="19" xfId="3" applyFont="1" applyFill="1" applyBorder="1" applyAlignment="1">
      <alignment horizontal="center"/>
    </xf>
    <xf numFmtId="0" fontId="5" fillId="2" borderId="0" xfId="3" applyFont="1" applyFill="1" applyBorder="1" applyAlignment="1">
      <alignment wrapText="1"/>
    </xf>
    <xf numFmtId="0" fontId="5" fillId="2" borderId="0" xfId="3" applyFont="1" applyFill="1" applyBorder="1" applyAlignment="1">
      <alignment horizontal="center"/>
    </xf>
    <xf numFmtId="0" fontId="5" fillId="2" borderId="0" xfId="3" applyFont="1" applyFill="1" applyBorder="1"/>
    <xf numFmtId="43" fontId="14" fillId="2" borderId="0" xfId="1" applyFont="1" applyFill="1" applyBorder="1" applyAlignment="1">
      <alignment wrapText="1"/>
    </xf>
    <xf numFmtId="0" fontId="5" fillId="2" borderId="16" xfId="3" applyFont="1" applyFill="1" applyBorder="1" applyAlignment="1">
      <alignment horizontal="center"/>
    </xf>
    <xf numFmtId="0" fontId="5" fillId="2" borderId="7" xfId="3" applyFont="1" applyFill="1" applyBorder="1" applyAlignment="1">
      <alignment wrapText="1"/>
    </xf>
    <xf numFmtId="0" fontId="5" fillId="2" borderId="7" xfId="3" applyFont="1" applyFill="1" applyBorder="1" applyAlignment="1">
      <alignment horizontal="center"/>
    </xf>
    <xf numFmtId="0" fontId="5" fillId="2" borderId="7" xfId="3" applyFont="1" applyFill="1" applyBorder="1"/>
    <xf numFmtId="43" fontId="14" fillId="2" borderId="7" xfId="1" applyFont="1" applyFill="1" applyBorder="1" applyAlignment="1">
      <alignment wrapText="1"/>
    </xf>
    <xf numFmtId="43" fontId="5" fillId="2" borderId="0" xfId="1" applyFont="1" applyFill="1" applyAlignment="1">
      <alignment wrapText="1"/>
    </xf>
    <xf numFmtId="0" fontId="24" fillId="0" borderId="0" xfId="0" applyFont="1" applyBorder="1" applyAlignment="1">
      <alignment horizontal="center" vertical="center" wrapText="1"/>
    </xf>
    <xf numFmtId="0" fontId="0" fillId="0" borderId="0" xfId="0" applyAlignment="1">
      <alignment vertical="center"/>
    </xf>
    <xf numFmtId="0" fontId="24"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horizontal="justify" vertical="center"/>
    </xf>
    <xf numFmtId="169" fontId="0" fillId="0" borderId="0" xfId="1" applyNumberFormat="1" applyFont="1" applyFill="1" applyBorder="1" applyAlignment="1" applyProtection="1">
      <alignment vertical="center"/>
    </xf>
    <xf numFmtId="10" fontId="0" fillId="0" borderId="0" xfId="2" applyNumberFormat="1" applyFont="1" applyFill="1" applyBorder="1" applyAlignment="1" applyProtection="1">
      <alignment vertical="center"/>
    </xf>
    <xf numFmtId="0" fontId="4" fillId="0" borderId="33" xfId="0" applyFont="1" applyBorder="1" applyAlignment="1">
      <alignment horizontal="center" vertical="center" wrapText="1"/>
    </xf>
    <xf numFmtId="169" fontId="4" fillId="0" borderId="33" xfId="1" applyNumberFormat="1" applyFont="1" applyFill="1" applyBorder="1" applyAlignment="1" applyProtection="1">
      <alignment horizontal="center" vertical="center" wrapText="1"/>
    </xf>
    <xf numFmtId="10" fontId="4" fillId="0" borderId="33" xfId="2" applyNumberFormat="1" applyFont="1" applyFill="1" applyBorder="1" applyAlignment="1" applyProtection="1">
      <alignment horizontal="center" vertical="center" wrapText="1"/>
    </xf>
    <xf numFmtId="0" fontId="25" fillId="0" borderId="34" xfId="0" applyFont="1" applyBorder="1" applyAlignment="1">
      <alignment horizontal="justify" vertical="center" wrapText="1"/>
    </xf>
    <xf numFmtId="169" fontId="25" fillId="0" borderId="34" xfId="1" applyNumberFormat="1" applyFont="1" applyFill="1" applyBorder="1" applyAlignment="1" applyProtection="1">
      <alignment vertical="center" wrapText="1"/>
    </xf>
    <xf numFmtId="10" fontId="25" fillId="0" borderId="34" xfId="2" applyNumberFormat="1" applyFont="1" applyFill="1" applyBorder="1" applyAlignment="1" applyProtection="1">
      <alignment vertical="center" wrapText="1"/>
    </xf>
    <xf numFmtId="0" fontId="4" fillId="0" borderId="35" xfId="0" applyFont="1" applyBorder="1" applyAlignment="1">
      <alignment horizontal="justify" vertical="center" wrapText="1"/>
    </xf>
    <xf numFmtId="169" fontId="4" fillId="0" borderId="35" xfId="1" applyNumberFormat="1" applyFont="1" applyFill="1" applyBorder="1" applyAlignment="1" applyProtection="1">
      <alignment vertical="center" wrapText="1"/>
    </xf>
    <xf numFmtId="10" fontId="25" fillId="0" borderId="35" xfId="2" applyNumberFormat="1" applyFont="1" applyFill="1" applyBorder="1" applyAlignment="1" applyProtection="1">
      <alignment vertical="center" wrapText="1"/>
    </xf>
    <xf numFmtId="169" fontId="0" fillId="0" borderId="0" xfId="0" applyNumberFormat="1" applyAlignment="1">
      <alignment vertical="center"/>
    </xf>
    <xf numFmtId="0" fontId="4" fillId="0" borderId="36" xfId="0" applyFont="1" applyBorder="1" applyAlignment="1">
      <alignment horizontal="justify" vertical="center" wrapText="1"/>
    </xf>
    <xf numFmtId="169" fontId="4" fillId="0" borderId="36" xfId="1" applyNumberFormat="1" applyFont="1" applyFill="1" applyBorder="1" applyAlignment="1" applyProtection="1">
      <alignment vertical="center" wrapText="1"/>
    </xf>
    <xf numFmtId="10" fontId="25" fillId="0" borderId="36" xfId="2" applyNumberFormat="1" applyFont="1" applyFill="1" applyBorder="1" applyAlignment="1" applyProtection="1">
      <alignment vertical="center" wrapText="1"/>
    </xf>
    <xf numFmtId="10" fontId="4" fillId="0" borderId="36" xfId="2" applyNumberFormat="1" applyFont="1" applyFill="1" applyBorder="1" applyAlignment="1" applyProtection="1">
      <alignment vertical="center" wrapText="1"/>
    </xf>
    <xf numFmtId="0" fontId="25" fillId="0" borderId="36" xfId="0" applyFont="1" applyBorder="1" applyAlignment="1">
      <alignment horizontal="justify" vertical="center" wrapText="1"/>
    </xf>
    <xf numFmtId="169" fontId="25" fillId="0" borderId="36" xfId="1" applyNumberFormat="1" applyFont="1" applyFill="1" applyBorder="1" applyAlignment="1" applyProtection="1">
      <alignment vertical="center" wrapText="1"/>
    </xf>
    <xf numFmtId="0" fontId="26" fillId="0" borderId="0" xfId="0" applyFont="1" applyAlignment="1">
      <alignment vertical="center"/>
    </xf>
    <xf numFmtId="10" fontId="27" fillId="0" borderId="36" xfId="2" applyNumberFormat="1" applyFont="1" applyFill="1" applyBorder="1" applyAlignment="1" applyProtection="1">
      <alignment vertical="center" wrapText="1"/>
    </xf>
    <xf numFmtId="0" fontId="4" fillId="0" borderId="37" xfId="0" applyFont="1" applyBorder="1" applyAlignment="1">
      <alignment horizontal="justify" vertical="center" wrapText="1"/>
    </xf>
    <xf numFmtId="169" fontId="25" fillId="0" borderId="37" xfId="1" applyNumberFormat="1" applyFont="1" applyFill="1" applyBorder="1" applyAlignment="1" applyProtection="1">
      <alignment vertical="center" wrapText="1"/>
    </xf>
    <xf numFmtId="10" fontId="11" fillId="0" borderId="37" xfId="2" applyNumberFormat="1" applyFont="1" applyFill="1" applyBorder="1" applyAlignment="1" applyProtection="1">
      <alignment vertical="center"/>
    </xf>
    <xf numFmtId="0" fontId="0" fillId="0" borderId="0" xfId="0" applyFill="1" applyBorder="1" applyAlignment="1">
      <alignment horizontal="left"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4" fillId="2" borderId="33" xfId="0" applyFont="1" applyFill="1" applyBorder="1" applyAlignment="1">
      <alignment horizontal="center" vertical="center" wrapText="1"/>
    </xf>
    <xf numFmtId="169" fontId="4" fillId="2" borderId="33" xfId="1" applyNumberFormat="1" applyFont="1" applyFill="1" applyBorder="1" applyAlignment="1" applyProtection="1">
      <alignment horizontal="center" vertical="center" wrapText="1"/>
    </xf>
    <xf numFmtId="10" fontId="4" fillId="2" borderId="33" xfId="2" applyNumberFormat="1" applyFont="1" applyFill="1" applyBorder="1" applyAlignment="1" applyProtection="1">
      <alignment horizontal="center" vertical="center" wrapText="1"/>
    </xf>
    <xf numFmtId="0" fontId="28" fillId="2" borderId="36" xfId="0" applyFont="1" applyFill="1" applyBorder="1" applyAlignment="1">
      <alignment horizontal="justify" vertical="center" wrapText="1"/>
    </xf>
    <xf numFmtId="169" fontId="28" fillId="2" borderId="36" xfId="1" applyNumberFormat="1" applyFont="1" applyFill="1" applyBorder="1" applyAlignment="1" applyProtection="1">
      <alignment horizontal="center" vertical="center" wrapText="1"/>
    </xf>
    <xf numFmtId="10" fontId="28" fillId="2" borderId="36" xfId="2" applyNumberFormat="1" applyFont="1" applyFill="1" applyBorder="1" applyAlignment="1" applyProtection="1">
      <alignment vertical="center" wrapText="1"/>
    </xf>
    <xf numFmtId="169" fontId="0" fillId="2" borderId="0" xfId="0" applyNumberFormat="1" applyFill="1" applyAlignment="1">
      <alignment vertical="center"/>
    </xf>
    <xf numFmtId="0" fontId="25" fillId="2" borderId="36" xfId="0" applyFont="1" applyFill="1" applyBorder="1" applyAlignment="1">
      <alignment horizontal="center" vertical="center" wrapText="1"/>
    </xf>
    <xf numFmtId="169" fontId="25" fillId="2" borderId="36" xfId="1" applyNumberFormat="1" applyFont="1" applyFill="1" applyBorder="1" applyAlignment="1" applyProtection="1">
      <alignment vertical="center" wrapText="1"/>
    </xf>
    <xf numFmtId="10" fontId="25" fillId="2" borderId="36" xfId="2" applyNumberFormat="1" applyFont="1" applyFill="1" applyBorder="1" applyAlignment="1" applyProtection="1">
      <alignment vertical="center" wrapText="1"/>
    </xf>
    <xf numFmtId="0" fontId="0" fillId="2" borderId="0" xfId="0" applyFill="1" applyAlignment="1">
      <alignment vertical="center"/>
    </xf>
    <xf numFmtId="0" fontId="4" fillId="2" borderId="36" xfId="0" applyFont="1" applyFill="1" applyBorder="1" applyAlignment="1">
      <alignment horizontal="justify" vertical="center" wrapText="1"/>
    </xf>
    <xf numFmtId="169" fontId="4" fillId="2" borderId="36" xfId="1" applyNumberFormat="1" applyFont="1" applyFill="1" applyBorder="1" applyAlignment="1" applyProtection="1">
      <alignment vertical="center" wrapText="1"/>
    </xf>
    <xf numFmtId="10" fontId="4" fillId="2" borderId="36" xfId="2" applyNumberFormat="1" applyFont="1" applyFill="1" applyBorder="1" applyAlignment="1" applyProtection="1">
      <alignment vertical="center" wrapText="1"/>
    </xf>
    <xf numFmtId="0" fontId="25" fillId="2" borderId="36" xfId="0" applyFont="1" applyFill="1" applyBorder="1" applyAlignment="1">
      <alignment horizontal="justify" vertical="center" wrapText="1"/>
    </xf>
    <xf numFmtId="10" fontId="25" fillId="9" borderId="36" xfId="2" applyNumberFormat="1" applyFont="1" applyFill="1" applyBorder="1" applyAlignment="1" applyProtection="1">
      <alignment vertical="center" wrapText="1"/>
    </xf>
    <xf numFmtId="10" fontId="0" fillId="2" borderId="0" xfId="0" applyNumberFormat="1" applyFill="1" applyAlignment="1">
      <alignment vertical="center"/>
    </xf>
    <xf numFmtId="10" fontId="29" fillId="2" borderId="36" xfId="2" applyNumberFormat="1" applyFont="1" applyFill="1" applyBorder="1" applyAlignment="1" applyProtection="1">
      <alignment vertical="center" wrapText="1"/>
    </xf>
    <xf numFmtId="0" fontId="14" fillId="2" borderId="0" xfId="0" applyFont="1" applyFill="1" applyAlignment="1">
      <alignment vertical="center"/>
    </xf>
    <xf numFmtId="0" fontId="28" fillId="2" borderId="39" xfId="0" applyFont="1" applyFill="1" applyBorder="1" applyAlignment="1">
      <alignment horizontal="justify" vertical="center" wrapText="1"/>
    </xf>
    <xf numFmtId="169" fontId="25" fillId="2" borderId="39" xfId="1" applyNumberFormat="1" applyFont="1" applyFill="1" applyBorder="1" applyAlignment="1" applyProtection="1">
      <alignment horizontal="center" vertical="center" wrapText="1"/>
    </xf>
    <xf numFmtId="10" fontId="28" fillId="2" borderId="39" xfId="2" applyNumberFormat="1" applyFont="1" applyFill="1" applyBorder="1" applyAlignment="1" applyProtection="1">
      <alignment vertical="center" wrapText="1"/>
    </xf>
    <xf numFmtId="0" fontId="30" fillId="0" borderId="0" xfId="0" applyFont="1" applyAlignment="1">
      <alignment vertical="center"/>
    </xf>
    <xf numFmtId="0" fontId="0" fillId="0" borderId="40" xfId="0" applyFont="1" applyFill="1" applyBorder="1" applyAlignment="1">
      <alignment horizontal="justify" vertical="center" wrapText="1"/>
    </xf>
    <xf numFmtId="49" fontId="0" fillId="0" borderId="40" xfId="0" applyNumberFormat="1" applyFont="1" applyFill="1" applyBorder="1" applyAlignment="1">
      <alignment horizontal="justify" vertical="center" wrapText="1"/>
    </xf>
    <xf numFmtId="0" fontId="0" fillId="0" borderId="0" xfId="0" applyBorder="1" applyAlignment="1">
      <alignment vertical="center"/>
    </xf>
    <xf numFmtId="0" fontId="0" fillId="0" borderId="41" xfId="0" applyBorder="1" applyAlignment="1">
      <alignment vertical="center"/>
    </xf>
    <xf numFmtId="49" fontId="0" fillId="0" borderId="42" xfId="0" applyNumberFormat="1" applyBorder="1" applyAlignment="1">
      <alignment horizontal="left" vertical="center" wrapText="1"/>
    </xf>
    <xf numFmtId="49" fontId="0" fillId="0" borderId="43" xfId="0" applyNumberFormat="1" applyBorder="1" applyAlignment="1">
      <alignment horizontal="left" vertical="center" wrapText="1"/>
    </xf>
    <xf numFmtId="49" fontId="0" fillId="0" borderId="42" xfId="0" applyNumberFormat="1" applyFill="1" applyBorder="1" applyAlignment="1">
      <alignment horizontal="left" vertical="center" wrapText="1"/>
    </xf>
    <xf numFmtId="49" fontId="0" fillId="0" borderId="43" xfId="0" applyNumberFormat="1" applyFill="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0" fontId="0" fillId="0" borderId="40" xfId="0" applyBorder="1" applyAlignment="1">
      <alignment horizontal="right" vertical="center"/>
    </xf>
    <xf numFmtId="43" fontId="0" fillId="0" borderId="40" xfId="2" applyNumberFormat="1" applyFont="1" applyFill="1" applyBorder="1" applyAlignment="1" applyProtection="1">
      <alignment vertical="center"/>
    </xf>
    <xf numFmtId="43" fontId="0" fillId="0" borderId="0" xfId="0" applyNumberFormat="1" applyAlignment="1">
      <alignment vertical="center"/>
    </xf>
    <xf numFmtId="0" fontId="0" fillId="0" borderId="40" xfId="0" applyBorder="1" applyAlignment="1">
      <alignment horizontal="left" vertical="center" wrapText="1"/>
    </xf>
    <xf numFmtId="0" fontId="4" fillId="0" borderId="33" xfId="0" applyFont="1" applyBorder="1" applyAlignment="1">
      <alignment horizontal="center" vertical="center" wrapText="1"/>
    </xf>
    <xf numFmtId="49" fontId="11" fillId="0" borderId="35" xfId="0" applyNumberFormat="1" applyFont="1" applyBorder="1" applyAlignment="1">
      <alignment vertical="center"/>
    </xf>
    <xf numFmtId="0" fontId="25" fillId="0" borderId="35" xfId="0" applyFont="1" applyBorder="1" applyAlignment="1">
      <alignment horizontal="justify" vertical="center" wrapText="1"/>
    </xf>
    <xf numFmtId="10" fontId="25" fillId="0" borderId="35" xfId="2" applyNumberFormat="1" applyFont="1" applyFill="1" applyBorder="1" applyAlignment="1" applyProtection="1">
      <alignment horizontal="center" vertical="center" wrapText="1"/>
    </xf>
    <xf numFmtId="49" fontId="11" fillId="0" borderId="36" xfId="0" applyNumberFormat="1" applyFont="1" applyBorder="1" applyAlignment="1">
      <alignment vertical="center"/>
    </xf>
    <xf numFmtId="10" fontId="25" fillId="0" borderId="36" xfId="2" applyNumberFormat="1" applyFont="1" applyFill="1" applyBorder="1" applyAlignment="1" applyProtection="1">
      <alignment horizontal="center" vertical="center" wrapText="1"/>
    </xf>
    <xf numFmtId="10" fontId="25" fillId="10" borderId="36" xfId="2" applyNumberFormat="1" applyFont="1" applyFill="1" applyBorder="1" applyAlignment="1" applyProtection="1">
      <alignment horizontal="center" vertical="center" wrapText="1"/>
    </xf>
    <xf numFmtId="10" fontId="0" fillId="0" borderId="0" xfId="0" applyNumberFormat="1" applyAlignment="1">
      <alignment vertical="center"/>
    </xf>
    <xf numFmtId="49" fontId="31" fillId="0" borderId="36" xfId="0" applyNumberFormat="1" applyFont="1" applyBorder="1" applyAlignment="1">
      <alignment vertical="center"/>
    </xf>
    <xf numFmtId="10" fontId="27" fillId="0" borderId="36" xfId="2" applyNumberFormat="1" applyFont="1" applyFill="1" applyBorder="1" applyAlignment="1" applyProtection="1">
      <alignment horizontal="center" vertical="center" wrapText="1"/>
    </xf>
    <xf numFmtId="10" fontId="4" fillId="0" borderId="36" xfId="2" applyNumberFormat="1" applyFont="1" applyFill="1" applyBorder="1" applyAlignment="1" applyProtection="1">
      <alignment horizontal="center" vertical="center" wrapText="1"/>
    </xf>
    <xf numFmtId="10" fontId="25" fillId="0" borderId="33" xfId="2" applyNumberFormat="1" applyFont="1" applyFill="1" applyBorder="1" applyAlignment="1" applyProtection="1">
      <alignment horizontal="center" vertical="center" wrapText="1"/>
    </xf>
    <xf numFmtId="0" fontId="25" fillId="0" borderId="35" xfId="0" applyFont="1" applyBorder="1" applyAlignment="1">
      <alignment horizontal="left" vertical="center" wrapText="1"/>
    </xf>
    <xf numFmtId="49" fontId="11" fillId="0" borderId="39" xfId="0" applyNumberFormat="1" applyFont="1" applyBorder="1" applyAlignment="1">
      <alignment vertical="center"/>
    </xf>
    <xf numFmtId="0" fontId="4" fillId="0" borderId="39" xfId="0" applyFont="1" applyBorder="1" applyAlignment="1">
      <alignment horizontal="justify" vertical="center" wrapText="1"/>
    </xf>
    <xf numFmtId="10" fontId="4" fillId="0" borderId="39" xfId="2" applyNumberFormat="1" applyFont="1" applyFill="1" applyBorder="1" applyAlignment="1" applyProtection="1">
      <alignment horizontal="center" vertical="center" wrapText="1"/>
    </xf>
    <xf numFmtId="49" fontId="11" fillId="0" borderId="37" xfId="0" applyNumberFormat="1" applyFont="1" applyBorder="1" applyAlignment="1">
      <alignment vertical="center"/>
    </xf>
    <xf numFmtId="10" fontId="4" fillId="0" borderId="37" xfId="2" applyNumberFormat="1" applyFont="1" applyFill="1" applyBorder="1" applyAlignment="1" applyProtection="1">
      <alignment horizontal="center" vertical="center" wrapText="1"/>
    </xf>
    <xf numFmtId="49" fontId="13" fillId="0" borderId="45" xfId="0" applyNumberFormat="1" applyFont="1" applyBorder="1" applyAlignment="1">
      <alignment horizontal="left" vertical="center" wrapText="1"/>
    </xf>
    <xf numFmtId="49" fontId="13" fillId="0" borderId="46"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49" fontId="13" fillId="0" borderId="48" xfId="0" applyNumberFormat="1" applyFont="1" applyFill="1" applyBorder="1" applyAlignment="1">
      <alignment horizontal="justify" vertical="center" wrapText="1"/>
    </xf>
    <xf numFmtId="49" fontId="13" fillId="0" borderId="42" xfId="0" applyNumberFormat="1" applyFont="1" applyFill="1" applyBorder="1" applyAlignment="1">
      <alignment horizontal="justify" vertical="center" wrapText="1"/>
    </xf>
    <xf numFmtId="49" fontId="13" fillId="0" borderId="49" xfId="0" applyNumberFormat="1" applyFont="1" applyFill="1" applyBorder="1" applyAlignment="1">
      <alignment horizontal="justify" vertical="center" wrapText="1"/>
    </xf>
    <xf numFmtId="49" fontId="13" fillId="0" borderId="50" xfId="0" applyNumberFormat="1" applyFont="1" applyBorder="1" applyAlignment="1">
      <alignment horizontal="justify" vertical="center" wrapText="1"/>
    </xf>
    <xf numFmtId="49" fontId="13" fillId="0" borderId="38" xfId="0" applyNumberFormat="1" applyFont="1" applyBorder="1" applyAlignment="1">
      <alignment horizontal="justify" vertical="center" wrapText="1"/>
    </xf>
    <xf numFmtId="49" fontId="13" fillId="0" borderId="51" xfId="0" applyNumberFormat="1" applyFont="1" applyBorder="1" applyAlignment="1">
      <alignment horizontal="justify" vertical="center" wrapText="1"/>
    </xf>
    <xf numFmtId="49" fontId="11" fillId="0" borderId="0" xfId="0" applyNumberFormat="1" applyFont="1" applyAlignment="1">
      <alignment vertical="center"/>
    </xf>
    <xf numFmtId="0" fontId="4" fillId="0" borderId="12" xfId="3" applyFont="1" applyBorder="1" applyAlignment="1">
      <alignment horizontal="center"/>
    </xf>
    <xf numFmtId="0" fontId="4" fillId="0" borderId="10" xfId="3" applyFont="1" applyBorder="1" applyAlignment="1">
      <alignment horizontal="center"/>
    </xf>
    <xf numFmtId="0" fontId="4" fillId="0" borderId="13" xfId="3" applyFont="1" applyBorder="1" applyAlignment="1">
      <alignment horizontal="center"/>
    </xf>
    <xf numFmtId="0" fontId="4" fillId="0" borderId="19" xfId="3" applyFont="1" applyFill="1" applyBorder="1" applyAlignment="1">
      <alignment horizontal="center"/>
    </xf>
    <xf numFmtId="0" fontId="4" fillId="0" borderId="0" xfId="3" applyFont="1" applyFill="1" applyBorder="1" applyAlignment="1">
      <alignment horizontal="center"/>
    </xf>
    <xf numFmtId="0" fontId="4" fillId="0" borderId="44" xfId="3" applyFont="1" applyFill="1" applyBorder="1" applyAlignment="1">
      <alignment horizontal="center"/>
    </xf>
    <xf numFmtId="0" fontId="6" fillId="2" borderId="16" xfId="3" applyFont="1" applyFill="1" applyBorder="1" applyAlignment="1">
      <alignment horizontal="center"/>
    </xf>
    <xf numFmtId="0" fontId="6" fillId="2" borderId="15" xfId="3" applyFont="1" applyFill="1" applyBorder="1" applyAlignment="1">
      <alignment horizontal="center"/>
    </xf>
    <xf numFmtId="0" fontId="7" fillId="2" borderId="12" xfId="3" applyFont="1" applyFill="1" applyBorder="1" applyAlignment="1">
      <alignment vertical="center"/>
    </xf>
    <xf numFmtId="0" fontId="7" fillId="2" borderId="13" xfId="3" applyFont="1" applyFill="1" applyBorder="1" applyAlignment="1">
      <alignment vertical="center"/>
    </xf>
    <xf numFmtId="0" fontId="8" fillId="2" borderId="16" xfId="3" applyFont="1" applyFill="1" applyBorder="1" applyAlignment="1">
      <alignment horizontal="center" vertical="top" wrapText="1"/>
    </xf>
    <xf numFmtId="0" fontId="8" fillId="2" borderId="15" xfId="3" applyFont="1" applyFill="1" applyBorder="1" applyAlignment="1">
      <alignment horizontal="center" vertical="top" wrapText="1"/>
    </xf>
    <xf numFmtId="0" fontId="7" fillId="2" borderId="12" xfId="3" applyFont="1" applyFill="1" applyBorder="1" applyAlignment="1">
      <alignment horizontal="center" vertical="center"/>
    </xf>
    <xf numFmtId="0" fontId="5" fillId="2" borderId="12" xfId="1" applyNumberFormat="1" applyFont="1" applyFill="1" applyBorder="1" applyAlignment="1"/>
    <xf numFmtId="43" fontId="5" fillId="2" borderId="27" xfId="1" applyFont="1" applyFill="1" applyBorder="1" applyAlignment="1"/>
    <xf numFmtId="0" fontId="8" fillId="2" borderId="16" xfId="3" applyFont="1" applyFill="1" applyBorder="1" applyAlignment="1">
      <alignment horizontal="left" vertical="center"/>
    </xf>
    <xf numFmtId="14" fontId="10" fillId="2" borderId="16" xfId="1" applyNumberFormat="1" applyFont="1" applyFill="1" applyBorder="1" applyAlignment="1">
      <alignment horizontal="center" vertical="center"/>
    </xf>
    <xf numFmtId="0" fontId="10" fillId="2" borderId="24" xfId="1" applyNumberFormat="1" applyFont="1" applyFill="1" applyBorder="1" applyAlignment="1">
      <alignment horizontal="center" vertical="center"/>
    </xf>
    <xf numFmtId="0" fontId="32" fillId="11" borderId="27" xfId="3" applyFont="1" applyFill="1" applyBorder="1" applyAlignment="1">
      <alignment horizontal="center"/>
    </xf>
    <xf numFmtId="0" fontId="32" fillId="11" borderId="27" xfId="3" applyFont="1" applyFill="1" applyBorder="1" applyAlignment="1">
      <alignment wrapText="1"/>
    </xf>
    <xf numFmtId="0" fontId="32" fillId="11" borderId="27" xfId="3" applyFont="1" applyFill="1" applyBorder="1"/>
    <xf numFmtId="43" fontId="32" fillId="11" borderId="27" xfId="1" applyFont="1" applyFill="1" applyBorder="1"/>
    <xf numFmtId="43" fontId="32" fillId="11" borderId="21" xfId="1" applyFont="1" applyFill="1" applyBorder="1"/>
    <xf numFmtId="0" fontId="5" fillId="12" borderId="40" xfId="3" applyFont="1" applyFill="1" applyBorder="1" applyAlignment="1">
      <alignment horizontal="center" vertical="center"/>
    </xf>
    <xf numFmtId="0" fontId="13" fillId="12" borderId="40" xfId="5" applyFont="1" applyFill="1" applyBorder="1" applyAlignment="1" applyProtection="1">
      <alignment horizontal="left" vertical="center" wrapText="1"/>
    </xf>
    <xf numFmtId="0" fontId="13" fillId="12" borderId="40" xfId="4" applyFont="1" applyFill="1" applyBorder="1" applyAlignment="1">
      <alignment horizontal="center" vertical="center"/>
    </xf>
    <xf numFmtId="4" fontId="13" fillId="12" borderId="40" xfId="0" applyNumberFormat="1" applyFont="1" applyFill="1" applyBorder="1" applyAlignment="1">
      <alignment horizontal="right" vertical="center"/>
    </xf>
    <xf numFmtId="43" fontId="14" fillId="12" borderId="40" xfId="1" applyFont="1" applyFill="1" applyBorder="1" applyAlignment="1">
      <alignment horizontal="right" vertical="center"/>
    </xf>
    <xf numFmtId="170" fontId="14" fillId="13" borderId="40" xfId="3" applyNumberFormat="1" applyFont="1" applyFill="1" applyBorder="1"/>
    <xf numFmtId="0" fontId="13" fillId="12" borderId="40" xfId="0" applyFont="1" applyFill="1" applyBorder="1" applyAlignment="1">
      <alignment horizontal="left" vertical="top" wrapText="1"/>
    </xf>
    <xf numFmtId="0" fontId="13" fillId="12" borderId="40" xfId="0" applyFont="1" applyFill="1" applyBorder="1" applyAlignment="1">
      <alignment horizontal="center" vertical="top"/>
    </xf>
    <xf numFmtId="43" fontId="13" fillId="12" borderId="40" xfId="1" applyFont="1" applyFill="1" applyBorder="1" applyAlignment="1">
      <alignment horizontal="right" vertical="center"/>
    </xf>
    <xf numFmtId="0" fontId="13" fillId="12" borderId="40" xfId="5" applyFont="1" applyFill="1" applyBorder="1" applyAlignment="1" applyProtection="1">
      <alignment horizontal="left" vertical="top" wrapText="1"/>
    </xf>
    <xf numFmtId="0" fontId="13" fillId="12" borderId="40" xfId="0" applyFont="1" applyFill="1" applyBorder="1" applyAlignment="1">
      <alignment horizontal="center" vertical="center"/>
    </xf>
    <xf numFmtId="0" fontId="13" fillId="12" borderId="40" xfId="4" applyFont="1" applyFill="1" applyBorder="1" applyAlignment="1">
      <alignment horizontal="center" vertical="center" wrapText="1"/>
    </xf>
    <xf numFmtId="0" fontId="13" fillId="12" borderId="40" xfId="4" applyNumberFormat="1" applyFont="1" applyFill="1" applyBorder="1" applyAlignment="1">
      <alignment horizontal="left" vertical="top" wrapText="1"/>
    </xf>
    <xf numFmtId="0" fontId="13" fillId="12" borderId="40" xfId="4" applyFont="1" applyFill="1" applyBorder="1" applyAlignment="1">
      <alignment horizontal="center" vertical="top"/>
    </xf>
    <xf numFmtId="164" fontId="13" fillId="12" borderId="40" xfId="7" applyFont="1" applyFill="1" applyBorder="1" applyAlignment="1">
      <alignment horizontal="right" vertical="center"/>
    </xf>
    <xf numFmtId="0" fontId="13" fillId="12" borderId="40" xfId="6" applyNumberFormat="1" applyFont="1" applyFill="1" applyBorder="1" applyAlignment="1">
      <alignment horizontal="left" vertical="top" wrapText="1"/>
    </xf>
    <xf numFmtId="0" fontId="13" fillId="12" borderId="40" xfId="6" applyFont="1" applyFill="1" applyBorder="1" applyAlignment="1">
      <alignment horizontal="center" vertical="top"/>
    </xf>
    <xf numFmtId="0" fontId="13" fillId="12" borderId="40" xfId="4" applyNumberFormat="1" applyFont="1" applyFill="1" applyBorder="1" applyAlignment="1">
      <alignment horizontal="left" vertical="top"/>
    </xf>
    <xf numFmtId="0" fontId="13" fillId="12" borderId="40" xfId="6" applyNumberFormat="1" applyFont="1" applyFill="1" applyBorder="1" applyAlignment="1">
      <alignment horizontal="left" vertical="top"/>
    </xf>
    <xf numFmtId="164" fontId="18" fillId="12" borderId="40" xfId="7" applyFont="1" applyFill="1" applyBorder="1" applyAlignment="1">
      <alignment horizontal="right" vertical="center"/>
    </xf>
    <xf numFmtId="0" fontId="13" fillId="14" borderId="40" xfId="4" applyFont="1" applyFill="1" applyBorder="1" applyAlignment="1">
      <alignment horizontal="center" vertical="center"/>
    </xf>
    <xf numFmtId="0" fontId="13" fillId="14" borderId="40" xfId="5" applyFont="1" applyFill="1" applyBorder="1" applyAlignment="1" applyProtection="1">
      <alignment horizontal="left" vertical="center" wrapText="1"/>
    </xf>
    <xf numFmtId="4" fontId="13" fillId="14" borderId="40" xfId="0" applyNumberFormat="1" applyFont="1" applyFill="1" applyBorder="1" applyAlignment="1">
      <alignment horizontal="right" vertical="center"/>
    </xf>
    <xf numFmtId="43" fontId="14" fillId="14" borderId="40" xfId="1" applyFont="1" applyFill="1" applyBorder="1" applyAlignment="1">
      <alignment horizontal="right" vertical="center"/>
    </xf>
    <xf numFmtId="170" fontId="14" fillId="15" borderId="40" xfId="3" applyNumberFormat="1" applyFont="1" applyFill="1" applyBorder="1"/>
    <xf numFmtId="0" fontId="3" fillId="14" borderId="40" xfId="3" applyFont="1" applyFill="1" applyBorder="1" applyAlignment="1">
      <alignment horizontal="center" vertical="center"/>
    </xf>
    <xf numFmtId="0" fontId="13" fillId="14" borderId="40" xfId="0" applyFont="1" applyFill="1" applyBorder="1" applyAlignment="1">
      <alignment horizontal="left" vertical="top" wrapText="1"/>
    </xf>
    <xf numFmtId="0" fontId="13" fillId="14" borderId="40" xfId="0" applyFont="1" applyFill="1" applyBorder="1" applyAlignment="1">
      <alignment horizontal="center" vertical="top"/>
    </xf>
    <xf numFmtId="43" fontId="13" fillId="14" borderId="40" xfId="1" applyFont="1" applyFill="1" applyBorder="1" applyAlignment="1">
      <alignment horizontal="right" vertical="center"/>
    </xf>
    <xf numFmtId="0" fontId="13" fillId="14" borderId="40" xfId="4" applyFont="1" applyFill="1" applyBorder="1" applyAlignment="1">
      <alignment horizontal="center" vertical="top"/>
    </xf>
    <xf numFmtId="0" fontId="13" fillId="14" borderId="40" xfId="5" applyFont="1" applyFill="1" applyBorder="1" applyAlignment="1" applyProtection="1">
      <alignment horizontal="left" vertical="top" wrapText="1"/>
    </xf>
    <xf numFmtId="0" fontId="13" fillId="14" borderId="40" xfId="0" applyFont="1" applyFill="1" applyBorder="1" applyAlignment="1">
      <alignment horizontal="center"/>
    </xf>
    <xf numFmtId="0" fontId="13" fillId="14" borderId="40" xfId="4" applyFont="1" applyFill="1" applyBorder="1" applyAlignment="1">
      <alignment horizontal="center" vertical="center" wrapText="1"/>
    </xf>
    <xf numFmtId="0" fontId="13" fillId="14" borderId="40" xfId="5" applyFont="1" applyFill="1" applyBorder="1" applyAlignment="1" applyProtection="1">
      <alignment vertical="top" wrapText="1"/>
    </xf>
    <xf numFmtId="0" fontId="13" fillId="14" borderId="40" xfId="0" applyFont="1" applyFill="1" applyBorder="1" applyAlignment="1">
      <alignment horizontal="center" vertical="center"/>
    </xf>
    <xf numFmtId="0" fontId="13" fillId="14" borderId="40" xfId="6" applyFont="1" applyFill="1" applyBorder="1" applyAlignment="1">
      <alignment horizontal="center" vertical="top"/>
    </xf>
    <xf numFmtId="0" fontId="13" fillId="16" borderId="40" xfId="4" applyFont="1" applyFill="1" applyBorder="1" applyAlignment="1">
      <alignment horizontal="center" vertical="center"/>
    </xf>
    <xf numFmtId="0" fontId="13" fillId="16" borderId="40" xfId="4" applyNumberFormat="1" applyFont="1" applyFill="1" applyBorder="1" applyAlignment="1">
      <alignment horizontal="left" vertical="top" wrapText="1"/>
    </xf>
    <xf numFmtId="0" fontId="13" fillId="16" borderId="40" xfId="4" applyFont="1" applyFill="1" applyBorder="1" applyAlignment="1">
      <alignment horizontal="center" vertical="top"/>
    </xf>
    <xf numFmtId="164" fontId="13" fillId="16" borderId="40" xfId="7" applyFont="1" applyFill="1" applyBorder="1" applyAlignment="1">
      <alignment horizontal="right" vertical="center"/>
    </xf>
    <xf numFmtId="43" fontId="14" fillId="16" borderId="40" xfId="1" applyFont="1" applyFill="1" applyBorder="1" applyAlignment="1">
      <alignment horizontal="right" vertical="center"/>
    </xf>
    <xf numFmtId="170" fontId="14" fillId="17" borderId="40" xfId="3" applyNumberFormat="1" applyFont="1" applyFill="1" applyBorder="1"/>
    <xf numFmtId="0" fontId="5" fillId="16" borderId="40" xfId="3" applyFont="1" applyFill="1" applyBorder="1" applyAlignment="1">
      <alignment horizontal="center" vertical="center"/>
    </xf>
    <xf numFmtId="0" fontId="13" fillId="16" borderId="40" xfId="5" applyFont="1" applyFill="1" applyBorder="1" applyAlignment="1" applyProtection="1">
      <alignment horizontal="left" vertical="center" wrapText="1"/>
    </xf>
    <xf numFmtId="4" fontId="13" fillId="16" borderId="40" xfId="0" applyNumberFormat="1" applyFont="1" applyFill="1" applyBorder="1" applyAlignment="1">
      <alignment horizontal="right" vertical="center"/>
    </xf>
    <xf numFmtId="49" fontId="13" fillId="16" borderId="40" xfId="0" applyNumberFormat="1" applyFont="1" applyFill="1" applyBorder="1" applyAlignment="1">
      <alignment horizontal="left" vertical="center" wrapText="1"/>
    </xf>
    <xf numFmtId="0" fontId="14" fillId="16" borderId="40" xfId="0" applyFont="1" applyFill="1" applyBorder="1" applyAlignment="1">
      <alignment horizontal="center" vertical="center"/>
    </xf>
    <xf numFmtId="0" fontId="13" fillId="16" borderId="40" xfId="0" applyFont="1" applyFill="1" applyBorder="1" applyAlignment="1">
      <alignment horizontal="center" vertical="center"/>
    </xf>
    <xf numFmtId="0" fontId="13" fillId="16" borderId="40" xfId="0" applyFont="1" applyFill="1" applyBorder="1" applyAlignment="1">
      <alignment horizontal="left" vertical="top" wrapText="1"/>
    </xf>
    <xf numFmtId="0" fontId="18" fillId="16" borderId="40" xfId="0" applyFont="1" applyFill="1" applyBorder="1" applyAlignment="1">
      <alignment horizontal="center" vertical="top"/>
    </xf>
    <xf numFmtId="0" fontId="13" fillId="16" borderId="40" xfId="4" applyFont="1" applyFill="1" applyBorder="1" applyAlignment="1">
      <alignment horizontal="center" vertical="top" wrapText="1"/>
    </xf>
    <xf numFmtId="0" fontId="13" fillId="16" borderId="40" xfId="5" applyFont="1" applyFill="1" applyBorder="1" applyAlignment="1" applyProtection="1">
      <alignment horizontal="left" vertical="top" wrapText="1" indent="1"/>
    </xf>
    <xf numFmtId="0" fontId="13" fillId="16" borderId="40" xfId="5" applyFont="1" applyFill="1" applyBorder="1" applyAlignment="1" applyProtection="1">
      <alignment vertical="top" wrapText="1"/>
    </xf>
    <xf numFmtId="0" fontId="13" fillId="16" borderId="40" xfId="5" applyFont="1" applyFill="1" applyBorder="1" applyAlignment="1" applyProtection="1">
      <alignment horizontal="left" vertical="top" wrapText="1"/>
    </xf>
    <xf numFmtId="0" fontId="13" fillId="16" borderId="40" xfId="4" applyFont="1" applyFill="1" applyBorder="1" applyAlignment="1">
      <alignment horizontal="center" vertical="center" wrapText="1"/>
    </xf>
    <xf numFmtId="43" fontId="13" fillId="16" borderId="40" xfId="1" applyFont="1" applyFill="1" applyBorder="1" applyAlignment="1">
      <alignment horizontal="right" vertical="center"/>
    </xf>
    <xf numFmtId="164" fontId="18" fillId="16" borderId="40" xfId="7" applyFont="1" applyFill="1" applyBorder="1" applyAlignment="1">
      <alignment horizontal="right" vertical="center"/>
    </xf>
    <xf numFmtId="0" fontId="5" fillId="0" borderId="0" xfId="3" applyFont="1" applyFill="1" applyAlignment="1">
      <alignment horizontal="center"/>
    </xf>
    <xf numFmtId="0" fontId="5" fillId="0" borderId="0" xfId="3" applyFont="1" applyFill="1" applyAlignment="1">
      <alignment wrapText="1"/>
    </xf>
    <xf numFmtId="43" fontId="14" fillId="0" borderId="0" xfId="1" applyFont="1" applyFill="1"/>
    <xf numFmtId="43" fontId="12" fillId="0" borderId="24" xfId="1" applyFont="1" applyFill="1" applyBorder="1"/>
    <xf numFmtId="10" fontId="12" fillId="0" borderId="40" xfId="1" applyNumberFormat="1" applyFont="1" applyFill="1" applyBorder="1"/>
    <xf numFmtId="0" fontId="14" fillId="2" borderId="40" xfId="3" applyFont="1" applyFill="1" applyBorder="1"/>
    <xf numFmtId="43" fontId="5" fillId="0" borderId="0" xfId="1" applyFont="1" applyFill="1"/>
    <xf numFmtId="43" fontId="5" fillId="2" borderId="0" xfId="1" applyFont="1" applyFill="1"/>
    <xf numFmtId="0" fontId="4" fillId="0" borderId="4" xfId="3" applyFont="1" applyFill="1" applyBorder="1" applyAlignment="1">
      <alignment horizontal="center"/>
    </xf>
    <xf numFmtId="0" fontId="4" fillId="0" borderId="5" xfId="3" applyFont="1" applyFill="1" applyBorder="1" applyAlignment="1">
      <alignment horizontal="center"/>
    </xf>
    <xf numFmtId="43" fontId="5" fillId="2" borderId="10" xfId="1" applyFont="1" applyFill="1" applyBorder="1"/>
    <xf numFmtId="0" fontId="5" fillId="2" borderId="11" xfId="1" applyNumberFormat="1" applyFont="1" applyFill="1" applyBorder="1"/>
    <xf numFmtId="43" fontId="5" fillId="2" borderId="14" xfId="1" applyFont="1" applyFill="1" applyBorder="1" applyAlignment="1"/>
    <xf numFmtId="0" fontId="10" fillId="2" borderId="17" xfId="1" applyNumberFormat="1" applyFont="1" applyFill="1" applyBorder="1" applyAlignment="1">
      <alignment horizontal="center" vertical="center"/>
    </xf>
    <xf numFmtId="43" fontId="9" fillId="2" borderId="15" xfId="1" applyFont="1" applyFill="1" applyBorder="1" applyAlignment="1">
      <alignment horizontal="center" vertical="center"/>
    </xf>
    <xf numFmtId="43" fontId="9" fillId="2" borderId="17" xfId="1" applyFont="1" applyFill="1" applyBorder="1" applyAlignment="1">
      <alignment horizontal="center" vertical="center"/>
    </xf>
    <xf numFmtId="43" fontId="9" fillId="2" borderId="43" xfId="1" applyFont="1" applyFill="1" applyBorder="1" applyAlignment="1">
      <alignment horizontal="center" vertical="center"/>
    </xf>
    <xf numFmtId="43" fontId="9" fillId="2" borderId="25" xfId="1" applyFont="1" applyFill="1" applyBorder="1" applyAlignment="1">
      <alignment horizontal="center" vertical="center"/>
    </xf>
    <xf numFmtId="0" fontId="11" fillId="3" borderId="27" xfId="4" applyFont="1" applyFill="1" applyBorder="1" applyAlignment="1">
      <alignment horizontal="right" vertical="center"/>
    </xf>
    <xf numFmtId="0" fontId="11" fillId="3" borderId="11" xfId="4" applyFont="1" applyFill="1" applyBorder="1" applyAlignment="1">
      <alignment horizontal="right" vertical="center"/>
    </xf>
    <xf numFmtId="0" fontId="11" fillId="3" borderId="21" xfId="4" applyFont="1" applyFill="1" applyBorder="1" applyAlignment="1">
      <alignment horizontal="right" vertical="center"/>
    </xf>
    <xf numFmtId="0" fontId="11" fillId="3" borderId="5" xfId="4" applyFont="1" applyFill="1" applyBorder="1" applyAlignment="1">
      <alignment horizontal="right" vertical="center"/>
    </xf>
    <xf numFmtId="43" fontId="12" fillId="2" borderId="21" xfId="1" applyFont="1" applyFill="1" applyBorder="1" applyAlignment="1">
      <alignment horizontal="right" vertical="center"/>
    </xf>
    <xf numFmtId="43" fontId="12" fillId="2" borderId="5" xfId="1" applyFont="1" applyFill="1" applyBorder="1" applyAlignment="1">
      <alignment horizontal="right" vertical="center"/>
    </xf>
    <xf numFmtId="43" fontId="14" fillId="2" borderId="21" xfId="1" applyFont="1" applyFill="1" applyBorder="1" applyAlignment="1">
      <alignment horizontal="right" vertical="center"/>
    </xf>
    <xf numFmtId="43" fontId="14" fillId="2" borderId="5" xfId="1" applyFont="1" applyFill="1" applyBorder="1" applyAlignment="1">
      <alignment horizontal="right" vertical="center"/>
    </xf>
    <xf numFmtId="43" fontId="13" fillId="2" borderId="21" xfId="1" applyFont="1" applyFill="1" applyBorder="1" applyAlignment="1">
      <alignment horizontal="right" vertical="center"/>
    </xf>
    <xf numFmtId="43" fontId="14" fillId="2" borderId="24" xfId="1" applyFont="1" applyFill="1" applyBorder="1" applyAlignment="1">
      <alignment horizontal="right" vertical="center"/>
    </xf>
    <xf numFmtId="43" fontId="14" fillId="2" borderId="8" xfId="1" applyFont="1" applyFill="1" applyBorder="1" applyAlignment="1">
      <alignment horizontal="right" vertical="center"/>
    </xf>
    <xf numFmtId="43" fontId="12" fillId="2" borderId="30" xfId="1" applyFont="1" applyFill="1" applyBorder="1"/>
    <xf numFmtId="43" fontId="12" fillId="2" borderId="31" xfId="1" applyFont="1" applyFill="1" applyBorder="1"/>
    <xf numFmtId="43" fontId="14" fillId="2" borderId="0" xfId="1" applyFont="1" applyFill="1"/>
    <xf numFmtId="43" fontId="14" fillId="2" borderId="10" xfId="1" applyFont="1" applyFill="1" applyBorder="1"/>
    <xf numFmtId="43" fontId="14" fillId="2" borderId="0" xfId="1" applyFont="1" applyFill="1" applyBorder="1"/>
    <xf numFmtId="43" fontId="14" fillId="2" borderId="7" xfId="1" applyFont="1" applyFill="1" applyBorder="1"/>
  </cellXfs>
  <cellStyles count="99">
    <cellStyle name="20% - Ênfase1 2" xfId="8"/>
    <cellStyle name="20% - Ênfase2 2" xfId="9"/>
    <cellStyle name="20% - Ênfase3 2" xfId="10"/>
    <cellStyle name="20% - Ênfase4 2" xfId="11"/>
    <cellStyle name="20% - Ênfase5 2" xfId="12"/>
    <cellStyle name="20% - Ênfase6 2" xfId="13"/>
    <cellStyle name="40% - Ênfase1 2" xfId="14"/>
    <cellStyle name="40% - Ênfase2 2" xfId="15"/>
    <cellStyle name="40% - Ênfase3 2" xfId="16"/>
    <cellStyle name="40% - Ênfase4 2" xfId="17"/>
    <cellStyle name="40% - Ênfase5 2" xfId="18"/>
    <cellStyle name="40% - Ênfase6 2" xfId="19"/>
    <cellStyle name="Euro" xfId="20"/>
    <cellStyle name="Euro 2" xfId="21"/>
    <cellStyle name="Moeda 2" xfId="22"/>
    <cellStyle name="Moeda 2 2" xfId="23"/>
    <cellStyle name="Moeda 2 3" xfId="24"/>
    <cellStyle name="Normal" xfId="0" builtinId="0"/>
    <cellStyle name="Normal 10" xfId="25"/>
    <cellStyle name="Normal 10 2" xfId="26"/>
    <cellStyle name="Normal 11" xfId="27"/>
    <cellStyle name="Normal 11 2" xfId="28"/>
    <cellStyle name="Normal 12" xfId="29"/>
    <cellStyle name="Normal 12 2" xfId="30"/>
    <cellStyle name="Normal 13" xfId="31"/>
    <cellStyle name="Normal 14" xfId="32"/>
    <cellStyle name="Normal 14 2" xfId="33"/>
    <cellStyle name="Normal 15" xfId="34"/>
    <cellStyle name="Normal 15 2" xfId="35"/>
    <cellStyle name="Normal 16" xfId="36"/>
    <cellStyle name="Normal 16 2" xfId="37"/>
    <cellStyle name="Normal 17" xfId="38"/>
    <cellStyle name="Normal 17 2" xfId="39"/>
    <cellStyle name="Normal 18" xfId="40"/>
    <cellStyle name="Normal 18 2" xfId="41"/>
    <cellStyle name="Normal 19" xfId="42"/>
    <cellStyle name="Normal 2" xfId="43"/>
    <cellStyle name="Normal 2 2" xfId="4"/>
    <cellStyle name="Normal 2 2 2" xfId="44"/>
    <cellStyle name="Normal 2 2 3" xfId="6"/>
    <cellStyle name="Normal 2 3" xfId="3"/>
    <cellStyle name="Normal 2_ORÇAMENTO ESTACIONAMENTO DE CAMINHÕES" xfId="45"/>
    <cellStyle name="Normal 20" xfId="46"/>
    <cellStyle name="Normal 21" xfId="47"/>
    <cellStyle name="Normal 22" xfId="48"/>
    <cellStyle name="Normal 22 2" xfId="49"/>
    <cellStyle name="Normal 23" xfId="50"/>
    <cellStyle name="Normal 23 2" xfId="51"/>
    <cellStyle name="Normal 24" xfId="52"/>
    <cellStyle name="Normal 24 2" xfId="53"/>
    <cellStyle name="Normal 25" xfId="54"/>
    <cellStyle name="Normal 25 2" xfId="55"/>
    <cellStyle name="Normal 26" xfId="56"/>
    <cellStyle name="Normal 26 2" xfId="57"/>
    <cellStyle name="Normal 3" xfId="58"/>
    <cellStyle name="Normal 3 2" xfId="59"/>
    <cellStyle name="Normal 3 2 2" xfId="60"/>
    <cellStyle name="Normal 3 3" xfId="61"/>
    <cellStyle name="Normal 4" xfId="62"/>
    <cellStyle name="Normal 4 2" xfId="63"/>
    <cellStyle name="Normal 4 2 2" xfId="64"/>
    <cellStyle name="Normal 4 3" xfId="65"/>
    <cellStyle name="Normal 4_Cópia de Orçamento SBTT" xfId="66"/>
    <cellStyle name="Normal 5" xfId="67"/>
    <cellStyle name="Normal 5 2" xfId="68"/>
    <cellStyle name="Normal 5 2 2" xfId="69"/>
    <cellStyle name="Normal 5 3" xfId="70"/>
    <cellStyle name="Normal 6" xfId="71"/>
    <cellStyle name="Normal 6 2" xfId="72"/>
    <cellStyle name="Normal 6 2 2" xfId="73"/>
    <cellStyle name="Normal 7" xfId="74"/>
    <cellStyle name="Normal 7 2" xfId="75"/>
    <cellStyle name="Normal 7 2 2" xfId="76"/>
    <cellStyle name="Normal 8" xfId="77"/>
    <cellStyle name="Normal 8 2" xfId="78"/>
    <cellStyle name="Normal 9" xfId="79"/>
    <cellStyle name="Normal_Plan3" xfId="5"/>
    <cellStyle name="Porcentagem" xfId="2" builtinId="5"/>
    <cellStyle name="Porcentagem 2" xfId="80"/>
    <cellStyle name="Porcentagem 2 2" xfId="81"/>
    <cellStyle name="Porcentagem 3" xfId="82"/>
    <cellStyle name="Separador de milhares 2" xfId="83"/>
    <cellStyle name="Separador de milhares 2 2" xfId="84"/>
    <cellStyle name="Separador de milhares 2 2 2" xfId="85"/>
    <cellStyle name="Separador de milhares 2 2 3" xfId="86"/>
    <cellStyle name="Separador de milhares 2 3" xfId="87"/>
    <cellStyle name="Separador de milhares 2 4" xfId="88"/>
    <cellStyle name="Separador de milhares 3" xfId="89"/>
    <cellStyle name="Separador de milhares 3 2" xfId="90"/>
    <cellStyle name="Separador de milhares 3 3" xfId="91"/>
    <cellStyle name="Separador de milhares 4" xfId="92"/>
    <cellStyle name="Separador de milhares 4 2" xfId="93"/>
    <cellStyle name="Separador de milhares 6" xfId="94"/>
    <cellStyle name="Separador de milhares 7" xfId="95"/>
    <cellStyle name="Título 1 1" xfId="96"/>
    <cellStyle name="Vírgula" xfId="1" builtinId="3"/>
    <cellStyle name="Vírgula 2" xfId="97"/>
    <cellStyle name="Vírgula 3" xfId="7"/>
    <cellStyle name="Vírgula 4"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100853</xdr:colOff>
      <xdr:row>0</xdr:row>
      <xdr:rowOff>78440</xdr:rowOff>
    </xdr:from>
    <xdr:to>
      <xdr:col>1</xdr:col>
      <xdr:colOff>201707</xdr:colOff>
      <xdr:row>3</xdr:row>
      <xdr:rowOff>201704</xdr:rowOff>
    </xdr:to>
    <xdr:pic>
      <xdr:nvPicPr>
        <xdr:cNvPr id="2" name="Picture 102" descr="Logo Infraero vert 2d"/>
        <xdr:cNvPicPr>
          <a:picLocks noChangeAspect="1" noChangeArrowheads="1"/>
        </xdr:cNvPicPr>
      </xdr:nvPicPr>
      <xdr:blipFill>
        <a:blip xmlns:r="http://schemas.openxmlformats.org/officeDocument/2006/relationships" r:embed="rId1" cstate="print"/>
        <a:srcRect/>
        <a:stretch>
          <a:fillRect/>
        </a:stretch>
      </xdr:blipFill>
      <xdr:spPr bwMode="auto">
        <a:xfrm>
          <a:off x="100853" y="78440"/>
          <a:ext cx="815229" cy="6185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100853</xdr:colOff>
      <xdr:row>0</xdr:row>
      <xdr:rowOff>78440</xdr:rowOff>
    </xdr:from>
    <xdr:to>
      <xdr:col>1</xdr:col>
      <xdr:colOff>201707</xdr:colOff>
      <xdr:row>3</xdr:row>
      <xdr:rowOff>201704</xdr:rowOff>
    </xdr:to>
    <xdr:pic>
      <xdr:nvPicPr>
        <xdr:cNvPr id="2" name="Picture 102" descr="Logo Infraero vert 2d"/>
        <xdr:cNvPicPr>
          <a:picLocks noChangeAspect="1" noChangeArrowheads="1"/>
        </xdr:cNvPicPr>
      </xdr:nvPicPr>
      <xdr:blipFill>
        <a:blip xmlns:r="http://schemas.openxmlformats.org/officeDocument/2006/relationships" r:embed="rId1" cstate="print"/>
        <a:srcRect/>
        <a:stretch>
          <a:fillRect/>
        </a:stretch>
      </xdr:blipFill>
      <xdr:spPr bwMode="auto">
        <a:xfrm>
          <a:off x="100853" y="78440"/>
          <a:ext cx="815229" cy="6185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78440</xdr:rowOff>
    </xdr:from>
    <xdr:to>
      <xdr:col>1</xdr:col>
      <xdr:colOff>201707</xdr:colOff>
      <xdr:row>3</xdr:row>
      <xdr:rowOff>201704</xdr:rowOff>
    </xdr:to>
    <xdr:pic>
      <xdr:nvPicPr>
        <xdr:cNvPr id="2" name="Picture 102" descr="Logo Infraero vert 2d"/>
        <xdr:cNvPicPr>
          <a:picLocks noChangeAspect="1" noChangeArrowheads="1"/>
        </xdr:cNvPicPr>
      </xdr:nvPicPr>
      <xdr:blipFill>
        <a:blip xmlns:r="http://schemas.openxmlformats.org/officeDocument/2006/relationships" r:embed="rId1" cstate="print"/>
        <a:srcRect/>
        <a:stretch>
          <a:fillRect/>
        </a:stretch>
      </xdr:blipFill>
      <xdr:spPr bwMode="auto">
        <a:xfrm>
          <a:off x="100853" y="78440"/>
          <a:ext cx="815229" cy="6185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231;amento%20ADEQUA&#199;&#195;O%20DO%20SISTEMA%20ILUMINA&#199;&#195;O%20DE%20FIM%20DE%20PISTA%20E%20CABECEIRA%20E%20SINALIZA&#199;&#195;O%20VERTICAL%20SBBH%20REV%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GSE/11-EGSE-3/Gisele/Confins%20_remanescente/Anderson%20-%20Funda&#231;&#245;es%20e%20Estruturas/DOCUME~1/i1224259/CONFIG~1/Temp/notesE1EF34/ENG&#186;%20ROBSON%20PLANILHAS/Oramento%20Villa%20Jardiim%20Cond%20%2001%20Final%20Rev%2001-ago-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TAÇÕES DA MACRO"/>
      <sheetName val="Lista CPUs M.Obra"/>
      <sheetName val="H.H."/>
      <sheetName val="COMPOSIÇÕES"/>
      <sheetName val="MODELO"/>
      <sheetName val="PARÂMETROS"/>
      <sheetName val="LISTA DOCUMENTOS"/>
      <sheetName val="BDI (2)"/>
      <sheetName val="ENCARGOS SOCIAIS (2)"/>
      <sheetName val="PSQ com índices"/>
      <sheetName val="CAPA"/>
      <sheetName val="BDI DESONERADO"/>
      <sheetName val="ENCARGOS SOCIAIS DESONERADO"/>
      <sheetName val="Curva ABC"/>
      <sheetName val="PLANILHA"/>
      <sheetName val="C 88236"/>
      <sheetName val="C 88237"/>
      <sheetName val="C 88238"/>
      <sheetName val="C 88239"/>
      <sheetName val="C 88240"/>
      <sheetName val="C 88241"/>
      <sheetName val="C 88242"/>
      <sheetName val="C 88243"/>
      <sheetName val="C 88245"/>
      <sheetName val="C 88247"/>
      <sheetName val="C 88248"/>
      <sheetName val="C 88249"/>
      <sheetName val="C 88250"/>
      <sheetName val="C 88251"/>
      <sheetName val="C 88252"/>
      <sheetName val="C 88253"/>
      <sheetName val="C 88255"/>
      <sheetName val="C 88256"/>
      <sheetName val="C 88257"/>
      <sheetName val="C 88258"/>
      <sheetName val="C 88259"/>
      <sheetName val="C 88260"/>
      <sheetName val="C 88261"/>
      <sheetName val="C 88262"/>
      <sheetName val="C 88263"/>
      <sheetName val="C 88264"/>
      <sheetName val="C 88265"/>
      <sheetName val="C 88266"/>
      <sheetName val="C 88267"/>
      <sheetName val="C 88268"/>
      <sheetName val="C 88269"/>
      <sheetName val="C 88270"/>
      <sheetName val="C 88272"/>
      <sheetName val="C 88273"/>
      <sheetName val="C 88274"/>
      <sheetName val="C 88275"/>
      <sheetName val="C 88277"/>
      <sheetName val="C 88278"/>
      <sheetName val="C 88279"/>
      <sheetName val="C 88281"/>
      <sheetName val="C 88282"/>
      <sheetName val="C 88283"/>
      <sheetName val="C 88284"/>
      <sheetName val="C 88285"/>
      <sheetName val="C 88286"/>
      <sheetName val="C 88288"/>
      <sheetName val="C 88290"/>
      <sheetName val="C 88291"/>
      <sheetName val="C 88292"/>
      <sheetName val="C 88293"/>
      <sheetName val="C 88294"/>
      <sheetName val="C 88295"/>
      <sheetName val="C 88296"/>
      <sheetName val="C 88297"/>
      <sheetName val="C 88298"/>
      <sheetName val="C 88299"/>
      <sheetName val="C 88300"/>
      <sheetName val="C 88301"/>
      <sheetName val="C 88302"/>
      <sheetName val="C 88303"/>
      <sheetName val="C 88304"/>
      <sheetName val="C 88306"/>
      <sheetName val="C 88307"/>
      <sheetName val="C 88308"/>
      <sheetName val="C 88309"/>
      <sheetName val="C 88310"/>
      <sheetName val="C 88311"/>
      <sheetName val="C 88312"/>
      <sheetName val="C 88313"/>
      <sheetName val="C 88314"/>
      <sheetName val="C 88315"/>
      <sheetName val="C 88316"/>
      <sheetName val="C 88317"/>
      <sheetName val="C 88318"/>
      <sheetName val="C 88319"/>
      <sheetName val="C 88320"/>
      <sheetName val="C 88321"/>
      <sheetName val="C 88322"/>
      <sheetName val="C 88323"/>
      <sheetName val="C 88324"/>
      <sheetName val="C 88325"/>
      <sheetName val="C 88326"/>
      <sheetName val="C 88377"/>
      <sheetName val="C 88441"/>
      <sheetName val="C 88597"/>
      <sheetName val="C 90766"/>
      <sheetName val="C 90767"/>
      <sheetName val="C 90768"/>
      <sheetName val="C 90769"/>
      <sheetName val="C 90770"/>
      <sheetName val="C 90771"/>
      <sheetName val="C 90772"/>
      <sheetName val="C 90773"/>
      <sheetName val="C 90774"/>
      <sheetName val="C 90775"/>
      <sheetName val="C 90776"/>
      <sheetName val="C 90777"/>
      <sheetName val="C 90778"/>
      <sheetName val="C 90779"/>
      <sheetName val="C 90780"/>
      <sheetName val="C 90781"/>
      <sheetName val="C 91667"/>
      <sheetName val="C 91678"/>
      <sheetName val="01.01.01"/>
      <sheetName val="C_88826"/>
      <sheetName val="C_88827"/>
      <sheetName val="C_88828"/>
      <sheetName val="C_88829"/>
      <sheetName val="01.01.02"/>
      <sheetName val="01.01.02.01"/>
      <sheetName val="01.01.02.02"/>
      <sheetName val="01.01.02.03"/>
      <sheetName val="01.01.03"/>
      <sheetName val="01.01.03.01"/>
      <sheetName val="01.01.03.02"/>
      <sheetName val="01.01.03.03"/>
      <sheetName val="01.01.04"/>
      <sheetName val="02.01.01.01"/>
      <sheetName val="02.01.01.02"/>
      <sheetName val="02.01.01.03"/>
      <sheetName val="02.01.01.04"/>
      <sheetName val="02.01.01.05"/>
      <sheetName val="02.01.01.06"/>
      <sheetName val="02.01.02.01"/>
      <sheetName val="02.01.02.01.01"/>
      <sheetName val="02.01.02.01.02"/>
      <sheetName val="02.01.03.01"/>
      <sheetName val="02.01.03.02"/>
      <sheetName val="02.01.04.01"/>
      <sheetName val="02.01.04.01.01"/>
      <sheetName val="02.01.04.01.01.01"/>
      <sheetName val="02.01.04.01.02"/>
      <sheetName val="02.01.04.01.03"/>
      <sheetName val="02.01.04.01.03.01"/>
      <sheetName val="02.01.04.01.03.02"/>
      <sheetName val="02.01.04.02"/>
      <sheetName val="02.01.04.02.01"/>
      <sheetName val="02.01.04.02.02"/>
      <sheetName val="02.01.04.02.03"/>
      <sheetName val="02.01.04.03"/>
      <sheetName val="02.01.04.04"/>
      <sheetName val="02.01.04.05"/>
      <sheetName val="02.01.04.06"/>
      <sheetName val="02.01.05.02"/>
      <sheetName val="02.01.05.04"/>
      <sheetName val="02.02.02.02"/>
      <sheetName val="02.02.01.01"/>
      <sheetName val="02.02.01.02"/>
      <sheetName val="02.02.01.03"/>
      <sheetName val="C_5961"/>
      <sheetName val="02.02.02.03"/>
      <sheetName val="02.02.02.04"/>
      <sheetName val="02.03.01"/>
      <sheetName val="02.04.01"/>
      <sheetName val="02.05.01"/>
      <sheetName val="03.01.01.01"/>
      <sheetName val="03.01.01.02"/>
      <sheetName val="03.01.01.03"/>
      <sheetName val="03.01.02.01"/>
      <sheetName val="03.01.02.01.01"/>
      <sheetName val="04.02.01"/>
      <sheetName val="04.03.05"/>
      <sheetName val="05.01"/>
      <sheetName val="SINAPI"/>
      <sheetName val="BANCO DE DADOS COMPLEMENTAR"/>
    </sheetNames>
    <definedNames>
      <definedName name="Botão3_Clique"/>
      <definedName name="Muda_Qualquer_Planilha"/>
      <definedName name="PreviousSheet"/>
      <definedName name="Reexibir"/>
    </definedNames>
    <sheetDataSet>
      <sheetData sheetId="0"/>
      <sheetData sheetId="1"/>
      <sheetData sheetId="2"/>
      <sheetData sheetId="3"/>
      <sheetData sheetId="4"/>
      <sheetData sheetId="5">
        <row r="7">
          <cell r="A7" t="str">
            <v>CARIMBO:</v>
          </cell>
        </row>
        <row r="8">
          <cell r="B8" t="str">
            <v>BH.01/700.91/2650/01</v>
          </cell>
        </row>
        <row r="9">
          <cell r="B9" t="str">
            <v>AEROPORTO CARLOS DRUMMOND DE ANDRADE - BELO HORIZONTE - SBBH</v>
          </cell>
        </row>
        <row r="10">
          <cell r="B10" t="str">
            <v>INFRAESTRUTURA PARA ADEQUAÇÃO DO SISTEMA ILUMINAÇÃO DE FIM DE PISTA E CABECEIRA E SINALIZAÇÃO VERTICAL DO AEROPORTO DE BELO HORIZONTE – CARLOS DRUMMOND DE ANDRADE – SBBH</v>
          </cell>
        </row>
      </sheetData>
      <sheetData sheetId="6"/>
      <sheetData sheetId="7"/>
      <sheetData sheetId="8"/>
      <sheetData sheetId="9"/>
      <sheetData sheetId="10"/>
      <sheetData sheetId="11"/>
      <sheetData sheetId="12"/>
      <sheetData sheetId="13"/>
      <sheetData sheetId="14">
        <row r="7">
          <cell r="F7" t="str">
            <v>DATA BASE:</v>
          </cell>
        </row>
        <row r="8">
          <cell r="F8" t="str">
            <v>DEZ/2015</v>
          </cell>
        </row>
        <row r="56">
          <cell r="B56" t="str">
            <v>Concreto Asfáltico(CAPA)</v>
          </cell>
        </row>
        <row r="128">
          <cell r="F128">
            <v>297914.84999999992</v>
          </cell>
          <cell r="J128">
            <v>94601.516818960008</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USTOS INDIRETOS"/>
      <sheetName val="MOVIMENTO_TERRA"/>
      <sheetName val="INFRA_SUPRA_ESTRUTURA"/>
      <sheetName val="PAREDES_PISOS_REVESTIMENTOS"/>
      <sheetName val="ESQUADRIAS"/>
      <sheetName val="COBERTURA"/>
      <sheetName val="TRATAMENTO_IMPERM"/>
      <sheetName val="PINTURA"/>
      <sheetName val="SOL_RODAPÉ_PEITORIL_BIT_FILETE"/>
      <sheetName val="INSTALAÇÕES_ELÉTRICAS"/>
      <sheetName val="INSTALAÇÕES_HIDRÁULICAS"/>
      <sheetName val="ESTRUTURA"/>
      <sheetName val="LIMPEZ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3.uberlandia.mg.gov.br/home_legislacao.php" TargetMode="External"/><Relationship Id="rId7" Type="http://schemas.openxmlformats.org/officeDocument/2006/relationships/hyperlink" Target="http://www.pocosdecaldas.mg.gov.br/" TargetMode="External"/><Relationship Id="rId2" Type="http://schemas.openxmlformats.org/officeDocument/2006/relationships/hyperlink" Target="http://pmu2.uberaba.mg.gov.br/tributos/tributos.php" TargetMode="External"/><Relationship Id="rId1" Type="http://schemas.openxmlformats.org/officeDocument/2006/relationships/hyperlink" Target="http://www.fazenda.pbh.gov.br/iss/cnae/index.asp" TargetMode="External"/><Relationship Id="rId6" Type="http://schemas.openxmlformats.org/officeDocument/2006/relationships/hyperlink" Target="http://www.pjf.mg.gov.br/" TargetMode="External"/><Relationship Id="rId5" Type="http://schemas.openxmlformats.org/officeDocument/2006/relationships/hyperlink" Target="http://www.montesclaros.mg.gov.br/prefeitura/legislacao/index.htm" TargetMode="External"/><Relationship Id="rId4" Type="http://schemas.openxmlformats.org/officeDocument/2006/relationships/hyperlink" Target="http://www.vitoria.es.gov.br/semfa.php?pagina=aliquo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tabColor rgb="FF92D050"/>
    <pageSetUpPr fitToPage="1"/>
  </sheetPr>
  <dimension ref="A1:F159"/>
  <sheetViews>
    <sheetView showGridLines="0" showZeros="0" view="pageBreakPreview" zoomScale="115" zoomScaleNormal="100" zoomScaleSheetLayoutView="115" workbookViewId="0">
      <pane ySplit="10" topLeftCell="A11" activePane="bottomLeft" state="frozen"/>
      <selection activeCell="A57" sqref="A57:H57"/>
      <selection pane="bottomLeft" activeCell="H16" sqref="H16"/>
    </sheetView>
  </sheetViews>
  <sheetFormatPr defaultRowHeight="11.25" x14ac:dyDescent="0.2"/>
  <cols>
    <col min="1" max="1" width="10.7109375" style="121" bestFit="1" customWidth="1"/>
    <col min="2" max="2" width="71.28515625" style="122" customWidth="1"/>
    <col min="3" max="3" width="8.42578125" style="121" customWidth="1"/>
    <col min="4" max="4" width="11.5703125" style="4" customWidth="1"/>
    <col min="5" max="5" width="12.5703125" style="326" customWidth="1"/>
    <col min="6" max="6" width="15.5703125" style="326" customWidth="1"/>
    <col min="7" max="12" width="15.7109375" style="4" customWidth="1"/>
    <col min="13" max="16384" width="9.140625" style="4"/>
  </cols>
  <sheetData>
    <row r="1" spans="1:6" ht="15" customHeight="1" x14ac:dyDescent="0.2">
      <c r="A1" s="1" t="s">
        <v>0</v>
      </c>
      <c r="B1" s="2"/>
      <c r="C1" s="2"/>
      <c r="D1" s="2"/>
      <c r="E1" s="2"/>
      <c r="F1" s="3"/>
    </row>
    <row r="2" spans="1:6" ht="12" x14ac:dyDescent="0.2">
      <c r="A2" s="327" t="s">
        <v>1</v>
      </c>
      <c r="B2" s="243"/>
      <c r="C2" s="243"/>
      <c r="D2" s="243"/>
      <c r="E2" s="243"/>
      <c r="F2" s="328"/>
    </row>
    <row r="3" spans="1:6" ht="12" x14ac:dyDescent="0.2">
      <c r="A3" s="327" t="s">
        <v>2</v>
      </c>
      <c r="B3" s="243"/>
      <c r="C3" s="243"/>
      <c r="D3" s="243"/>
      <c r="E3" s="243"/>
      <c r="F3" s="328"/>
    </row>
    <row r="4" spans="1:6" ht="27.75" customHeight="1" x14ac:dyDescent="0.2">
      <c r="A4" s="8" t="s">
        <v>340</v>
      </c>
      <c r="B4" s="9"/>
      <c r="C4" s="9"/>
      <c r="D4" s="9"/>
      <c r="E4" s="9"/>
      <c r="F4" s="10"/>
    </row>
    <row r="5" spans="1:6" ht="17.25" customHeight="1" x14ac:dyDescent="0.2">
      <c r="A5" s="11" t="s">
        <v>4</v>
      </c>
      <c r="B5" s="12"/>
      <c r="C5" s="13"/>
      <c r="D5" s="14"/>
      <c r="E5" s="329"/>
      <c r="F5" s="330"/>
    </row>
    <row r="6" spans="1:6" ht="25.5" customHeight="1" x14ac:dyDescent="0.2">
      <c r="A6" s="16" t="s">
        <v>316</v>
      </c>
      <c r="B6" s="17"/>
      <c r="C6" s="17"/>
      <c r="D6" s="17"/>
      <c r="E6" s="17"/>
      <c r="F6" s="18"/>
    </row>
    <row r="7" spans="1:6" ht="12.75" customHeight="1" x14ac:dyDescent="0.2">
      <c r="A7" s="19" t="s">
        <v>5</v>
      </c>
      <c r="B7" s="20"/>
      <c r="C7" s="21" t="s">
        <v>6</v>
      </c>
      <c r="D7" s="22"/>
      <c r="E7" s="252" t="s">
        <v>317</v>
      </c>
      <c r="F7" s="331" t="s">
        <v>318</v>
      </c>
    </row>
    <row r="8" spans="1:6" ht="18.75" customHeight="1" x14ac:dyDescent="0.2">
      <c r="A8" s="24" t="s">
        <v>319</v>
      </c>
      <c r="B8" s="25"/>
      <c r="C8" s="26" t="s">
        <v>320</v>
      </c>
      <c r="D8" s="27"/>
      <c r="E8" s="255">
        <v>42422</v>
      </c>
      <c r="F8" s="332" t="s">
        <v>321</v>
      </c>
    </row>
    <row r="9" spans="1:6" ht="15" customHeight="1" x14ac:dyDescent="0.2">
      <c r="A9" s="29" t="s">
        <v>7</v>
      </c>
      <c r="B9" s="30" t="s">
        <v>8</v>
      </c>
      <c r="C9" s="31" t="s">
        <v>9</v>
      </c>
      <c r="D9" s="32" t="s">
        <v>10</v>
      </c>
      <c r="E9" s="333" t="s">
        <v>341</v>
      </c>
      <c r="F9" s="334" t="s">
        <v>342</v>
      </c>
    </row>
    <row r="10" spans="1:6" x14ac:dyDescent="0.2">
      <c r="A10" s="34"/>
      <c r="B10" s="35"/>
      <c r="C10" s="36"/>
      <c r="D10" s="37"/>
      <c r="E10" s="335"/>
      <c r="F10" s="336"/>
    </row>
    <row r="11" spans="1:6" ht="12.75" x14ac:dyDescent="0.2">
      <c r="A11" s="39" t="s">
        <v>12</v>
      </c>
      <c r="B11" s="40" t="s">
        <v>13</v>
      </c>
      <c r="C11" s="41"/>
      <c r="D11" s="42"/>
      <c r="E11" s="337"/>
      <c r="F11" s="338"/>
    </row>
    <row r="12" spans="1:6" s="49" customFormat="1" ht="12.75" x14ac:dyDescent="0.2">
      <c r="A12" s="44" t="s">
        <v>14</v>
      </c>
      <c r="B12" s="45" t="s">
        <v>15</v>
      </c>
      <c r="C12" s="46"/>
      <c r="D12" s="47"/>
      <c r="E12" s="339"/>
      <c r="F12" s="340"/>
    </row>
    <row r="13" spans="1:6" ht="12.75" x14ac:dyDescent="0.2">
      <c r="A13" s="50"/>
      <c r="B13" s="51"/>
      <c r="C13" s="52"/>
      <c r="D13" s="53"/>
      <c r="E13" s="341"/>
      <c r="F13" s="342"/>
    </row>
    <row r="14" spans="1:6" ht="12.75" x14ac:dyDescent="0.2">
      <c r="A14" s="55" t="s">
        <v>16</v>
      </c>
      <c r="B14" s="56" t="s">
        <v>17</v>
      </c>
      <c r="C14" s="57" t="s">
        <v>18</v>
      </c>
      <c r="D14" s="58">
        <v>5.2</v>
      </c>
      <c r="E14" s="343">
        <v>390.85</v>
      </c>
      <c r="F14" s="344">
        <v>2032.42</v>
      </c>
    </row>
    <row r="15" spans="1:6" ht="12.75" x14ac:dyDescent="0.2">
      <c r="A15" s="60" t="s">
        <v>20</v>
      </c>
      <c r="B15" s="56" t="s">
        <v>21</v>
      </c>
      <c r="C15" s="57" t="s">
        <v>22</v>
      </c>
      <c r="D15" s="58">
        <v>1</v>
      </c>
      <c r="E15" s="343">
        <v>5971.82</v>
      </c>
      <c r="F15" s="344">
        <v>5971.82</v>
      </c>
    </row>
    <row r="16" spans="1:6" ht="12.75" x14ac:dyDescent="0.2">
      <c r="A16" s="55" t="s">
        <v>23</v>
      </c>
      <c r="B16" s="56" t="s">
        <v>24</v>
      </c>
      <c r="C16" s="57" t="s">
        <v>22</v>
      </c>
      <c r="D16" s="58">
        <v>1</v>
      </c>
      <c r="E16" s="343">
        <v>2342.35</v>
      </c>
      <c r="F16" s="344">
        <v>2342.35</v>
      </c>
    </row>
    <row r="17" spans="1:6" ht="12.75" x14ac:dyDescent="0.2">
      <c r="A17" s="55" t="s">
        <v>25</v>
      </c>
      <c r="B17" s="56" t="s">
        <v>26</v>
      </c>
      <c r="C17" s="57" t="s">
        <v>22</v>
      </c>
      <c r="D17" s="58">
        <v>1</v>
      </c>
      <c r="E17" s="343">
        <v>50785.34</v>
      </c>
      <c r="F17" s="344">
        <v>50785.34</v>
      </c>
    </row>
    <row r="18" spans="1:6" ht="12.75" x14ac:dyDescent="0.2">
      <c r="A18" s="55"/>
      <c r="B18" s="56"/>
      <c r="C18" s="57"/>
      <c r="D18" s="58"/>
      <c r="E18" s="341"/>
      <c r="F18" s="342"/>
    </row>
    <row r="19" spans="1:6" ht="12.75" x14ac:dyDescent="0.2">
      <c r="A19" s="55"/>
      <c r="B19" s="56"/>
      <c r="C19" s="57"/>
      <c r="D19" s="58"/>
      <c r="E19" s="341"/>
      <c r="F19" s="342"/>
    </row>
    <row r="20" spans="1:6" ht="12.75" x14ac:dyDescent="0.2">
      <c r="A20" s="44" t="s">
        <v>27</v>
      </c>
      <c r="B20" s="45" t="s">
        <v>28</v>
      </c>
      <c r="C20" s="46"/>
      <c r="D20" s="47"/>
      <c r="E20" s="339"/>
      <c r="F20" s="340"/>
    </row>
    <row r="21" spans="1:6" ht="12.75" x14ac:dyDescent="0.2">
      <c r="A21" s="44" t="s">
        <v>29</v>
      </c>
      <c r="B21" s="45" t="s">
        <v>30</v>
      </c>
      <c r="C21" s="46"/>
      <c r="D21" s="47"/>
      <c r="E21" s="339"/>
      <c r="F21" s="340"/>
    </row>
    <row r="22" spans="1:6" ht="12.75" x14ac:dyDescent="0.2">
      <c r="A22" s="61"/>
      <c r="B22" s="62"/>
      <c r="C22" s="63"/>
      <c r="D22" s="64"/>
      <c r="E22" s="343"/>
      <c r="F22" s="344"/>
    </row>
    <row r="23" spans="1:6" ht="12.75" x14ac:dyDescent="0.2">
      <c r="A23" s="65" t="s">
        <v>31</v>
      </c>
      <c r="B23" s="66" t="s">
        <v>32</v>
      </c>
      <c r="C23" s="67"/>
      <c r="D23" s="68"/>
      <c r="E23" s="343"/>
      <c r="F23" s="344"/>
    </row>
    <row r="24" spans="1:6" ht="38.25" x14ac:dyDescent="0.2">
      <c r="A24" s="61"/>
      <c r="B24" s="69" t="s">
        <v>33</v>
      </c>
      <c r="C24" s="70"/>
      <c r="D24" s="58"/>
      <c r="E24" s="343"/>
      <c r="F24" s="344"/>
    </row>
    <row r="25" spans="1:6" ht="12.75" x14ac:dyDescent="0.2">
      <c r="A25" s="71" t="s">
        <v>34</v>
      </c>
      <c r="B25" s="56" t="s">
        <v>35</v>
      </c>
      <c r="C25" s="57" t="s">
        <v>36</v>
      </c>
      <c r="D25" s="58">
        <v>128</v>
      </c>
      <c r="E25" s="343">
        <v>60.33</v>
      </c>
      <c r="F25" s="344">
        <v>7722.24</v>
      </c>
    </row>
    <row r="26" spans="1:6" ht="12.75" x14ac:dyDescent="0.2">
      <c r="A26" s="71" t="s">
        <v>37</v>
      </c>
      <c r="B26" s="56" t="s">
        <v>38</v>
      </c>
      <c r="C26" s="57" t="s">
        <v>39</v>
      </c>
      <c r="D26" s="58">
        <v>96</v>
      </c>
      <c r="E26" s="343">
        <v>21.01</v>
      </c>
      <c r="F26" s="344">
        <v>2016.96</v>
      </c>
    </row>
    <row r="27" spans="1:6" ht="12.75" x14ac:dyDescent="0.2">
      <c r="A27" s="71" t="s">
        <v>40</v>
      </c>
      <c r="B27" s="72" t="s">
        <v>41</v>
      </c>
      <c r="C27" s="57" t="s">
        <v>39</v>
      </c>
      <c r="D27" s="58">
        <v>96</v>
      </c>
      <c r="E27" s="343">
        <v>1.08</v>
      </c>
      <c r="F27" s="344">
        <v>103.68</v>
      </c>
    </row>
    <row r="28" spans="1:6" ht="12.75" x14ac:dyDescent="0.2">
      <c r="A28" s="71" t="s">
        <v>42</v>
      </c>
      <c r="B28" s="72" t="s">
        <v>43</v>
      </c>
      <c r="C28" s="73" t="s">
        <v>44</v>
      </c>
      <c r="D28" s="58">
        <v>1440</v>
      </c>
      <c r="E28" s="343">
        <v>1.54</v>
      </c>
      <c r="F28" s="344">
        <v>2217.6</v>
      </c>
    </row>
    <row r="29" spans="1:6" ht="12.75" x14ac:dyDescent="0.2">
      <c r="A29" s="71" t="s">
        <v>45</v>
      </c>
      <c r="B29" s="72" t="s">
        <v>46</v>
      </c>
      <c r="C29" s="73" t="s">
        <v>39</v>
      </c>
      <c r="D29" s="58">
        <v>67</v>
      </c>
      <c r="E29" s="343">
        <v>1.08</v>
      </c>
      <c r="F29" s="344">
        <v>72.36</v>
      </c>
    </row>
    <row r="30" spans="1:6" ht="12.75" x14ac:dyDescent="0.2">
      <c r="A30" s="71" t="s">
        <v>47</v>
      </c>
      <c r="B30" s="72" t="s">
        <v>48</v>
      </c>
      <c r="C30" s="73" t="s">
        <v>39</v>
      </c>
      <c r="D30" s="58">
        <v>67</v>
      </c>
      <c r="E30" s="343">
        <v>9.4600000000000009</v>
      </c>
      <c r="F30" s="344">
        <v>633.82000000000005</v>
      </c>
    </row>
    <row r="31" spans="1:6" ht="12.75" x14ac:dyDescent="0.2">
      <c r="A31" s="71"/>
      <c r="B31" s="56"/>
      <c r="C31" s="57"/>
      <c r="D31" s="58"/>
      <c r="E31" s="343"/>
      <c r="F31" s="344"/>
    </row>
    <row r="32" spans="1:6" ht="12.75" x14ac:dyDescent="0.2">
      <c r="A32" s="65" t="s">
        <v>49</v>
      </c>
      <c r="B32" s="74" t="s">
        <v>50</v>
      </c>
      <c r="C32" s="67"/>
      <c r="D32" s="68"/>
      <c r="E32" s="343"/>
      <c r="F32" s="344"/>
    </row>
    <row r="33" spans="1:6" ht="89.25" x14ac:dyDescent="0.2">
      <c r="A33" s="71" t="s">
        <v>51</v>
      </c>
      <c r="B33" s="75" t="s">
        <v>52</v>
      </c>
      <c r="C33" s="76" t="s">
        <v>36</v>
      </c>
      <c r="D33" s="58">
        <v>120</v>
      </c>
      <c r="E33" s="343">
        <v>272.77</v>
      </c>
      <c r="F33" s="344">
        <v>32732.400000000001</v>
      </c>
    </row>
    <row r="34" spans="1:6" ht="12.75" x14ac:dyDescent="0.2">
      <c r="A34" s="61"/>
      <c r="B34" s="77"/>
      <c r="C34" s="63"/>
      <c r="D34" s="64"/>
      <c r="E34" s="343"/>
      <c r="F34" s="344"/>
    </row>
    <row r="35" spans="1:6" ht="12.75" x14ac:dyDescent="0.2">
      <c r="A35" s="65" t="s">
        <v>53</v>
      </c>
      <c r="B35" s="74" t="s">
        <v>54</v>
      </c>
      <c r="C35" s="63"/>
      <c r="D35" s="64"/>
      <c r="E35" s="343"/>
      <c r="F35" s="344"/>
    </row>
    <row r="36" spans="1:6" ht="25.5" x14ac:dyDescent="0.2">
      <c r="A36" s="71" t="s">
        <v>55</v>
      </c>
      <c r="B36" s="78" t="s">
        <v>56</v>
      </c>
      <c r="C36" s="76" t="s">
        <v>36</v>
      </c>
      <c r="D36" s="58">
        <v>263</v>
      </c>
      <c r="E36" s="343">
        <v>8.2200000000000006</v>
      </c>
      <c r="F36" s="344">
        <v>2161.86</v>
      </c>
    </row>
    <row r="37" spans="1:6" ht="63.75" x14ac:dyDescent="0.2">
      <c r="A37" s="79" t="s">
        <v>57</v>
      </c>
      <c r="B37" s="78" t="s">
        <v>58</v>
      </c>
      <c r="C37" s="76" t="s">
        <v>59</v>
      </c>
      <c r="D37" s="58">
        <v>54</v>
      </c>
      <c r="E37" s="343">
        <v>12.96</v>
      </c>
      <c r="F37" s="344">
        <v>699.84</v>
      </c>
    </row>
    <row r="38" spans="1:6" ht="12.75" x14ac:dyDescent="0.2">
      <c r="A38" s="79"/>
      <c r="B38" s="75"/>
      <c r="C38" s="76"/>
      <c r="D38" s="58"/>
      <c r="E38" s="343"/>
      <c r="F38" s="344"/>
    </row>
    <row r="39" spans="1:6" ht="12.75" x14ac:dyDescent="0.2">
      <c r="A39" s="65" t="s">
        <v>60</v>
      </c>
      <c r="B39" s="74" t="s">
        <v>61</v>
      </c>
      <c r="C39" s="80"/>
      <c r="D39" s="81"/>
      <c r="E39" s="343"/>
      <c r="F39" s="344"/>
    </row>
    <row r="40" spans="1:6" ht="38.25" x14ac:dyDescent="0.2">
      <c r="A40" s="71" t="s">
        <v>62</v>
      </c>
      <c r="B40" s="82" t="s">
        <v>63</v>
      </c>
      <c r="C40" s="83" t="s">
        <v>39</v>
      </c>
      <c r="D40" s="58">
        <v>54</v>
      </c>
      <c r="E40" s="345">
        <v>90.51</v>
      </c>
      <c r="F40" s="344">
        <v>4887.54</v>
      </c>
    </row>
    <row r="41" spans="1:6" ht="12.75" x14ac:dyDescent="0.2">
      <c r="A41" s="71" t="s">
        <v>64</v>
      </c>
      <c r="B41" s="82" t="s">
        <v>65</v>
      </c>
      <c r="C41" s="83" t="s">
        <v>36</v>
      </c>
      <c r="D41" s="58">
        <v>180</v>
      </c>
      <c r="E41" s="345">
        <v>228.34</v>
      </c>
      <c r="F41" s="344">
        <v>41101.199999999997</v>
      </c>
    </row>
    <row r="42" spans="1:6" ht="12.75" x14ac:dyDescent="0.2">
      <c r="A42" s="71" t="s">
        <v>66</v>
      </c>
      <c r="B42" s="84" t="s">
        <v>67</v>
      </c>
      <c r="C42" s="85" t="s">
        <v>68</v>
      </c>
      <c r="D42" s="86">
        <v>54</v>
      </c>
      <c r="E42" s="343">
        <v>61.37</v>
      </c>
      <c r="F42" s="344">
        <v>3313.98</v>
      </c>
    </row>
    <row r="43" spans="1:6" ht="25.5" x14ac:dyDescent="0.2">
      <c r="A43" s="71" t="s">
        <v>69</v>
      </c>
      <c r="B43" s="87" t="s">
        <v>70</v>
      </c>
      <c r="C43" s="85" t="s">
        <v>39</v>
      </c>
      <c r="D43" s="86">
        <v>35</v>
      </c>
      <c r="E43" s="343">
        <v>430.89</v>
      </c>
      <c r="F43" s="344">
        <v>15081.15</v>
      </c>
    </row>
    <row r="44" spans="1:6" ht="12.75" x14ac:dyDescent="0.2">
      <c r="A44" s="71" t="s">
        <v>71</v>
      </c>
      <c r="B44" s="84" t="s">
        <v>72</v>
      </c>
      <c r="C44" s="85" t="s">
        <v>73</v>
      </c>
      <c r="D44" s="86">
        <v>1789</v>
      </c>
      <c r="E44" s="343">
        <v>7.58</v>
      </c>
      <c r="F44" s="344">
        <v>13560.62</v>
      </c>
    </row>
    <row r="45" spans="1:6" ht="25.5" x14ac:dyDescent="0.2">
      <c r="A45" s="71" t="s">
        <v>74</v>
      </c>
      <c r="B45" s="88" t="s">
        <v>75</v>
      </c>
      <c r="C45" s="85" t="s">
        <v>39</v>
      </c>
      <c r="D45" s="89">
        <v>20</v>
      </c>
      <c r="E45" s="343">
        <v>126.43</v>
      </c>
      <c r="F45" s="344">
        <v>2528.6</v>
      </c>
    </row>
    <row r="46" spans="1:6" ht="12.75" x14ac:dyDescent="0.2">
      <c r="A46" s="61"/>
      <c r="B46" s="77"/>
      <c r="C46" s="63"/>
      <c r="D46" s="64"/>
      <c r="E46" s="343"/>
      <c r="F46" s="344"/>
    </row>
    <row r="47" spans="1:6" ht="25.5" x14ac:dyDescent="0.2">
      <c r="A47" s="65" t="s">
        <v>76</v>
      </c>
      <c r="B47" s="74" t="s">
        <v>77</v>
      </c>
      <c r="C47" s="80"/>
      <c r="D47" s="81"/>
      <c r="E47" s="343"/>
      <c r="F47" s="344"/>
    </row>
    <row r="48" spans="1:6" ht="12.75" x14ac:dyDescent="0.2">
      <c r="A48" s="71"/>
      <c r="B48" s="90" t="s">
        <v>78</v>
      </c>
      <c r="C48" s="91"/>
      <c r="D48" s="58"/>
      <c r="E48" s="343"/>
      <c r="F48" s="344"/>
    </row>
    <row r="49" spans="1:6" ht="25.5" x14ac:dyDescent="0.2">
      <c r="A49" s="71" t="s">
        <v>79</v>
      </c>
      <c r="B49" s="82" t="s">
        <v>80</v>
      </c>
      <c r="C49" s="92" t="s">
        <v>39</v>
      </c>
      <c r="D49" s="58">
        <v>6</v>
      </c>
      <c r="E49" s="343">
        <v>126.43</v>
      </c>
      <c r="F49" s="344">
        <v>758.58</v>
      </c>
    </row>
    <row r="50" spans="1:6" ht="12.75" x14ac:dyDescent="0.2">
      <c r="A50" s="79"/>
      <c r="B50" s="82"/>
      <c r="C50" s="92"/>
      <c r="D50" s="58"/>
      <c r="E50" s="343"/>
      <c r="F50" s="344"/>
    </row>
    <row r="51" spans="1:6" ht="12.75" x14ac:dyDescent="0.2">
      <c r="A51" s="61"/>
      <c r="B51" s="90" t="s">
        <v>81</v>
      </c>
      <c r="C51" s="92"/>
      <c r="D51" s="58"/>
      <c r="E51" s="343"/>
      <c r="F51" s="344"/>
    </row>
    <row r="52" spans="1:6" ht="12.75" x14ac:dyDescent="0.2">
      <c r="A52" s="71" t="s">
        <v>82</v>
      </c>
      <c r="B52" s="82" t="s">
        <v>83</v>
      </c>
      <c r="C52" s="92" t="s">
        <v>68</v>
      </c>
      <c r="D52" s="58">
        <v>32</v>
      </c>
      <c r="E52" s="343">
        <v>5.45</v>
      </c>
      <c r="F52" s="344">
        <v>174.4</v>
      </c>
    </row>
    <row r="53" spans="1:6" ht="12.75" x14ac:dyDescent="0.2">
      <c r="A53" s="71" t="s">
        <v>85</v>
      </c>
      <c r="B53" s="82" t="s">
        <v>86</v>
      </c>
      <c r="C53" s="92" t="s">
        <v>68</v>
      </c>
      <c r="D53" s="58">
        <v>32</v>
      </c>
      <c r="E53" s="343">
        <v>5.45</v>
      </c>
      <c r="F53" s="344">
        <v>174.4</v>
      </c>
    </row>
    <row r="54" spans="1:6" ht="12.75" x14ac:dyDescent="0.2">
      <c r="A54" s="79"/>
      <c r="B54" s="82"/>
      <c r="C54" s="92"/>
      <c r="D54" s="58"/>
      <c r="E54" s="343"/>
      <c r="F54" s="344"/>
    </row>
    <row r="55" spans="1:6" ht="12.75" x14ac:dyDescent="0.2">
      <c r="A55" s="61"/>
      <c r="B55" s="90" t="s">
        <v>87</v>
      </c>
      <c r="C55" s="92"/>
      <c r="D55" s="58"/>
      <c r="E55" s="343"/>
      <c r="F55" s="344"/>
    </row>
    <row r="56" spans="1:6" ht="12.75" x14ac:dyDescent="0.2">
      <c r="A56" s="79" t="s">
        <v>88</v>
      </c>
      <c r="B56" s="82" t="s">
        <v>343</v>
      </c>
      <c r="C56" s="92" t="s">
        <v>39</v>
      </c>
      <c r="D56" s="58">
        <v>2</v>
      </c>
      <c r="E56" s="343">
        <v>796.61</v>
      </c>
      <c r="F56" s="344">
        <v>1593.22</v>
      </c>
    </row>
    <row r="57" spans="1:6" ht="12.75" x14ac:dyDescent="0.2">
      <c r="A57" s="79"/>
      <c r="B57" s="82"/>
      <c r="C57" s="92"/>
      <c r="D57" s="58"/>
      <c r="E57" s="343"/>
      <c r="F57" s="344"/>
    </row>
    <row r="58" spans="1:6" ht="12.75" x14ac:dyDescent="0.2">
      <c r="A58" s="44" t="s">
        <v>89</v>
      </c>
      <c r="B58" s="45" t="s">
        <v>90</v>
      </c>
      <c r="C58" s="46"/>
      <c r="D58" s="47"/>
      <c r="E58" s="339"/>
      <c r="F58" s="340"/>
    </row>
    <row r="59" spans="1:6" ht="12.75" x14ac:dyDescent="0.2">
      <c r="A59" s="71"/>
      <c r="B59" s="56"/>
      <c r="C59" s="57"/>
      <c r="D59" s="58"/>
      <c r="E59" s="343"/>
      <c r="F59" s="344"/>
    </row>
    <row r="60" spans="1:6" ht="12.75" x14ac:dyDescent="0.2">
      <c r="A60" s="65" t="s">
        <v>91</v>
      </c>
      <c r="B60" s="66" t="s">
        <v>32</v>
      </c>
      <c r="C60" s="67"/>
      <c r="D60" s="68"/>
      <c r="E60" s="343"/>
      <c r="F60" s="344"/>
    </row>
    <row r="61" spans="1:6" ht="12.75" x14ac:dyDescent="0.2">
      <c r="A61" s="61"/>
      <c r="B61" s="69" t="s">
        <v>92</v>
      </c>
      <c r="C61" s="93"/>
      <c r="D61" s="58"/>
      <c r="E61" s="343"/>
      <c r="F61" s="344"/>
    </row>
    <row r="62" spans="1:6" ht="12.75" x14ac:dyDescent="0.2">
      <c r="A62" s="71" t="s">
        <v>93</v>
      </c>
      <c r="B62" s="72" t="s">
        <v>94</v>
      </c>
      <c r="C62" s="73" t="s">
        <v>39</v>
      </c>
      <c r="D62" s="58">
        <v>9.52</v>
      </c>
      <c r="E62" s="343">
        <v>3.77</v>
      </c>
      <c r="F62" s="344">
        <v>35.89</v>
      </c>
    </row>
    <row r="63" spans="1:6" ht="12.75" x14ac:dyDescent="0.2">
      <c r="A63" s="71" t="s">
        <v>95</v>
      </c>
      <c r="B63" s="72" t="s">
        <v>96</v>
      </c>
      <c r="C63" s="73" t="s">
        <v>44</v>
      </c>
      <c r="D63" s="58">
        <v>142.79999999999998</v>
      </c>
      <c r="E63" s="343">
        <v>1.39</v>
      </c>
      <c r="F63" s="344">
        <v>198.49</v>
      </c>
    </row>
    <row r="64" spans="1:6" ht="12.75" x14ac:dyDescent="0.2">
      <c r="A64" s="71" t="s">
        <v>97</v>
      </c>
      <c r="B64" s="72" t="s">
        <v>98</v>
      </c>
      <c r="C64" s="73" t="s">
        <v>39</v>
      </c>
      <c r="D64" s="58">
        <v>10</v>
      </c>
      <c r="E64" s="343">
        <v>2.86</v>
      </c>
      <c r="F64" s="344">
        <v>28.6</v>
      </c>
    </row>
    <row r="65" spans="1:6" ht="12.75" x14ac:dyDescent="0.2">
      <c r="A65" s="71" t="s">
        <v>99</v>
      </c>
      <c r="B65" s="72" t="s">
        <v>100</v>
      </c>
      <c r="C65" s="73" t="s">
        <v>39</v>
      </c>
      <c r="D65" s="58">
        <v>10</v>
      </c>
      <c r="E65" s="343">
        <v>9.4600000000000009</v>
      </c>
      <c r="F65" s="344">
        <v>94.6</v>
      </c>
    </row>
    <row r="66" spans="1:6" ht="12.75" x14ac:dyDescent="0.2">
      <c r="A66" s="71"/>
      <c r="B66" s="56"/>
      <c r="C66" s="57"/>
      <c r="D66" s="58"/>
      <c r="E66" s="343"/>
      <c r="F66" s="344"/>
    </row>
    <row r="67" spans="1:6" ht="12.75" x14ac:dyDescent="0.2">
      <c r="A67" s="65" t="s">
        <v>101</v>
      </c>
      <c r="B67" s="94" t="s">
        <v>102</v>
      </c>
      <c r="C67" s="93"/>
      <c r="D67" s="95"/>
      <c r="E67" s="343"/>
      <c r="F67" s="344"/>
    </row>
    <row r="68" spans="1:6" ht="12.75" x14ac:dyDescent="0.2">
      <c r="A68" s="65"/>
      <c r="B68" s="94" t="s">
        <v>103</v>
      </c>
      <c r="C68" s="93"/>
      <c r="D68" s="95"/>
      <c r="E68" s="343"/>
      <c r="F68" s="344"/>
    </row>
    <row r="69" spans="1:6" ht="12.75" x14ac:dyDescent="0.2">
      <c r="A69" s="71" t="s">
        <v>104</v>
      </c>
      <c r="B69" s="96" t="s">
        <v>67</v>
      </c>
      <c r="C69" s="97" t="s">
        <v>68</v>
      </c>
      <c r="D69" s="98">
        <v>46.92</v>
      </c>
      <c r="E69" s="343">
        <v>61.37</v>
      </c>
      <c r="F69" s="344">
        <v>2879.48</v>
      </c>
    </row>
    <row r="70" spans="1:6" ht="25.5" x14ac:dyDescent="0.2">
      <c r="A70" s="71" t="s">
        <v>105</v>
      </c>
      <c r="B70" s="99" t="s">
        <v>106</v>
      </c>
      <c r="C70" s="97" t="s">
        <v>39</v>
      </c>
      <c r="D70" s="98">
        <v>5</v>
      </c>
      <c r="E70" s="343">
        <v>406.16</v>
      </c>
      <c r="F70" s="344">
        <v>2030.8</v>
      </c>
    </row>
    <row r="71" spans="1:6" ht="12.75" x14ac:dyDescent="0.2">
      <c r="A71" s="71" t="s">
        <v>107</v>
      </c>
      <c r="B71" s="96" t="s">
        <v>108</v>
      </c>
      <c r="C71" s="97" t="s">
        <v>73</v>
      </c>
      <c r="D71" s="98">
        <v>757</v>
      </c>
      <c r="E71" s="343">
        <v>8.59</v>
      </c>
      <c r="F71" s="344">
        <v>6502.63</v>
      </c>
    </row>
    <row r="72" spans="1:6" ht="25.5" x14ac:dyDescent="0.2">
      <c r="A72" s="71" t="s">
        <v>109</v>
      </c>
      <c r="B72" s="75" t="s">
        <v>110</v>
      </c>
      <c r="C72" s="97" t="s">
        <v>39</v>
      </c>
      <c r="D72" s="58">
        <v>1</v>
      </c>
      <c r="E72" s="343">
        <v>116.59</v>
      </c>
      <c r="F72" s="344">
        <v>116.59</v>
      </c>
    </row>
    <row r="73" spans="1:6" ht="12.75" x14ac:dyDescent="0.2">
      <c r="A73" s="79"/>
      <c r="B73" s="75"/>
      <c r="C73" s="97"/>
      <c r="D73" s="58"/>
      <c r="E73" s="343"/>
      <c r="F73" s="344"/>
    </row>
    <row r="74" spans="1:6" ht="12.75" x14ac:dyDescent="0.2">
      <c r="A74" s="44" t="s">
        <v>111</v>
      </c>
      <c r="B74" s="45" t="s">
        <v>112</v>
      </c>
      <c r="C74" s="46"/>
      <c r="D74" s="47"/>
      <c r="E74" s="339"/>
      <c r="F74" s="340"/>
    </row>
    <row r="75" spans="1:6" ht="12.75" x14ac:dyDescent="0.2">
      <c r="A75" s="65"/>
      <c r="B75" s="94" t="s">
        <v>113</v>
      </c>
      <c r="C75" s="97"/>
      <c r="D75" s="58"/>
      <c r="E75" s="343"/>
      <c r="F75" s="344"/>
    </row>
    <row r="76" spans="1:6" ht="38.25" x14ac:dyDescent="0.2">
      <c r="A76" s="71" t="s">
        <v>114</v>
      </c>
      <c r="B76" s="75" t="s">
        <v>115</v>
      </c>
      <c r="C76" s="97" t="s">
        <v>18</v>
      </c>
      <c r="D76" s="58">
        <v>30</v>
      </c>
      <c r="E76" s="343">
        <v>14.14</v>
      </c>
      <c r="F76" s="344">
        <v>424.2</v>
      </c>
    </row>
    <row r="77" spans="1:6" ht="12.75" x14ac:dyDescent="0.2">
      <c r="A77" s="79"/>
      <c r="B77" s="75"/>
      <c r="C77" s="97"/>
      <c r="D77" s="58"/>
      <c r="E77" s="343"/>
      <c r="F77" s="344"/>
    </row>
    <row r="78" spans="1:6" ht="12.75" x14ac:dyDescent="0.2">
      <c r="A78" s="44" t="s">
        <v>116</v>
      </c>
      <c r="B78" s="45" t="s">
        <v>54</v>
      </c>
      <c r="C78" s="46"/>
      <c r="D78" s="47"/>
      <c r="E78" s="339"/>
      <c r="F78" s="340"/>
    </row>
    <row r="79" spans="1:6" ht="25.5" x14ac:dyDescent="0.2">
      <c r="A79" s="79" t="s">
        <v>117</v>
      </c>
      <c r="B79" s="78" t="s">
        <v>118</v>
      </c>
      <c r="C79" s="76" t="s">
        <v>59</v>
      </c>
      <c r="D79" s="58">
        <v>8</v>
      </c>
      <c r="E79" s="343">
        <v>63.81</v>
      </c>
      <c r="F79" s="344">
        <v>510.48</v>
      </c>
    </row>
    <row r="80" spans="1:6" ht="63.75" x14ac:dyDescent="0.2">
      <c r="A80" s="79" t="s">
        <v>119</v>
      </c>
      <c r="B80" s="78" t="s">
        <v>58</v>
      </c>
      <c r="C80" s="76" t="s">
        <v>59</v>
      </c>
      <c r="D80" s="58">
        <v>8</v>
      </c>
      <c r="E80" s="343">
        <v>12.96</v>
      </c>
      <c r="F80" s="344">
        <v>103.68</v>
      </c>
    </row>
    <row r="81" spans="1:6" ht="12.75" x14ac:dyDescent="0.2">
      <c r="A81" s="79"/>
      <c r="B81" s="78"/>
      <c r="C81" s="76"/>
      <c r="D81" s="58"/>
      <c r="E81" s="343"/>
      <c r="F81" s="344"/>
    </row>
    <row r="82" spans="1:6" ht="12.75" x14ac:dyDescent="0.2">
      <c r="A82" s="65" t="s">
        <v>120</v>
      </c>
      <c r="B82" s="74" t="s">
        <v>121</v>
      </c>
      <c r="C82" s="100"/>
      <c r="D82" s="68"/>
      <c r="E82" s="343"/>
      <c r="F82" s="344"/>
    </row>
    <row r="83" spans="1:6" ht="63.75" x14ac:dyDescent="0.2">
      <c r="A83" s="71" t="s">
        <v>122</v>
      </c>
      <c r="B83" s="72" t="s">
        <v>123</v>
      </c>
      <c r="C83" s="76" t="s">
        <v>59</v>
      </c>
      <c r="D83" s="58">
        <v>4</v>
      </c>
      <c r="E83" s="343">
        <v>550.54</v>
      </c>
      <c r="F83" s="344">
        <v>2202.16</v>
      </c>
    </row>
    <row r="84" spans="1:6" ht="12.75" x14ac:dyDescent="0.2">
      <c r="A84" s="71"/>
      <c r="B84" s="56"/>
      <c r="C84" s="57"/>
      <c r="D84" s="58"/>
      <c r="E84" s="343"/>
      <c r="F84" s="344"/>
    </row>
    <row r="85" spans="1:6" ht="12.75" x14ac:dyDescent="0.2">
      <c r="A85" s="44" t="s">
        <v>124</v>
      </c>
      <c r="B85" s="45" t="s">
        <v>125</v>
      </c>
      <c r="C85" s="46"/>
      <c r="D85" s="47"/>
      <c r="E85" s="339"/>
      <c r="F85" s="340"/>
    </row>
    <row r="86" spans="1:6" ht="12.75" x14ac:dyDescent="0.2">
      <c r="A86" s="44" t="s">
        <v>126</v>
      </c>
      <c r="B86" s="45" t="s">
        <v>127</v>
      </c>
      <c r="C86" s="46"/>
      <c r="D86" s="47"/>
      <c r="E86" s="339"/>
      <c r="F86" s="340"/>
    </row>
    <row r="87" spans="1:6" ht="12.75" x14ac:dyDescent="0.2">
      <c r="A87" s="71"/>
      <c r="B87" s="56"/>
      <c r="C87" s="57"/>
      <c r="D87" s="58"/>
      <c r="E87" s="343"/>
      <c r="F87" s="344"/>
    </row>
    <row r="88" spans="1:6" ht="12.75" x14ac:dyDescent="0.2">
      <c r="A88" s="65" t="s">
        <v>128</v>
      </c>
      <c r="B88" s="66" t="s">
        <v>129</v>
      </c>
      <c r="C88" s="101"/>
      <c r="D88" s="68"/>
      <c r="E88" s="343"/>
      <c r="F88" s="344"/>
    </row>
    <row r="89" spans="1:6" ht="51" x14ac:dyDescent="0.2">
      <c r="A89" s="61"/>
      <c r="B89" s="69" t="s">
        <v>130</v>
      </c>
      <c r="C89" s="76"/>
      <c r="D89" s="58"/>
      <c r="E89" s="343"/>
      <c r="F89" s="344"/>
    </row>
    <row r="90" spans="1:6" ht="12.75" x14ac:dyDescent="0.2">
      <c r="A90" s="71" t="s">
        <v>131</v>
      </c>
      <c r="B90" s="75" t="s">
        <v>132</v>
      </c>
      <c r="C90" s="57" t="s">
        <v>39</v>
      </c>
      <c r="D90" s="58">
        <v>37.36</v>
      </c>
      <c r="E90" s="343">
        <v>11.36</v>
      </c>
      <c r="F90" s="344">
        <v>424.41</v>
      </c>
    </row>
    <row r="91" spans="1:6" ht="12.75" x14ac:dyDescent="0.2">
      <c r="A91" s="71" t="s">
        <v>133</v>
      </c>
      <c r="B91" s="75" t="s">
        <v>134</v>
      </c>
      <c r="C91" s="57" t="s">
        <v>39</v>
      </c>
      <c r="D91" s="58">
        <v>14.37</v>
      </c>
      <c r="E91" s="343">
        <v>10.33</v>
      </c>
      <c r="F91" s="344">
        <v>148.44</v>
      </c>
    </row>
    <row r="92" spans="1:6" ht="12.75" x14ac:dyDescent="0.2">
      <c r="A92" s="71" t="s">
        <v>135</v>
      </c>
      <c r="B92" s="75" t="s">
        <v>136</v>
      </c>
      <c r="C92" s="57" t="s">
        <v>39</v>
      </c>
      <c r="D92" s="58">
        <v>23</v>
      </c>
      <c r="E92" s="343">
        <v>2.57</v>
      </c>
      <c r="F92" s="344">
        <v>59.11</v>
      </c>
    </row>
    <row r="93" spans="1:6" ht="12.75" x14ac:dyDescent="0.2">
      <c r="A93" s="71"/>
      <c r="B93" s="75"/>
      <c r="C93" s="57"/>
      <c r="D93" s="58"/>
      <c r="E93" s="343"/>
      <c r="F93" s="344"/>
    </row>
    <row r="94" spans="1:6" ht="12.75" x14ac:dyDescent="0.2">
      <c r="A94" s="65" t="s">
        <v>137</v>
      </c>
      <c r="B94" s="74" t="s">
        <v>50</v>
      </c>
      <c r="C94" s="102"/>
      <c r="D94" s="68"/>
      <c r="E94" s="343"/>
      <c r="F94" s="344"/>
    </row>
    <row r="95" spans="1:6" ht="89.25" x14ac:dyDescent="0.2">
      <c r="A95" s="71" t="s">
        <v>138</v>
      </c>
      <c r="B95" s="75" t="s">
        <v>139</v>
      </c>
      <c r="C95" s="76" t="s">
        <v>36</v>
      </c>
      <c r="D95" s="58">
        <v>144</v>
      </c>
      <c r="E95" s="343">
        <v>262.43</v>
      </c>
      <c r="F95" s="344">
        <v>37789.919999999998</v>
      </c>
    </row>
    <row r="96" spans="1:6" ht="12.75" x14ac:dyDescent="0.2">
      <c r="A96" s="65" t="s">
        <v>140</v>
      </c>
      <c r="B96" s="74" t="s">
        <v>54</v>
      </c>
      <c r="C96" s="63"/>
      <c r="D96" s="64"/>
      <c r="E96" s="343"/>
      <c r="F96" s="344"/>
    </row>
    <row r="97" spans="1:6" ht="25.5" x14ac:dyDescent="0.2">
      <c r="A97" s="79" t="s">
        <v>141</v>
      </c>
      <c r="B97" s="103" t="s">
        <v>56</v>
      </c>
      <c r="C97" s="76" t="s">
        <v>36</v>
      </c>
      <c r="D97" s="58">
        <v>197</v>
      </c>
      <c r="E97" s="343">
        <v>8.2200000000000006</v>
      </c>
      <c r="F97" s="344">
        <v>1619.34</v>
      </c>
    </row>
    <row r="98" spans="1:6" ht="63.75" x14ac:dyDescent="0.2">
      <c r="A98" s="79" t="s">
        <v>142</v>
      </c>
      <c r="B98" s="103" t="s">
        <v>58</v>
      </c>
      <c r="C98" s="76" t="s">
        <v>59</v>
      </c>
      <c r="D98" s="58">
        <v>58</v>
      </c>
      <c r="E98" s="343">
        <v>12.96</v>
      </c>
      <c r="F98" s="344">
        <v>751.68</v>
      </c>
    </row>
    <row r="99" spans="1:6" ht="25.5" x14ac:dyDescent="0.2">
      <c r="A99" s="79" t="s">
        <v>143</v>
      </c>
      <c r="B99" s="103" t="s">
        <v>118</v>
      </c>
      <c r="C99" s="76" t="s">
        <v>59</v>
      </c>
      <c r="D99" s="58">
        <v>16</v>
      </c>
      <c r="E99" s="345">
        <v>63.81</v>
      </c>
      <c r="F99" s="344">
        <v>1020.96</v>
      </c>
    </row>
    <row r="100" spans="1:6" ht="12.75" x14ac:dyDescent="0.2">
      <c r="A100" s="79"/>
      <c r="B100" s="104"/>
      <c r="C100" s="70"/>
      <c r="D100" s="58"/>
      <c r="E100" s="343"/>
      <c r="F100" s="344"/>
    </row>
    <row r="101" spans="1:6" ht="12.75" x14ac:dyDescent="0.2">
      <c r="A101" s="79"/>
      <c r="B101" s="104"/>
      <c r="C101" s="70"/>
      <c r="D101" s="58"/>
      <c r="E101" s="343"/>
      <c r="F101" s="344"/>
    </row>
    <row r="102" spans="1:6" ht="12.75" x14ac:dyDescent="0.2">
      <c r="A102" s="44" t="s">
        <v>144</v>
      </c>
      <c r="B102" s="45" t="s">
        <v>145</v>
      </c>
      <c r="C102" s="46"/>
      <c r="D102" s="47"/>
      <c r="E102" s="339"/>
      <c r="F102" s="340"/>
    </row>
    <row r="103" spans="1:6" ht="12.75" x14ac:dyDescent="0.2">
      <c r="A103" s="44" t="s">
        <v>146</v>
      </c>
      <c r="B103" s="45" t="s">
        <v>32</v>
      </c>
      <c r="C103" s="46"/>
      <c r="D103" s="47"/>
      <c r="E103" s="339"/>
      <c r="F103" s="340"/>
    </row>
    <row r="104" spans="1:6" ht="25.5" x14ac:dyDescent="0.2">
      <c r="A104" s="61"/>
      <c r="B104" s="69" t="s">
        <v>147</v>
      </c>
      <c r="C104" s="57"/>
      <c r="D104" s="58"/>
      <c r="E104" s="343"/>
      <c r="F104" s="344"/>
    </row>
    <row r="105" spans="1:6" ht="12.75" x14ac:dyDescent="0.2">
      <c r="A105" s="71" t="s">
        <v>148</v>
      </c>
      <c r="B105" s="75" t="s">
        <v>132</v>
      </c>
      <c r="C105" s="57" t="s">
        <v>39</v>
      </c>
      <c r="D105" s="58">
        <v>49.6</v>
      </c>
      <c r="E105" s="343">
        <v>11.36</v>
      </c>
      <c r="F105" s="344">
        <v>563.46</v>
      </c>
    </row>
    <row r="106" spans="1:6" ht="12.75" x14ac:dyDescent="0.2">
      <c r="A106" s="71" t="s">
        <v>149</v>
      </c>
      <c r="B106" s="75" t="s">
        <v>134</v>
      </c>
      <c r="C106" s="57" t="s">
        <v>39</v>
      </c>
      <c r="D106" s="58">
        <v>16.989999999999998</v>
      </c>
      <c r="E106" s="343">
        <v>10.33</v>
      </c>
      <c r="F106" s="344">
        <v>175.51</v>
      </c>
    </row>
    <row r="107" spans="1:6" ht="12.75" x14ac:dyDescent="0.2">
      <c r="A107" s="71" t="s">
        <v>150</v>
      </c>
      <c r="B107" s="75" t="s">
        <v>136</v>
      </c>
      <c r="C107" s="57" t="s">
        <v>39</v>
      </c>
      <c r="D107" s="58">
        <v>32.6</v>
      </c>
      <c r="E107" s="343">
        <v>2.57</v>
      </c>
      <c r="F107" s="344">
        <v>83.78</v>
      </c>
    </row>
    <row r="108" spans="1:6" ht="12.75" x14ac:dyDescent="0.2">
      <c r="A108" s="79"/>
      <c r="B108" s="75"/>
      <c r="C108" s="57"/>
      <c r="D108" s="58"/>
      <c r="E108" s="343"/>
      <c r="F108" s="344"/>
    </row>
    <row r="109" spans="1:6" ht="12.75" x14ac:dyDescent="0.2">
      <c r="A109" s="44" t="s">
        <v>151</v>
      </c>
      <c r="B109" s="45" t="s">
        <v>50</v>
      </c>
      <c r="C109" s="46"/>
      <c r="D109" s="47"/>
      <c r="E109" s="339"/>
      <c r="F109" s="340"/>
    </row>
    <row r="110" spans="1:6" ht="76.5" x14ac:dyDescent="0.2">
      <c r="A110" s="71" t="s">
        <v>152</v>
      </c>
      <c r="B110" s="75" t="s">
        <v>153</v>
      </c>
      <c r="C110" s="76" t="s">
        <v>36</v>
      </c>
      <c r="D110" s="58">
        <v>9</v>
      </c>
      <c r="E110" s="345">
        <v>157.13999999999999</v>
      </c>
      <c r="F110" s="344">
        <v>1414.26</v>
      </c>
    </row>
    <row r="111" spans="1:6" ht="12.75" x14ac:dyDescent="0.2">
      <c r="A111" s="79"/>
      <c r="B111" s="104"/>
      <c r="C111" s="70"/>
      <c r="D111" s="58"/>
      <c r="E111" s="343"/>
      <c r="F111" s="344"/>
    </row>
    <row r="112" spans="1:6" ht="12.75" x14ac:dyDescent="0.2">
      <c r="A112" s="44" t="s">
        <v>154</v>
      </c>
      <c r="B112" s="45" t="s">
        <v>155</v>
      </c>
      <c r="C112" s="46"/>
      <c r="D112" s="47"/>
      <c r="E112" s="339"/>
      <c r="F112" s="340"/>
    </row>
    <row r="113" spans="1:6" ht="12.75" x14ac:dyDescent="0.2">
      <c r="A113" s="61"/>
      <c r="B113" s="94" t="s">
        <v>156</v>
      </c>
      <c r="C113" s="93"/>
      <c r="D113" s="105"/>
      <c r="E113" s="343"/>
      <c r="F113" s="344"/>
    </row>
    <row r="114" spans="1:6" ht="12.75" x14ac:dyDescent="0.2">
      <c r="A114" s="71" t="s">
        <v>157</v>
      </c>
      <c r="B114" s="96" t="s">
        <v>67</v>
      </c>
      <c r="C114" s="97" t="s">
        <v>68</v>
      </c>
      <c r="D114" s="105">
        <v>95.08</v>
      </c>
      <c r="E114" s="343">
        <v>61.37</v>
      </c>
      <c r="F114" s="344">
        <v>5835.06</v>
      </c>
    </row>
    <row r="115" spans="1:6" ht="12.75" x14ac:dyDescent="0.2">
      <c r="A115" s="71" t="s">
        <v>158</v>
      </c>
      <c r="B115" s="96" t="s">
        <v>159</v>
      </c>
      <c r="C115" s="97" t="s">
        <v>39</v>
      </c>
      <c r="D115" s="105">
        <v>29.92</v>
      </c>
      <c r="E115" s="345">
        <v>406.16</v>
      </c>
      <c r="F115" s="344">
        <v>12152.31</v>
      </c>
    </row>
    <row r="116" spans="1:6" ht="12.75" x14ac:dyDescent="0.2">
      <c r="A116" s="71" t="s">
        <v>160</v>
      </c>
      <c r="B116" s="96" t="s">
        <v>108</v>
      </c>
      <c r="C116" s="97" t="s">
        <v>73</v>
      </c>
      <c r="D116" s="105">
        <v>983</v>
      </c>
      <c r="E116" s="345">
        <v>8.59</v>
      </c>
      <c r="F116" s="344">
        <v>8443.9699999999993</v>
      </c>
    </row>
    <row r="117" spans="1:6" ht="25.5" x14ac:dyDescent="0.2">
      <c r="A117" s="71" t="s">
        <v>161</v>
      </c>
      <c r="B117" s="99" t="s">
        <v>162</v>
      </c>
      <c r="C117" s="97" t="s">
        <v>39</v>
      </c>
      <c r="D117" s="105">
        <v>25.39</v>
      </c>
      <c r="E117" s="343">
        <v>347.03</v>
      </c>
      <c r="F117" s="344">
        <v>8811.09</v>
      </c>
    </row>
    <row r="118" spans="1:6" ht="12.75" x14ac:dyDescent="0.2">
      <c r="A118" s="71" t="s">
        <v>163</v>
      </c>
      <c r="B118" s="99" t="s">
        <v>164</v>
      </c>
      <c r="C118" s="97" t="s">
        <v>68</v>
      </c>
      <c r="D118" s="105">
        <v>53.68</v>
      </c>
      <c r="E118" s="343">
        <v>4.63</v>
      </c>
      <c r="F118" s="344">
        <v>248.54</v>
      </c>
    </row>
    <row r="119" spans="1:6" ht="12.75" x14ac:dyDescent="0.2">
      <c r="A119" s="61"/>
      <c r="B119" s="106"/>
      <c r="C119" s="97"/>
      <c r="D119" s="105"/>
      <c r="E119" s="343"/>
      <c r="F119" s="344"/>
    </row>
    <row r="120" spans="1:6" ht="12.75" x14ac:dyDescent="0.2">
      <c r="A120" s="61"/>
      <c r="B120" s="94" t="s">
        <v>165</v>
      </c>
      <c r="C120" s="97"/>
      <c r="D120" s="98"/>
      <c r="E120" s="343"/>
      <c r="F120" s="344"/>
    </row>
    <row r="121" spans="1:6" ht="12.75" x14ac:dyDescent="0.2">
      <c r="A121" s="71" t="s">
        <v>166</v>
      </c>
      <c r="B121" s="96" t="s">
        <v>67</v>
      </c>
      <c r="C121" s="97" t="s">
        <v>68</v>
      </c>
      <c r="D121" s="98">
        <v>7.2</v>
      </c>
      <c r="E121" s="343">
        <v>61.37</v>
      </c>
      <c r="F121" s="344">
        <v>441.86</v>
      </c>
    </row>
    <row r="122" spans="1:6" ht="25.5" x14ac:dyDescent="0.2">
      <c r="A122" s="71" t="s">
        <v>167</v>
      </c>
      <c r="B122" s="99" t="s">
        <v>106</v>
      </c>
      <c r="C122" s="97" t="s">
        <v>39</v>
      </c>
      <c r="D122" s="98">
        <v>5.36</v>
      </c>
      <c r="E122" s="345">
        <v>406.16</v>
      </c>
      <c r="F122" s="344">
        <v>2177.02</v>
      </c>
    </row>
    <row r="123" spans="1:6" ht="25.5" x14ac:dyDescent="0.2">
      <c r="A123" s="71" t="s">
        <v>168</v>
      </c>
      <c r="B123" s="99" t="s">
        <v>169</v>
      </c>
      <c r="C123" s="97" t="s">
        <v>39</v>
      </c>
      <c r="D123" s="98">
        <v>8.73</v>
      </c>
      <c r="E123" s="343">
        <v>347.03</v>
      </c>
      <c r="F123" s="344">
        <v>3029.57</v>
      </c>
    </row>
    <row r="124" spans="1:6" ht="25.5" x14ac:dyDescent="0.2">
      <c r="A124" s="71" t="s">
        <v>170</v>
      </c>
      <c r="B124" s="75" t="s">
        <v>171</v>
      </c>
      <c r="C124" s="97" t="s">
        <v>172</v>
      </c>
      <c r="D124" s="58">
        <v>63</v>
      </c>
      <c r="E124" s="345">
        <v>8.59</v>
      </c>
      <c r="F124" s="344">
        <v>541.16999999999996</v>
      </c>
    </row>
    <row r="125" spans="1:6" ht="12.75" x14ac:dyDescent="0.2">
      <c r="A125" s="79"/>
      <c r="B125" s="104"/>
      <c r="C125" s="70"/>
      <c r="D125" s="58"/>
      <c r="E125" s="343"/>
      <c r="F125" s="344"/>
    </row>
    <row r="126" spans="1:6" ht="12.75" x14ac:dyDescent="0.2">
      <c r="A126" s="107" t="s">
        <v>173</v>
      </c>
      <c r="B126" s="108" t="s">
        <v>174</v>
      </c>
      <c r="C126" s="109"/>
      <c r="D126" s="110"/>
      <c r="E126" s="339"/>
      <c r="F126" s="340"/>
    </row>
    <row r="127" spans="1:6" ht="12.75" x14ac:dyDescent="0.2">
      <c r="A127" s="111" t="s">
        <v>175</v>
      </c>
      <c r="B127" s="112" t="s">
        <v>176</v>
      </c>
      <c r="C127" s="113" t="s">
        <v>22</v>
      </c>
      <c r="D127" s="114">
        <v>1</v>
      </c>
      <c r="E127" s="346">
        <v>4389.41</v>
      </c>
      <c r="F127" s="347">
        <v>4389.41</v>
      </c>
    </row>
    <row r="128" spans="1:6" ht="13.5" thickBot="1" x14ac:dyDescent="0.25">
      <c r="A128" s="116"/>
      <c r="B128" s="117"/>
      <c r="C128" s="118"/>
      <c r="D128" s="119"/>
      <c r="E128" s="348" t="s">
        <v>344</v>
      </c>
      <c r="F128" s="349">
        <v>297914.84999999992</v>
      </c>
    </row>
    <row r="129" spans="1:6" ht="12.75" x14ac:dyDescent="0.2">
      <c r="E129" s="350"/>
      <c r="F129" s="350"/>
    </row>
    <row r="130" spans="1:6" ht="12.75" x14ac:dyDescent="0.2">
      <c r="E130" s="350"/>
      <c r="F130" s="350"/>
    </row>
    <row r="131" spans="1:6" ht="12.75" x14ac:dyDescent="0.2">
      <c r="E131" s="350"/>
      <c r="F131" s="350"/>
    </row>
    <row r="132" spans="1:6" ht="12.75" x14ac:dyDescent="0.2">
      <c r="E132" s="350"/>
      <c r="F132" s="350"/>
    </row>
    <row r="133" spans="1:6" ht="12.75" x14ac:dyDescent="0.2">
      <c r="E133" s="350"/>
      <c r="F133" s="350"/>
    </row>
    <row r="134" spans="1:6" ht="12.75" x14ac:dyDescent="0.2">
      <c r="E134" s="350"/>
      <c r="F134" s="350"/>
    </row>
    <row r="135" spans="1:6" ht="12.75" x14ac:dyDescent="0.2">
      <c r="B135" s="124" t="s">
        <v>178</v>
      </c>
      <c r="E135" s="350"/>
      <c r="F135" s="350"/>
    </row>
    <row r="136" spans="1:6" ht="22.5" x14ac:dyDescent="0.2">
      <c r="A136" s="125" t="s">
        <v>179</v>
      </c>
      <c r="B136" s="126" t="s">
        <v>180</v>
      </c>
      <c r="C136" s="127" t="s">
        <v>181</v>
      </c>
      <c r="D136" s="128"/>
      <c r="E136" s="351">
        <v>0.3</v>
      </c>
      <c r="F136" s="351">
        <v>0</v>
      </c>
    </row>
    <row r="137" spans="1:6" ht="22.5" x14ac:dyDescent="0.2">
      <c r="A137" s="130" t="s">
        <v>182</v>
      </c>
      <c r="B137" s="131" t="s">
        <v>183</v>
      </c>
      <c r="C137" s="132" t="s">
        <v>181</v>
      </c>
      <c r="D137" s="133"/>
      <c r="E137" s="352">
        <v>0.08</v>
      </c>
      <c r="F137" s="352">
        <v>0</v>
      </c>
    </row>
    <row r="138" spans="1:6" ht="22.5" x14ac:dyDescent="0.2">
      <c r="A138" s="130" t="s">
        <v>184</v>
      </c>
      <c r="B138" s="131" t="s">
        <v>185</v>
      </c>
      <c r="C138" s="132" t="s">
        <v>181</v>
      </c>
      <c r="D138" s="133"/>
      <c r="E138" s="352">
        <v>0.25</v>
      </c>
      <c r="F138" s="352">
        <v>0</v>
      </c>
    </row>
    <row r="139" spans="1:6" ht="22.5" x14ac:dyDescent="0.2">
      <c r="A139" s="135" t="s">
        <v>186</v>
      </c>
      <c r="B139" s="136" t="s">
        <v>187</v>
      </c>
      <c r="C139" s="137" t="s">
        <v>181</v>
      </c>
      <c r="D139" s="138"/>
      <c r="E139" s="353">
        <v>0.95</v>
      </c>
      <c r="F139" s="353">
        <v>0</v>
      </c>
    </row>
    <row r="140" spans="1:6" ht="12.75" x14ac:dyDescent="0.2">
      <c r="A140" s="125" t="s">
        <v>188</v>
      </c>
      <c r="B140" s="126" t="s">
        <v>189</v>
      </c>
      <c r="C140" s="127" t="s">
        <v>190</v>
      </c>
      <c r="D140" s="128"/>
      <c r="E140" s="351">
        <v>484.15</v>
      </c>
      <c r="F140" s="351">
        <v>0</v>
      </c>
    </row>
    <row r="141" spans="1:6" ht="12.75" x14ac:dyDescent="0.2">
      <c r="A141" s="130" t="s">
        <v>191</v>
      </c>
      <c r="B141" s="131" t="s">
        <v>192</v>
      </c>
      <c r="C141" s="132" t="s">
        <v>190</v>
      </c>
      <c r="D141" s="133"/>
      <c r="E141" s="352">
        <v>778.42</v>
      </c>
      <c r="F141" s="352">
        <v>0</v>
      </c>
    </row>
    <row r="142" spans="1:6" ht="12.75" x14ac:dyDescent="0.2">
      <c r="A142" s="135" t="s">
        <v>193</v>
      </c>
      <c r="B142" s="136" t="s">
        <v>194</v>
      </c>
      <c r="C142" s="137" t="s">
        <v>18</v>
      </c>
      <c r="D142" s="138"/>
      <c r="E142" s="353">
        <v>344.67</v>
      </c>
      <c r="F142" s="353">
        <v>0</v>
      </c>
    </row>
    <row r="143" spans="1:6" ht="12.75" x14ac:dyDescent="0.2">
      <c r="A143" s="125" t="s">
        <v>195</v>
      </c>
      <c r="B143" s="126" t="s">
        <v>196</v>
      </c>
      <c r="C143" s="127" t="s">
        <v>22</v>
      </c>
      <c r="D143" s="128"/>
      <c r="E143" s="351">
        <v>1526.74</v>
      </c>
      <c r="F143" s="351">
        <v>0</v>
      </c>
    </row>
    <row r="144" spans="1:6" ht="12.75" x14ac:dyDescent="0.2">
      <c r="A144" s="130" t="s">
        <v>197</v>
      </c>
      <c r="B144" s="131" t="s">
        <v>198</v>
      </c>
      <c r="C144" s="132" t="s">
        <v>22</v>
      </c>
      <c r="D144" s="133"/>
      <c r="E144" s="352">
        <v>316.54000000000002</v>
      </c>
      <c r="F144" s="352">
        <v>0</v>
      </c>
    </row>
    <row r="145" spans="1:6" ht="12.75" x14ac:dyDescent="0.2">
      <c r="A145" s="135" t="s">
        <v>199</v>
      </c>
      <c r="B145" s="136" t="s">
        <v>200</v>
      </c>
      <c r="C145" s="137" t="s">
        <v>22</v>
      </c>
      <c r="D145" s="138"/>
      <c r="E145" s="353">
        <v>499.07</v>
      </c>
      <c r="F145" s="353">
        <v>0</v>
      </c>
    </row>
    <row r="146" spans="1:6" ht="12.75" x14ac:dyDescent="0.2">
      <c r="A146" s="125" t="s">
        <v>201</v>
      </c>
      <c r="B146" s="126" t="s">
        <v>202</v>
      </c>
      <c r="C146" s="127" t="s">
        <v>203</v>
      </c>
      <c r="D146" s="128"/>
      <c r="E146" s="351">
        <v>347.03</v>
      </c>
      <c r="F146" s="351">
        <v>0</v>
      </c>
    </row>
    <row r="147" spans="1:6" ht="12.75" x14ac:dyDescent="0.2">
      <c r="A147" s="135" t="s">
        <v>204</v>
      </c>
      <c r="B147" s="136" t="s">
        <v>205</v>
      </c>
      <c r="C147" s="137" t="s">
        <v>206</v>
      </c>
      <c r="D147" s="138"/>
      <c r="E147" s="353">
        <v>42.83</v>
      </c>
      <c r="F147" s="353">
        <v>0</v>
      </c>
    </row>
    <row r="148" spans="1:6" ht="33.75" x14ac:dyDescent="0.2">
      <c r="A148" s="121" t="s">
        <v>207</v>
      </c>
      <c r="B148" s="122" t="s">
        <v>208</v>
      </c>
      <c r="C148" s="121" t="s">
        <v>209</v>
      </c>
      <c r="E148" s="350">
        <v>36.07</v>
      </c>
      <c r="F148" s="350">
        <v>0</v>
      </c>
    </row>
    <row r="149" spans="1:6" ht="12.75" x14ac:dyDescent="0.2">
      <c r="A149" s="135" t="s">
        <v>210</v>
      </c>
      <c r="B149" s="136" t="s">
        <v>211</v>
      </c>
      <c r="C149" s="137" t="s">
        <v>206</v>
      </c>
      <c r="D149" s="138"/>
      <c r="E149" s="353">
        <v>42.83</v>
      </c>
      <c r="F149" s="353">
        <v>0</v>
      </c>
    </row>
    <row r="150" spans="1:6" ht="12.75" x14ac:dyDescent="0.2">
      <c r="E150" s="350"/>
      <c r="F150" s="350"/>
    </row>
    <row r="151" spans="1:6" ht="12.75" x14ac:dyDescent="0.2">
      <c r="E151" s="350"/>
      <c r="F151" s="350"/>
    </row>
    <row r="152" spans="1:6" ht="12.75" x14ac:dyDescent="0.2">
      <c r="E152" s="350"/>
      <c r="F152" s="350"/>
    </row>
    <row r="153" spans="1:6" ht="12.75" x14ac:dyDescent="0.2">
      <c r="E153" s="350"/>
      <c r="F153" s="350"/>
    </row>
    <row r="154" spans="1:6" ht="12.75" x14ac:dyDescent="0.2">
      <c r="E154" s="350"/>
      <c r="F154" s="350"/>
    </row>
    <row r="155" spans="1:6" ht="12.75" x14ac:dyDescent="0.2">
      <c r="E155" s="350"/>
      <c r="F155" s="350"/>
    </row>
    <row r="156" spans="1:6" ht="12.75" x14ac:dyDescent="0.2">
      <c r="E156" s="350"/>
      <c r="F156" s="350"/>
    </row>
    <row r="157" spans="1:6" ht="12.75" x14ac:dyDescent="0.2">
      <c r="E157" s="350"/>
      <c r="F157" s="350"/>
    </row>
    <row r="158" spans="1:6" ht="12.75" x14ac:dyDescent="0.2">
      <c r="E158" s="350"/>
      <c r="F158" s="350"/>
    </row>
    <row r="159" spans="1:6" ht="12.75" x14ac:dyDescent="0.2">
      <c r="E159" s="350"/>
      <c r="F159" s="350"/>
    </row>
  </sheetData>
  <sheetProtection formatCells="0" formatColumns="0" formatRows="0" insertColumns="0" insertRows="0" insertHyperlinks="0" deleteColumns="0" deleteRows="0" sort="0" autoFilter="0" pivotTables="0"/>
  <mergeCells count="14">
    <mergeCell ref="E9:E10"/>
    <mergeCell ref="F9:F10"/>
    <mergeCell ref="A8:B8"/>
    <mergeCell ref="C8:D8"/>
    <mergeCell ref="A9:A10"/>
    <mergeCell ref="B9:B10"/>
    <mergeCell ref="C9:C10"/>
    <mergeCell ref="D9:D10"/>
    <mergeCell ref="A1:F1"/>
    <mergeCell ref="A2:F2"/>
    <mergeCell ref="A3:F3"/>
    <mergeCell ref="A4:F4"/>
    <mergeCell ref="A6:F6"/>
    <mergeCell ref="C7:D7"/>
  </mergeCells>
  <printOptions horizontalCentered="1"/>
  <pageMargins left="0.98425196850393704" right="0.39370078740157483" top="0.78740157480314965" bottom="0.78740157480314965" header="0.51181102362204722" footer="0.19685039370078741"/>
  <pageSetup paperSize="9" scale="67" firstPageNumber="0" fitToHeight="0"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5">
    <tabColor rgb="FF92D050"/>
    <pageSetUpPr fitToPage="1"/>
  </sheetPr>
  <dimension ref="A1:E159"/>
  <sheetViews>
    <sheetView showGridLines="0" showZeros="0" view="pageBreakPreview" zoomScale="115" zoomScaleNormal="100" zoomScaleSheetLayoutView="115" workbookViewId="0">
      <pane ySplit="10" topLeftCell="A11" activePane="bottomLeft" state="frozen"/>
      <selection activeCell="G57" sqref="G57"/>
      <selection pane="bottomLeft" activeCell="B27" sqref="B27"/>
    </sheetView>
  </sheetViews>
  <sheetFormatPr defaultRowHeight="11.25" x14ac:dyDescent="0.2"/>
  <cols>
    <col min="1" max="1" width="10.7109375" style="121" bestFit="1" customWidth="1"/>
    <col min="2" max="2" width="71.28515625" style="122" customWidth="1"/>
    <col min="3" max="3" width="8.42578125" style="121" customWidth="1"/>
    <col min="4" max="4" width="11.5703125" style="4" customWidth="1"/>
    <col min="5" max="5" width="28.5703125" style="140" customWidth="1"/>
    <col min="6" max="8" width="15.7109375" style="4" customWidth="1"/>
    <col min="9" max="16384" width="9.140625" style="4"/>
  </cols>
  <sheetData>
    <row r="1" spans="1:5" ht="15" customHeight="1" x14ac:dyDescent="0.2">
      <c r="A1" s="1" t="s">
        <v>0</v>
      </c>
      <c r="B1" s="2"/>
      <c r="C1" s="2"/>
      <c r="D1" s="2"/>
      <c r="E1" s="3"/>
    </row>
    <row r="2" spans="1:5" ht="12" x14ac:dyDescent="0.2">
      <c r="A2" s="5" t="s">
        <v>1</v>
      </c>
      <c r="B2" s="6"/>
      <c r="C2" s="6"/>
      <c r="D2" s="6"/>
      <c r="E2" s="7"/>
    </row>
    <row r="3" spans="1:5" ht="12" x14ac:dyDescent="0.2">
      <c r="A3" s="5" t="s">
        <v>2</v>
      </c>
      <c r="B3" s="6"/>
      <c r="C3" s="6"/>
      <c r="D3" s="6"/>
      <c r="E3" s="7"/>
    </row>
    <row r="4" spans="1:5" ht="27.75" customHeight="1" x14ac:dyDescent="0.2">
      <c r="A4" s="8" t="s">
        <v>3</v>
      </c>
      <c r="B4" s="9"/>
      <c r="C4" s="9"/>
      <c r="D4" s="9"/>
      <c r="E4" s="10"/>
    </row>
    <row r="5" spans="1:5" ht="17.25" customHeight="1" x14ac:dyDescent="0.2">
      <c r="A5" s="11" t="s">
        <v>4</v>
      </c>
      <c r="B5" s="12"/>
      <c r="C5" s="13"/>
      <c r="D5" s="14"/>
      <c r="E5" s="15"/>
    </row>
    <row r="6" spans="1:5" ht="25.5" customHeight="1" x14ac:dyDescent="0.2">
      <c r="A6" s="16" t="str">
        <f>[1]PARÂMETROS!B10</f>
        <v>INFRAESTRUTURA PARA ADEQUAÇÃO DO SISTEMA ILUMINAÇÃO DE FIM DE PISTA E CABECEIRA E SINALIZAÇÃO VERTICAL DO AEROPORTO DE BELO HORIZONTE – CARLOS DRUMMOND DE ANDRADE – SBBH</v>
      </c>
      <c r="B6" s="17"/>
      <c r="C6" s="17"/>
      <c r="D6" s="17"/>
      <c r="E6" s="18"/>
    </row>
    <row r="7" spans="1:5" ht="12.75" customHeight="1" x14ac:dyDescent="0.2">
      <c r="A7" s="19" t="s">
        <v>5</v>
      </c>
      <c r="B7" s="20"/>
      <c r="C7" s="21" t="s">
        <v>6</v>
      </c>
      <c r="D7" s="22"/>
      <c r="E7" s="23" t="str">
        <f>[1]PLANILHA!$F$7</f>
        <v>DATA BASE:</v>
      </c>
    </row>
    <row r="8" spans="1:5" ht="18.75" customHeight="1" x14ac:dyDescent="0.2">
      <c r="A8" s="24" t="str">
        <f>[1]PARÂMETROS!B9</f>
        <v>AEROPORTO CARLOS DRUMMOND DE ANDRADE - BELO HORIZONTE - SBBH</v>
      </c>
      <c r="B8" s="25"/>
      <c r="C8" s="26" t="str">
        <f>[1]PARÂMETROS!B8</f>
        <v>BH.01/700.91/2650/01</v>
      </c>
      <c r="D8" s="27"/>
      <c r="E8" s="28" t="str">
        <f>[1]PLANILHA!$F$8</f>
        <v>DEZ/2015</v>
      </c>
    </row>
    <row r="9" spans="1:5" ht="15" customHeight="1" x14ac:dyDescent="0.2">
      <c r="A9" s="29" t="s">
        <v>7</v>
      </c>
      <c r="B9" s="30" t="s">
        <v>8</v>
      </c>
      <c r="C9" s="31" t="s">
        <v>9</v>
      </c>
      <c r="D9" s="32" t="s">
        <v>10</v>
      </c>
      <c r="E9" s="33" t="s">
        <v>11</v>
      </c>
    </row>
    <row r="10" spans="1:5" x14ac:dyDescent="0.2">
      <c r="A10" s="34"/>
      <c r="B10" s="35"/>
      <c r="C10" s="36"/>
      <c r="D10" s="37"/>
      <c r="E10" s="38"/>
    </row>
    <row r="11" spans="1:5" ht="12.75" x14ac:dyDescent="0.2">
      <c r="A11" s="39" t="s">
        <v>12</v>
      </c>
      <c r="B11" s="40" t="s">
        <v>13</v>
      </c>
      <c r="C11" s="41"/>
      <c r="D11" s="42"/>
      <c r="E11" s="43"/>
    </row>
    <row r="12" spans="1:5" s="49" customFormat="1" ht="12.75" x14ac:dyDescent="0.2">
      <c r="A12" s="44" t="s">
        <v>14</v>
      </c>
      <c r="B12" s="45" t="s">
        <v>15</v>
      </c>
      <c r="C12" s="46"/>
      <c r="D12" s="47"/>
      <c r="E12" s="48"/>
    </row>
    <row r="13" spans="1:5" ht="12.75" x14ac:dyDescent="0.2">
      <c r="A13" s="50"/>
      <c r="B13" s="51"/>
      <c r="C13" s="52"/>
      <c r="D13" s="53"/>
      <c r="E13" s="54"/>
    </row>
    <row r="14" spans="1:5" ht="12.75" x14ac:dyDescent="0.2">
      <c r="A14" s="55" t="s">
        <v>16</v>
      </c>
      <c r="B14" s="56" t="s">
        <v>17</v>
      </c>
      <c r="C14" s="57" t="s">
        <v>18</v>
      </c>
      <c r="D14" s="58">
        <f>2*1.5+0.44*5</f>
        <v>5.2</v>
      </c>
      <c r="E14" s="59" t="s">
        <v>19</v>
      </c>
    </row>
    <row r="15" spans="1:5" ht="12.75" x14ac:dyDescent="0.2">
      <c r="A15" s="60" t="s">
        <v>20</v>
      </c>
      <c r="B15" s="56" t="s">
        <v>21</v>
      </c>
      <c r="C15" s="57" t="s">
        <v>22</v>
      </c>
      <c r="D15" s="58">
        <v>1</v>
      </c>
      <c r="E15" s="59" t="s">
        <v>19</v>
      </c>
    </row>
    <row r="16" spans="1:5" ht="12.75" x14ac:dyDescent="0.2">
      <c r="A16" s="55" t="s">
        <v>23</v>
      </c>
      <c r="B16" s="56" t="s">
        <v>24</v>
      </c>
      <c r="C16" s="57" t="s">
        <v>22</v>
      </c>
      <c r="D16" s="58">
        <v>1</v>
      </c>
      <c r="E16" s="59" t="s">
        <v>19</v>
      </c>
    </row>
    <row r="17" spans="1:5" ht="12.75" x14ac:dyDescent="0.2">
      <c r="A17" s="55" t="s">
        <v>25</v>
      </c>
      <c r="B17" s="56" t="s">
        <v>26</v>
      </c>
      <c r="C17" s="57" t="s">
        <v>22</v>
      </c>
      <c r="D17" s="58">
        <v>1</v>
      </c>
      <c r="E17" s="59" t="s">
        <v>19</v>
      </c>
    </row>
    <row r="18" spans="1:5" ht="12.75" x14ac:dyDescent="0.2">
      <c r="A18" s="55"/>
      <c r="B18" s="56"/>
      <c r="C18" s="57"/>
      <c r="D18" s="58"/>
      <c r="E18" s="54"/>
    </row>
    <row r="19" spans="1:5" ht="12.75" x14ac:dyDescent="0.2">
      <c r="A19" s="55"/>
      <c r="B19" s="56"/>
      <c r="C19" s="57"/>
      <c r="D19" s="58"/>
      <c r="E19" s="54"/>
    </row>
    <row r="20" spans="1:5" ht="12.75" x14ac:dyDescent="0.2">
      <c r="A20" s="44" t="s">
        <v>27</v>
      </c>
      <c r="B20" s="45" t="s">
        <v>28</v>
      </c>
      <c r="C20" s="46"/>
      <c r="D20" s="47"/>
      <c r="E20" s="48"/>
    </row>
    <row r="21" spans="1:5" ht="12.75" x14ac:dyDescent="0.2">
      <c r="A21" s="44" t="s">
        <v>29</v>
      </c>
      <c r="B21" s="45" t="s">
        <v>30</v>
      </c>
      <c r="C21" s="46"/>
      <c r="D21" s="47"/>
      <c r="E21" s="48"/>
    </row>
    <row r="22" spans="1:5" ht="12.75" x14ac:dyDescent="0.2">
      <c r="A22" s="61"/>
      <c r="B22" s="62"/>
      <c r="C22" s="63"/>
      <c r="D22" s="64"/>
      <c r="E22" s="59"/>
    </row>
    <row r="23" spans="1:5" ht="12.75" x14ac:dyDescent="0.2">
      <c r="A23" s="65" t="s">
        <v>31</v>
      </c>
      <c r="B23" s="66" t="s">
        <v>32</v>
      </c>
      <c r="C23" s="67"/>
      <c r="D23" s="68"/>
      <c r="E23" s="59"/>
    </row>
    <row r="24" spans="1:5" ht="38.25" x14ac:dyDescent="0.2">
      <c r="A24" s="61"/>
      <c r="B24" s="69" t="s">
        <v>33</v>
      </c>
      <c r="C24" s="70"/>
      <c r="D24" s="58"/>
      <c r="E24" s="59"/>
    </row>
    <row r="25" spans="1:5" ht="12.75" x14ac:dyDescent="0.2">
      <c r="A25" s="71" t="s">
        <v>34</v>
      </c>
      <c r="B25" s="56" t="s">
        <v>35</v>
      </c>
      <c r="C25" s="57" t="s">
        <v>36</v>
      </c>
      <c r="D25" s="58">
        <v>128</v>
      </c>
      <c r="E25" s="59" t="s">
        <v>19</v>
      </c>
    </row>
    <row r="26" spans="1:5" ht="12.75" x14ac:dyDescent="0.2">
      <c r="A26" s="71" t="s">
        <v>37</v>
      </c>
      <c r="B26" s="56" t="s">
        <v>38</v>
      </c>
      <c r="C26" s="57" t="s">
        <v>39</v>
      </c>
      <c r="D26" s="58">
        <v>96</v>
      </c>
      <c r="E26" s="59" t="s">
        <v>19</v>
      </c>
    </row>
    <row r="27" spans="1:5" ht="12.75" x14ac:dyDescent="0.2">
      <c r="A27" s="71" t="s">
        <v>40</v>
      </c>
      <c r="B27" s="72" t="s">
        <v>41</v>
      </c>
      <c r="C27" s="57" t="s">
        <v>39</v>
      </c>
      <c r="D27" s="58">
        <v>96</v>
      </c>
      <c r="E27" s="59" t="s">
        <v>19</v>
      </c>
    </row>
    <row r="28" spans="1:5" ht="12.75" x14ac:dyDescent="0.2">
      <c r="A28" s="71" t="s">
        <v>42</v>
      </c>
      <c r="B28" s="72" t="s">
        <v>43</v>
      </c>
      <c r="C28" s="73" t="s">
        <v>44</v>
      </c>
      <c r="D28" s="58">
        <v>1440</v>
      </c>
      <c r="E28" s="59" t="s">
        <v>19</v>
      </c>
    </row>
    <row r="29" spans="1:5" ht="12.75" x14ac:dyDescent="0.2">
      <c r="A29" s="71" t="s">
        <v>45</v>
      </c>
      <c r="B29" s="72" t="s">
        <v>46</v>
      </c>
      <c r="C29" s="73" t="s">
        <v>39</v>
      </c>
      <c r="D29" s="58">
        <v>67</v>
      </c>
      <c r="E29" s="59" t="s">
        <v>19</v>
      </c>
    </row>
    <row r="30" spans="1:5" ht="12.75" x14ac:dyDescent="0.2">
      <c r="A30" s="71" t="s">
        <v>47</v>
      </c>
      <c r="B30" s="72" t="s">
        <v>48</v>
      </c>
      <c r="C30" s="73" t="s">
        <v>39</v>
      </c>
      <c r="D30" s="58">
        <v>67</v>
      </c>
      <c r="E30" s="59" t="s">
        <v>19</v>
      </c>
    </row>
    <row r="31" spans="1:5" ht="12.75" x14ac:dyDescent="0.2">
      <c r="A31" s="71"/>
      <c r="B31" s="56"/>
      <c r="C31" s="57"/>
      <c r="D31" s="58"/>
      <c r="E31" s="59"/>
    </row>
    <row r="32" spans="1:5" ht="12.75" x14ac:dyDescent="0.2">
      <c r="A32" s="65" t="s">
        <v>49</v>
      </c>
      <c r="B32" s="74" t="s">
        <v>50</v>
      </c>
      <c r="C32" s="67"/>
      <c r="D32" s="68"/>
      <c r="E32" s="59"/>
    </row>
    <row r="33" spans="1:5" ht="89.25" x14ac:dyDescent="0.2">
      <c r="A33" s="71" t="s">
        <v>51</v>
      </c>
      <c r="B33" s="75" t="s">
        <v>52</v>
      </c>
      <c r="C33" s="76" t="s">
        <v>36</v>
      </c>
      <c r="D33" s="58">
        <v>120</v>
      </c>
      <c r="E33" s="59" t="s">
        <v>19</v>
      </c>
    </row>
    <row r="34" spans="1:5" ht="12.75" x14ac:dyDescent="0.2">
      <c r="A34" s="61"/>
      <c r="B34" s="77"/>
      <c r="C34" s="63"/>
      <c r="D34" s="64"/>
      <c r="E34" s="59"/>
    </row>
    <row r="35" spans="1:5" ht="12.75" x14ac:dyDescent="0.2">
      <c r="A35" s="65" t="s">
        <v>53</v>
      </c>
      <c r="B35" s="74" t="s">
        <v>54</v>
      </c>
      <c r="C35" s="63"/>
      <c r="D35" s="64"/>
      <c r="E35" s="59"/>
    </row>
    <row r="36" spans="1:5" ht="25.5" x14ac:dyDescent="0.2">
      <c r="A36" s="71" t="s">
        <v>55</v>
      </c>
      <c r="B36" s="78" t="s">
        <v>56</v>
      </c>
      <c r="C36" s="76" t="s">
        <v>36</v>
      </c>
      <c r="D36" s="58">
        <v>263</v>
      </c>
      <c r="E36" s="59" t="s">
        <v>19</v>
      </c>
    </row>
    <row r="37" spans="1:5" ht="63.75" x14ac:dyDescent="0.2">
      <c r="A37" s="79" t="s">
        <v>57</v>
      </c>
      <c r="B37" s="78" t="s">
        <v>58</v>
      </c>
      <c r="C37" s="76" t="s">
        <v>59</v>
      </c>
      <c r="D37" s="58">
        <v>54</v>
      </c>
      <c r="E37" s="59" t="s">
        <v>19</v>
      </c>
    </row>
    <row r="38" spans="1:5" ht="12.75" x14ac:dyDescent="0.2">
      <c r="A38" s="79"/>
      <c r="B38" s="75"/>
      <c r="C38" s="76"/>
      <c r="D38" s="58"/>
      <c r="E38" s="59"/>
    </row>
    <row r="39" spans="1:5" ht="12.75" x14ac:dyDescent="0.2">
      <c r="A39" s="65" t="s">
        <v>60</v>
      </c>
      <c r="B39" s="74" t="s">
        <v>61</v>
      </c>
      <c r="C39" s="80"/>
      <c r="D39" s="81"/>
      <c r="E39" s="59"/>
    </row>
    <row r="40" spans="1:5" ht="38.25" x14ac:dyDescent="0.2">
      <c r="A40" s="71" t="s">
        <v>62</v>
      </c>
      <c r="B40" s="82" t="s">
        <v>63</v>
      </c>
      <c r="C40" s="83" t="s">
        <v>39</v>
      </c>
      <c r="D40" s="58">
        <v>54</v>
      </c>
      <c r="E40" s="59" t="s">
        <v>19</v>
      </c>
    </row>
    <row r="41" spans="1:5" ht="12.75" x14ac:dyDescent="0.2">
      <c r="A41" s="71" t="s">
        <v>64</v>
      </c>
      <c r="B41" s="82" t="s">
        <v>65</v>
      </c>
      <c r="C41" s="83" t="s">
        <v>36</v>
      </c>
      <c r="D41" s="58">
        <v>180</v>
      </c>
      <c r="E41" s="59" t="s">
        <v>19</v>
      </c>
    </row>
    <row r="42" spans="1:5" ht="12.75" x14ac:dyDescent="0.2">
      <c r="A42" s="71" t="s">
        <v>66</v>
      </c>
      <c r="B42" s="84" t="s">
        <v>67</v>
      </c>
      <c r="C42" s="85" t="s">
        <v>68</v>
      </c>
      <c r="D42" s="86">
        <v>54</v>
      </c>
      <c r="E42" s="59" t="s">
        <v>19</v>
      </c>
    </row>
    <row r="43" spans="1:5" ht="25.5" x14ac:dyDescent="0.2">
      <c r="A43" s="71" t="s">
        <v>69</v>
      </c>
      <c r="B43" s="87" t="s">
        <v>70</v>
      </c>
      <c r="C43" s="85" t="s">
        <v>39</v>
      </c>
      <c r="D43" s="86">
        <v>35</v>
      </c>
      <c r="E43" s="59" t="s">
        <v>19</v>
      </c>
    </row>
    <row r="44" spans="1:5" ht="12.75" x14ac:dyDescent="0.2">
      <c r="A44" s="71" t="s">
        <v>71</v>
      </c>
      <c r="B44" s="84" t="s">
        <v>72</v>
      </c>
      <c r="C44" s="85" t="s">
        <v>73</v>
      </c>
      <c r="D44" s="86">
        <v>1789</v>
      </c>
      <c r="E44" s="59" t="s">
        <v>19</v>
      </c>
    </row>
    <row r="45" spans="1:5" ht="25.5" x14ac:dyDescent="0.2">
      <c r="A45" s="71" t="s">
        <v>74</v>
      </c>
      <c r="B45" s="88" t="s">
        <v>75</v>
      </c>
      <c r="C45" s="85" t="s">
        <v>39</v>
      </c>
      <c r="D45" s="89">
        <v>20</v>
      </c>
      <c r="E45" s="59" t="s">
        <v>19</v>
      </c>
    </row>
    <row r="46" spans="1:5" ht="12.75" x14ac:dyDescent="0.2">
      <c r="A46" s="61"/>
      <c r="B46" s="77"/>
      <c r="C46" s="63"/>
      <c r="D46" s="64"/>
      <c r="E46" s="59"/>
    </row>
    <row r="47" spans="1:5" ht="25.5" x14ac:dyDescent="0.2">
      <c r="A47" s="65" t="s">
        <v>76</v>
      </c>
      <c r="B47" s="74" t="s">
        <v>77</v>
      </c>
      <c r="C47" s="80"/>
      <c r="D47" s="81"/>
      <c r="E47" s="59"/>
    </row>
    <row r="48" spans="1:5" ht="12.75" x14ac:dyDescent="0.2">
      <c r="A48" s="71"/>
      <c r="B48" s="90" t="s">
        <v>78</v>
      </c>
      <c r="C48" s="91"/>
      <c r="D48" s="58"/>
      <c r="E48" s="59"/>
    </row>
    <row r="49" spans="1:5" ht="25.5" x14ac:dyDescent="0.2">
      <c r="A49" s="71" t="s">
        <v>79</v>
      </c>
      <c r="B49" s="82" t="s">
        <v>80</v>
      </c>
      <c r="C49" s="92" t="s">
        <v>39</v>
      </c>
      <c r="D49" s="58">
        <v>6</v>
      </c>
      <c r="E49" s="59" t="s">
        <v>19</v>
      </c>
    </row>
    <row r="50" spans="1:5" ht="12.75" x14ac:dyDescent="0.2">
      <c r="A50" s="79"/>
      <c r="B50" s="82"/>
      <c r="C50" s="92"/>
      <c r="D50" s="58"/>
      <c r="E50" s="59"/>
    </row>
    <row r="51" spans="1:5" ht="12.75" x14ac:dyDescent="0.2">
      <c r="A51" s="61"/>
      <c r="B51" s="90" t="s">
        <v>81</v>
      </c>
      <c r="C51" s="92"/>
      <c r="D51" s="58"/>
      <c r="E51" s="59"/>
    </row>
    <row r="52" spans="1:5" ht="25.5" x14ac:dyDescent="0.2">
      <c r="A52" s="71" t="s">
        <v>82</v>
      </c>
      <c r="B52" s="82" t="s">
        <v>83</v>
      </c>
      <c r="C52" s="92" t="s">
        <v>68</v>
      </c>
      <c r="D52" s="58">
        <v>32</v>
      </c>
      <c r="E52" s="59" t="s">
        <v>84</v>
      </c>
    </row>
    <row r="53" spans="1:5" ht="25.5" x14ac:dyDescent="0.2">
      <c r="A53" s="71" t="s">
        <v>85</v>
      </c>
      <c r="B53" s="82" t="s">
        <v>86</v>
      </c>
      <c r="C53" s="92" t="s">
        <v>68</v>
      </c>
      <c r="D53" s="58">
        <v>32</v>
      </c>
      <c r="E53" s="59" t="s">
        <v>84</v>
      </c>
    </row>
    <row r="54" spans="1:5" ht="12.75" x14ac:dyDescent="0.2">
      <c r="A54" s="79"/>
      <c r="B54" s="82"/>
      <c r="C54" s="92"/>
      <c r="D54" s="58"/>
      <c r="E54" s="59"/>
    </row>
    <row r="55" spans="1:5" ht="12.75" x14ac:dyDescent="0.2">
      <c r="A55" s="61"/>
      <c r="B55" s="90" t="s">
        <v>87</v>
      </c>
      <c r="C55" s="92"/>
      <c r="D55" s="58"/>
      <c r="E55" s="59"/>
    </row>
    <row r="56" spans="1:5" ht="25.5" x14ac:dyDescent="0.2">
      <c r="A56" s="79" t="s">
        <v>88</v>
      </c>
      <c r="B56" s="82" t="str">
        <f>[1]PLANILHA!B56</f>
        <v>Concreto Asfáltico(CAPA)</v>
      </c>
      <c r="C56" s="92" t="s">
        <v>39</v>
      </c>
      <c r="D56" s="58">
        <v>2</v>
      </c>
      <c r="E56" s="59" t="s">
        <v>84</v>
      </c>
    </row>
    <row r="57" spans="1:5" ht="12.75" x14ac:dyDescent="0.2">
      <c r="A57" s="79"/>
      <c r="B57" s="82"/>
      <c r="C57" s="92"/>
      <c r="D57" s="58"/>
      <c r="E57" s="59"/>
    </row>
    <row r="58" spans="1:5" ht="12.75" x14ac:dyDescent="0.2">
      <c r="A58" s="44" t="s">
        <v>89</v>
      </c>
      <c r="B58" s="45" t="s">
        <v>90</v>
      </c>
      <c r="C58" s="46"/>
      <c r="D58" s="47"/>
      <c r="E58" s="48"/>
    </row>
    <row r="59" spans="1:5" ht="12.75" x14ac:dyDescent="0.2">
      <c r="A59" s="71"/>
      <c r="B59" s="56"/>
      <c r="C59" s="57"/>
      <c r="D59" s="58"/>
      <c r="E59" s="59"/>
    </row>
    <row r="60" spans="1:5" ht="12.75" x14ac:dyDescent="0.2">
      <c r="A60" s="65" t="s">
        <v>91</v>
      </c>
      <c r="B60" s="66" t="s">
        <v>32</v>
      </c>
      <c r="C60" s="67"/>
      <c r="D60" s="68"/>
      <c r="E60" s="59"/>
    </row>
    <row r="61" spans="1:5" ht="12.75" x14ac:dyDescent="0.2">
      <c r="A61" s="61"/>
      <c r="B61" s="69" t="s">
        <v>92</v>
      </c>
      <c r="C61" s="93"/>
      <c r="D61" s="58"/>
      <c r="E61" s="59"/>
    </row>
    <row r="62" spans="1:5" ht="12.75" x14ac:dyDescent="0.2">
      <c r="A62" s="71" t="s">
        <v>93</v>
      </c>
      <c r="B62" s="72" t="s">
        <v>94</v>
      </c>
      <c r="C62" s="73" t="s">
        <v>39</v>
      </c>
      <c r="D62" s="58">
        <v>9.52</v>
      </c>
      <c r="E62" s="59" t="s">
        <v>19</v>
      </c>
    </row>
    <row r="63" spans="1:5" ht="12.75" x14ac:dyDescent="0.2">
      <c r="A63" s="71" t="s">
        <v>95</v>
      </c>
      <c r="B63" s="72" t="s">
        <v>96</v>
      </c>
      <c r="C63" s="73" t="s">
        <v>44</v>
      </c>
      <c r="D63" s="58">
        <v>142.79999999999998</v>
      </c>
      <c r="E63" s="59" t="s">
        <v>19</v>
      </c>
    </row>
    <row r="64" spans="1:5" ht="12.75" x14ac:dyDescent="0.2">
      <c r="A64" s="71" t="s">
        <v>97</v>
      </c>
      <c r="B64" s="72" t="s">
        <v>98</v>
      </c>
      <c r="C64" s="73" t="s">
        <v>39</v>
      </c>
      <c r="D64" s="58">
        <v>10</v>
      </c>
      <c r="E64" s="59" t="s">
        <v>19</v>
      </c>
    </row>
    <row r="65" spans="1:5" ht="12.75" x14ac:dyDescent="0.2">
      <c r="A65" s="71" t="s">
        <v>99</v>
      </c>
      <c r="B65" s="72" t="s">
        <v>100</v>
      </c>
      <c r="C65" s="73" t="s">
        <v>39</v>
      </c>
      <c r="D65" s="58">
        <v>10</v>
      </c>
      <c r="E65" s="59" t="s">
        <v>19</v>
      </c>
    </row>
    <row r="66" spans="1:5" ht="12.75" x14ac:dyDescent="0.2">
      <c r="A66" s="71"/>
      <c r="B66" s="56"/>
      <c r="C66" s="57"/>
      <c r="D66" s="58"/>
      <c r="E66" s="59"/>
    </row>
    <row r="67" spans="1:5" ht="12.75" x14ac:dyDescent="0.2">
      <c r="A67" s="65" t="s">
        <v>101</v>
      </c>
      <c r="B67" s="94" t="s">
        <v>102</v>
      </c>
      <c r="C67" s="93"/>
      <c r="D67" s="95"/>
      <c r="E67" s="59"/>
    </row>
    <row r="68" spans="1:5" ht="12.75" x14ac:dyDescent="0.2">
      <c r="A68" s="65"/>
      <c r="B68" s="94" t="s">
        <v>103</v>
      </c>
      <c r="C68" s="93"/>
      <c r="D68" s="95"/>
      <c r="E68" s="59"/>
    </row>
    <row r="69" spans="1:5" ht="12.75" x14ac:dyDescent="0.2">
      <c r="A69" s="71" t="s">
        <v>104</v>
      </c>
      <c r="B69" s="96" t="s">
        <v>67</v>
      </c>
      <c r="C69" s="97" t="s">
        <v>68</v>
      </c>
      <c r="D69" s="98">
        <v>46.92</v>
      </c>
      <c r="E69" s="59" t="s">
        <v>19</v>
      </c>
    </row>
    <row r="70" spans="1:5" ht="25.5" x14ac:dyDescent="0.2">
      <c r="A70" s="71" t="s">
        <v>105</v>
      </c>
      <c r="B70" s="99" t="s">
        <v>106</v>
      </c>
      <c r="C70" s="97" t="s">
        <v>39</v>
      </c>
      <c r="D70" s="98">
        <v>5</v>
      </c>
      <c r="E70" s="59" t="s">
        <v>19</v>
      </c>
    </row>
    <row r="71" spans="1:5" ht="12.75" x14ac:dyDescent="0.2">
      <c r="A71" s="71" t="s">
        <v>107</v>
      </c>
      <c r="B71" s="96" t="s">
        <v>108</v>
      </c>
      <c r="C71" s="97" t="s">
        <v>73</v>
      </c>
      <c r="D71" s="98">
        <v>757</v>
      </c>
      <c r="E71" s="59" t="s">
        <v>19</v>
      </c>
    </row>
    <row r="72" spans="1:5" ht="25.5" x14ac:dyDescent="0.2">
      <c r="A72" s="71" t="s">
        <v>109</v>
      </c>
      <c r="B72" s="75" t="s">
        <v>110</v>
      </c>
      <c r="C72" s="97" t="s">
        <v>39</v>
      </c>
      <c r="D72" s="58">
        <v>1</v>
      </c>
      <c r="E72" s="59" t="s">
        <v>19</v>
      </c>
    </row>
    <row r="73" spans="1:5" ht="12.75" x14ac:dyDescent="0.2">
      <c r="A73" s="79"/>
      <c r="B73" s="75"/>
      <c r="C73" s="97"/>
      <c r="D73" s="58"/>
      <c r="E73" s="59"/>
    </row>
    <row r="74" spans="1:5" ht="12.75" x14ac:dyDescent="0.2">
      <c r="A74" s="44" t="s">
        <v>111</v>
      </c>
      <c r="B74" s="45" t="s">
        <v>112</v>
      </c>
      <c r="C74" s="46"/>
      <c r="D74" s="47"/>
      <c r="E74" s="48"/>
    </row>
    <row r="75" spans="1:5" ht="12.75" x14ac:dyDescent="0.2">
      <c r="A75" s="65"/>
      <c r="B75" s="94" t="s">
        <v>113</v>
      </c>
      <c r="C75" s="97"/>
      <c r="D75" s="58"/>
      <c r="E75" s="59"/>
    </row>
    <row r="76" spans="1:5" ht="38.25" x14ac:dyDescent="0.2">
      <c r="A76" s="71" t="s">
        <v>114</v>
      </c>
      <c r="B76" s="75" t="s">
        <v>115</v>
      </c>
      <c r="C76" s="97" t="s">
        <v>18</v>
      </c>
      <c r="D76" s="58">
        <v>30</v>
      </c>
      <c r="E76" s="59" t="s">
        <v>19</v>
      </c>
    </row>
    <row r="77" spans="1:5" ht="12.75" x14ac:dyDescent="0.2">
      <c r="A77" s="79"/>
      <c r="B77" s="75"/>
      <c r="C77" s="97"/>
      <c r="D77" s="58"/>
      <c r="E77" s="59"/>
    </row>
    <row r="78" spans="1:5" ht="12.75" x14ac:dyDescent="0.2">
      <c r="A78" s="44" t="s">
        <v>116</v>
      </c>
      <c r="B78" s="45" t="s">
        <v>54</v>
      </c>
      <c r="C78" s="46"/>
      <c r="D78" s="47"/>
      <c r="E78" s="48"/>
    </row>
    <row r="79" spans="1:5" ht="25.5" x14ac:dyDescent="0.2">
      <c r="A79" s="79" t="s">
        <v>117</v>
      </c>
      <c r="B79" s="78" t="s">
        <v>118</v>
      </c>
      <c r="C79" s="76" t="s">
        <v>59</v>
      </c>
      <c r="D79" s="58">
        <v>8</v>
      </c>
      <c r="E79" s="59" t="s">
        <v>19</v>
      </c>
    </row>
    <row r="80" spans="1:5" ht="63.75" x14ac:dyDescent="0.2">
      <c r="A80" s="79" t="s">
        <v>119</v>
      </c>
      <c r="B80" s="78" t="s">
        <v>58</v>
      </c>
      <c r="C80" s="76" t="s">
        <v>59</v>
      </c>
      <c r="D80" s="58">
        <v>8</v>
      </c>
      <c r="E80" s="59" t="s">
        <v>19</v>
      </c>
    </row>
    <row r="81" spans="1:5" ht="12.75" x14ac:dyDescent="0.2">
      <c r="A81" s="79"/>
      <c r="B81" s="78"/>
      <c r="C81" s="76"/>
      <c r="D81" s="58"/>
      <c r="E81" s="59"/>
    </row>
    <row r="82" spans="1:5" ht="12.75" x14ac:dyDescent="0.2">
      <c r="A82" s="65" t="s">
        <v>120</v>
      </c>
      <c r="B82" s="74" t="s">
        <v>121</v>
      </c>
      <c r="C82" s="100"/>
      <c r="D82" s="68"/>
      <c r="E82" s="59"/>
    </row>
    <row r="83" spans="1:5" ht="76.5" x14ac:dyDescent="0.2">
      <c r="A83" s="71" t="s">
        <v>122</v>
      </c>
      <c r="B83" s="72" t="s">
        <v>123</v>
      </c>
      <c r="C83" s="76" t="s">
        <v>59</v>
      </c>
      <c r="D83" s="58">
        <v>4</v>
      </c>
      <c r="E83" s="59" t="s">
        <v>19</v>
      </c>
    </row>
    <row r="84" spans="1:5" ht="12.75" x14ac:dyDescent="0.2">
      <c r="A84" s="71"/>
      <c r="B84" s="56"/>
      <c r="C84" s="57"/>
      <c r="D84" s="58"/>
      <c r="E84" s="59"/>
    </row>
    <row r="85" spans="1:5" ht="12.75" x14ac:dyDescent="0.2">
      <c r="A85" s="44" t="s">
        <v>124</v>
      </c>
      <c r="B85" s="45" t="s">
        <v>125</v>
      </c>
      <c r="C85" s="46"/>
      <c r="D85" s="47"/>
      <c r="E85" s="48"/>
    </row>
    <row r="86" spans="1:5" ht="12.75" x14ac:dyDescent="0.2">
      <c r="A86" s="44" t="s">
        <v>126</v>
      </c>
      <c r="B86" s="45" t="s">
        <v>127</v>
      </c>
      <c r="C86" s="46"/>
      <c r="D86" s="47"/>
      <c r="E86" s="48"/>
    </row>
    <row r="87" spans="1:5" ht="12.75" x14ac:dyDescent="0.2">
      <c r="A87" s="71"/>
      <c r="B87" s="56"/>
      <c r="C87" s="57"/>
      <c r="D87" s="58"/>
      <c r="E87" s="59"/>
    </row>
    <row r="88" spans="1:5" ht="12.75" x14ac:dyDescent="0.2">
      <c r="A88" s="65" t="s">
        <v>128</v>
      </c>
      <c r="B88" s="66" t="s">
        <v>129</v>
      </c>
      <c r="C88" s="101"/>
      <c r="D88" s="68"/>
      <c r="E88" s="59"/>
    </row>
    <row r="89" spans="1:5" ht="51" x14ac:dyDescent="0.2">
      <c r="A89" s="61"/>
      <c r="B89" s="69" t="s">
        <v>130</v>
      </c>
      <c r="C89" s="76"/>
      <c r="D89" s="58"/>
      <c r="E89" s="59"/>
    </row>
    <row r="90" spans="1:5" ht="12.75" x14ac:dyDescent="0.2">
      <c r="A90" s="71" t="s">
        <v>131</v>
      </c>
      <c r="B90" s="75" t="s">
        <v>132</v>
      </c>
      <c r="C90" s="57" t="s">
        <v>39</v>
      </c>
      <c r="D90" s="58">
        <v>37.36</v>
      </c>
      <c r="E90" s="59" t="s">
        <v>19</v>
      </c>
    </row>
    <row r="91" spans="1:5" ht="12.75" x14ac:dyDescent="0.2">
      <c r="A91" s="71" t="s">
        <v>133</v>
      </c>
      <c r="B91" s="75" t="s">
        <v>134</v>
      </c>
      <c r="C91" s="57" t="s">
        <v>39</v>
      </c>
      <c r="D91" s="58">
        <v>14.37</v>
      </c>
      <c r="E91" s="59" t="s">
        <v>19</v>
      </c>
    </row>
    <row r="92" spans="1:5" ht="12.75" x14ac:dyDescent="0.2">
      <c r="A92" s="71" t="s">
        <v>135</v>
      </c>
      <c r="B92" s="75" t="s">
        <v>136</v>
      </c>
      <c r="C92" s="57" t="s">
        <v>39</v>
      </c>
      <c r="D92" s="58">
        <v>23</v>
      </c>
      <c r="E92" s="59" t="s">
        <v>19</v>
      </c>
    </row>
    <row r="93" spans="1:5" ht="12.75" x14ac:dyDescent="0.2">
      <c r="A93" s="71"/>
      <c r="B93" s="75"/>
      <c r="C93" s="57"/>
      <c r="D93" s="58"/>
      <c r="E93" s="59"/>
    </row>
    <row r="94" spans="1:5" ht="12.75" x14ac:dyDescent="0.2">
      <c r="A94" s="65" t="s">
        <v>137</v>
      </c>
      <c r="B94" s="74" t="s">
        <v>50</v>
      </c>
      <c r="C94" s="102"/>
      <c r="D94" s="68"/>
      <c r="E94" s="59"/>
    </row>
    <row r="95" spans="1:5" ht="89.25" x14ac:dyDescent="0.2">
      <c r="A95" s="71" t="s">
        <v>138</v>
      </c>
      <c r="B95" s="75" t="s">
        <v>139</v>
      </c>
      <c r="C95" s="76" t="s">
        <v>36</v>
      </c>
      <c r="D95" s="58">
        <v>144</v>
      </c>
      <c r="E95" s="59" t="s">
        <v>19</v>
      </c>
    </row>
    <row r="96" spans="1:5" ht="12.75" x14ac:dyDescent="0.2">
      <c r="A96" s="65" t="s">
        <v>140</v>
      </c>
      <c r="B96" s="74" t="s">
        <v>54</v>
      </c>
      <c r="C96" s="63"/>
      <c r="D96" s="64"/>
      <c r="E96" s="59"/>
    </row>
    <row r="97" spans="1:5" ht="25.5" x14ac:dyDescent="0.2">
      <c r="A97" s="79" t="s">
        <v>141</v>
      </c>
      <c r="B97" s="103" t="s">
        <v>56</v>
      </c>
      <c r="C97" s="76" t="s">
        <v>36</v>
      </c>
      <c r="D97" s="58">
        <v>197</v>
      </c>
      <c r="E97" s="59" t="s">
        <v>19</v>
      </c>
    </row>
    <row r="98" spans="1:5" ht="63.75" x14ac:dyDescent="0.2">
      <c r="A98" s="79" t="s">
        <v>142</v>
      </c>
      <c r="B98" s="103" t="s">
        <v>58</v>
      </c>
      <c r="C98" s="76" t="s">
        <v>59</v>
      </c>
      <c r="D98" s="58">
        <v>58</v>
      </c>
      <c r="E98" s="59" t="s">
        <v>19</v>
      </c>
    </row>
    <row r="99" spans="1:5" ht="25.5" x14ac:dyDescent="0.2">
      <c r="A99" s="79" t="s">
        <v>143</v>
      </c>
      <c r="B99" s="103" t="s">
        <v>118</v>
      </c>
      <c r="C99" s="76" t="s">
        <v>59</v>
      </c>
      <c r="D99" s="58">
        <v>16</v>
      </c>
      <c r="E99" s="59" t="s">
        <v>19</v>
      </c>
    </row>
    <row r="100" spans="1:5" ht="12.75" x14ac:dyDescent="0.2">
      <c r="A100" s="79"/>
      <c r="B100" s="104"/>
      <c r="C100" s="70"/>
      <c r="D100" s="58"/>
      <c r="E100" s="59"/>
    </row>
    <row r="101" spans="1:5" ht="12.75" x14ac:dyDescent="0.2">
      <c r="A101" s="79"/>
      <c r="B101" s="104"/>
      <c r="C101" s="70"/>
      <c r="D101" s="58"/>
      <c r="E101" s="59"/>
    </row>
    <row r="102" spans="1:5" ht="12.75" x14ac:dyDescent="0.2">
      <c r="A102" s="44" t="s">
        <v>144</v>
      </c>
      <c r="B102" s="45" t="s">
        <v>145</v>
      </c>
      <c r="C102" s="46"/>
      <c r="D102" s="47"/>
      <c r="E102" s="48"/>
    </row>
    <row r="103" spans="1:5" ht="12.75" x14ac:dyDescent="0.2">
      <c r="A103" s="44" t="s">
        <v>146</v>
      </c>
      <c r="B103" s="45" t="s">
        <v>32</v>
      </c>
      <c r="C103" s="46"/>
      <c r="D103" s="47"/>
      <c r="E103" s="48"/>
    </row>
    <row r="104" spans="1:5" ht="25.5" x14ac:dyDescent="0.2">
      <c r="A104" s="61"/>
      <c r="B104" s="69" t="s">
        <v>147</v>
      </c>
      <c r="C104" s="57"/>
      <c r="D104" s="58"/>
      <c r="E104" s="59"/>
    </row>
    <row r="105" spans="1:5" ht="12.75" x14ac:dyDescent="0.2">
      <c r="A105" s="71" t="s">
        <v>148</v>
      </c>
      <c r="B105" s="75" t="s">
        <v>132</v>
      </c>
      <c r="C105" s="57" t="s">
        <v>39</v>
      </c>
      <c r="D105" s="58">
        <v>49.6</v>
      </c>
      <c r="E105" s="59" t="s">
        <v>19</v>
      </c>
    </row>
    <row r="106" spans="1:5" ht="12.75" x14ac:dyDescent="0.2">
      <c r="A106" s="71" t="s">
        <v>149</v>
      </c>
      <c r="B106" s="75" t="s">
        <v>134</v>
      </c>
      <c r="C106" s="57" t="s">
        <v>39</v>
      </c>
      <c r="D106" s="58">
        <v>16.989999999999998</v>
      </c>
      <c r="E106" s="59" t="s">
        <v>19</v>
      </c>
    </row>
    <row r="107" spans="1:5" ht="12.75" x14ac:dyDescent="0.2">
      <c r="A107" s="71" t="s">
        <v>150</v>
      </c>
      <c r="B107" s="75" t="s">
        <v>136</v>
      </c>
      <c r="C107" s="57" t="s">
        <v>39</v>
      </c>
      <c r="D107" s="58">
        <v>32.6</v>
      </c>
      <c r="E107" s="59" t="s">
        <v>19</v>
      </c>
    </row>
    <row r="108" spans="1:5" ht="12.75" x14ac:dyDescent="0.2">
      <c r="A108" s="79"/>
      <c r="B108" s="75"/>
      <c r="C108" s="57"/>
      <c r="D108" s="58"/>
      <c r="E108" s="59"/>
    </row>
    <row r="109" spans="1:5" ht="12.75" x14ac:dyDescent="0.2">
      <c r="A109" s="44" t="s">
        <v>151</v>
      </c>
      <c r="B109" s="45" t="s">
        <v>50</v>
      </c>
      <c r="C109" s="46"/>
      <c r="D109" s="47"/>
      <c r="E109" s="48"/>
    </row>
    <row r="110" spans="1:5" ht="76.5" x14ac:dyDescent="0.2">
      <c r="A110" s="71" t="s">
        <v>152</v>
      </c>
      <c r="B110" s="75" t="s">
        <v>153</v>
      </c>
      <c r="C110" s="76" t="s">
        <v>36</v>
      </c>
      <c r="D110" s="58">
        <v>9</v>
      </c>
      <c r="E110" s="59" t="s">
        <v>19</v>
      </c>
    </row>
    <row r="111" spans="1:5" ht="12.75" x14ac:dyDescent="0.2">
      <c r="A111" s="79"/>
      <c r="B111" s="104"/>
      <c r="C111" s="70"/>
      <c r="D111" s="58"/>
      <c r="E111" s="59"/>
    </row>
    <row r="112" spans="1:5" ht="12.75" x14ac:dyDescent="0.2">
      <c r="A112" s="44" t="s">
        <v>154</v>
      </c>
      <c r="B112" s="45" t="s">
        <v>155</v>
      </c>
      <c r="C112" s="46"/>
      <c r="D112" s="47"/>
      <c r="E112" s="48"/>
    </row>
    <row r="113" spans="1:5" ht="12.75" x14ac:dyDescent="0.2">
      <c r="A113" s="61"/>
      <c r="B113" s="94" t="s">
        <v>156</v>
      </c>
      <c r="C113" s="93"/>
      <c r="D113" s="105"/>
      <c r="E113" s="59"/>
    </row>
    <row r="114" spans="1:5" ht="12.75" x14ac:dyDescent="0.2">
      <c r="A114" s="71" t="s">
        <v>157</v>
      </c>
      <c r="B114" s="96" t="s">
        <v>67</v>
      </c>
      <c r="C114" s="97" t="s">
        <v>68</v>
      </c>
      <c r="D114" s="105">
        <v>95.08</v>
      </c>
      <c r="E114" s="59" t="s">
        <v>19</v>
      </c>
    </row>
    <row r="115" spans="1:5" ht="12.75" x14ac:dyDescent="0.2">
      <c r="A115" s="71" t="s">
        <v>158</v>
      </c>
      <c r="B115" s="96" t="s">
        <v>159</v>
      </c>
      <c r="C115" s="97" t="s">
        <v>39</v>
      </c>
      <c r="D115" s="105">
        <v>29.92</v>
      </c>
      <c r="E115" s="59" t="s">
        <v>19</v>
      </c>
    </row>
    <row r="116" spans="1:5" ht="12.75" x14ac:dyDescent="0.2">
      <c r="A116" s="71" t="s">
        <v>160</v>
      </c>
      <c r="B116" s="96" t="s">
        <v>108</v>
      </c>
      <c r="C116" s="97" t="s">
        <v>73</v>
      </c>
      <c r="D116" s="105">
        <v>983</v>
      </c>
      <c r="E116" s="59" t="s">
        <v>19</v>
      </c>
    </row>
    <row r="117" spans="1:5" ht="25.5" x14ac:dyDescent="0.2">
      <c r="A117" s="71" t="s">
        <v>161</v>
      </c>
      <c r="B117" s="99" t="s">
        <v>162</v>
      </c>
      <c r="C117" s="97" t="s">
        <v>39</v>
      </c>
      <c r="D117" s="105">
        <v>25.39</v>
      </c>
      <c r="E117" s="59" t="s">
        <v>19</v>
      </c>
    </row>
    <row r="118" spans="1:5" ht="12.75" x14ac:dyDescent="0.2">
      <c r="A118" s="71" t="s">
        <v>163</v>
      </c>
      <c r="B118" s="99" t="s">
        <v>164</v>
      </c>
      <c r="C118" s="97" t="s">
        <v>68</v>
      </c>
      <c r="D118" s="105">
        <v>53.68</v>
      </c>
      <c r="E118" s="59" t="s">
        <v>19</v>
      </c>
    </row>
    <row r="119" spans="1:5" ht="12.75" x14ac:dyDescent="0.2">
      <c r="A119" s="61"/>
      <c r="B119" s="106"/>
      <c r="C119" s="97"/>
      <c r="D119" s="105"/>
      <c r="E119" s="59"/>
    </row>
    <row r="120" spans="1:5" ht="12.75" x14ac:dyDescent="0.2">
      <c r="A120" s="61"/>
      <c r="B120" s="94" t="s">
        <v>165</v>
      </c>
      <c r="C120" s="97"/>
      <c r="D120" s="98"/>
      <c r="E120" s="59"/>
    </row>
    <row r="121" spans="1:5" ht="12.75" x14ac:dyDescent="0.2">
      <c r="A121" s="71" t="s">
        <v>166</v>
      </c>
      <c r="B121" s="96" t="s">
        <v>67</v>
      </c>
      <c r="C121" s="97" t="s">
        <v>68</v>
      </c>
      <c r="D121" s="98">
        <v>7.2</v>
      </c>
      <c r="E121" s="59" t="s">
        <v>19</v>
      </c>
    </row>
    <row r="122" spans="1:5" ht="25.5" x14ac:dyDescent="0.2">
      <c r="A122" s="71" t="s">
        <v>167</v>
      </c>
      <c r="B122" s="99" t="s">
        <v>106</v>
      </c>
      <c r="C122" s="97" t="s">
        <v>39</v>
      </c>
      <c r="D122" s="98">
        <v>5.36</v>
      </c>
      <c r="E122" s="59" t="s">
        <v>19</v>
      </c>
    </row>
    <row r="123" spans="1:5" ht="25.5" x14ac:dyDescent="0.2">
      <c r="A123" s="71" t="s">
        <v>168</v>
      </c>
      <c r="B123" s="99" t="s">
        <v>169</v>
      </c>
      <c r="C123" s="97" t="s">
        <v>39</v>
      </c>
      <c r="D123" s="98">
        <v>8.73</v>
      </c>
      <c r="E123" s="59" t="s">
        <v>19</v>
      </c>
    </row>
    <row r="124" spans="1:5" ht="25.5" x14ac:dyDescent="0.2">
      <c r="A124" s="71" t="s">
        <v>170</v>
      </c>
      <c r="B124" s="75" t="s">
        <v>171</v>
      </c>
      <c r="C124" s="97" t="s">
        <v>172</v>
      </c>
      <c r="D124" s="58">
        <v>63</v>
      </c>
      <c r="E124" s="59" t="s">
        <v>19</v>
      </c>
    </row>
    <row r="125" spans="1:5" ht="12.75" x14ac:dyDescent="0.2">
      <c r="A125" s="79"/>
      <c r="B125" s="104"/>
      <c r="C125" s="70"/>
      <c r="D125" s="58"/>
      <c r="E125" s="59"/>
    </row>
    <row r="126" spans="1:5" ht="12.75" x14ac:dyDescent="0.2">
      <c r="A126" s="107" t="s">
        <v>173</v>
      </c>
      <c r="B126" s="108" t="s">
        <v>174</v>
      </c>
      <c r="C126" s="109"/>
      <c r="D126" s="110"/>
      <c r="E126" s="48"/>
    </row>
    <row r="127" spans="1:5" ht="25.5" x14ac:dyDescent="0.2">
      <c r="A127" s="111" t="s">
        <v>175</v>
      </c>
      <c r="B127" s="112" t="s">
        <v>176</v>
      </c>
      <c r="C127" s="113" t="s">
        <v>22</v>
      </c>
      <c r="D127" s="114">
        <v>1</v>
      </c>
      <c r="E127" s="115" t="s">
        <v>177</v>
      </c>
    </row>
    <row r="128" spans="1:5" ht="13.5" thickBot="1" x14ac:dyDescent="0.25">
      <c r="A128" s="116"/>
      <c r="B128" s="117"/>
      <c r="C128" s="118"/>
      <c r="D128" s="119"/>
      <c r="E128" s="120"/>
    </row>
    <row r="129" spans="1:5" ht="12.75" x14ac:dyDescent="0.2">
      <c r="E129" s="123"/>
    </row>
    <row r="130" spans="1:5" ht="12.75" x14ac:dyDescent="0.2">
      <c r="E130" s="123"/>
    </row>
    <row r="131" spans="1:5" ht="12.75" x14ac:dyDescent="0.2">
      <c r="E131" s="123"/>
    </row>
    <row r="132" spans="1:5" ht="12.75" x14ac:dyDescent="0.2">
      <c r="E132" s="123"/>
    </row>
    <row r="133" spans="1:5" ht="12.75" x14ac:dyDescent="0.2">
      <c r="E133" s="123"/>
    </row>
    <row r="134" spans="1:5" ht="12.75" x14ac:dyDescent="0.2">
      <c r="E134" s="123"/>
    </row>
    <row r="135" spans="1:5" ht="12.75" x14ac:dyDescent="0.2">
      <c r="B135" s="124" t="s">
        <v>178</v>
      </c>
      <c r="E135" s="123"/>
    </row>
    <row r="136" spans="1:5" ht="33.75" x14ac:dyDescent="0.2">
      <c r="A136" s="125" t="s">
        <v>179</v>
      </c>
      <c r="B136" s="126" t="s">
        <v>180</v>
      </c>
      <c r="C136" s="127" t="s">
        <v>181</v>
      </c>
      <c r="D136" s="128"/>
      <c r="E136" s="129"/>
    </row>
    <row r="137" spans="1:5" ht="22.5" x14ac:dyDescent="0.2">
      <c r="A137" s="130" t="s">
        <v>182</v>
      </c>
      <c r="B137" s="131" t="s">
        <v>183</v>
      </c>
      <c r="C137" s="132" t="s">
        <v>181</v>
      </c>
      <c r="D137" s="133"/>
      <c r="E137" s="134"/>
    </row>
    <row r="138" spans="1:5" ht="33.75" x14ac:dyDescent="0.2">
      <c r="A138" s="130" t="s">
        <v>184</v>
      </c>
      <c r="B138" s="131" t="s">
        <v>185</v>
      </c>
      <c r="C138" s="132" t="s">
        <v>181</v>
      </c>
      <c r="D138" s="133"/>
      <c r="E138" s="134"/>
    </row>
    <row r="139" spans="1:5" ht="33.75" x14ac:dyDescent="0.2">
      <c r="A139" s="135" t="s">
        <v>186</v>
      </c>
      <c r="B139" s="136" t="s">
        <v>187</v>
      </c>
      <c r="C139" s="137" t="s">
        <v>181</v>
      </c>
      <c r="D139" s="138"/>
      <c r="E139" s="139"/>
    </row>
    <row r="140" spans="1:5" ht="12.75" x14ac:dyDescent="0.2">
      <c r="A140" s="125" t="s">
        <v>188</v>
      </c>
      <c r="B140" s="126" t="s">
        <v>189</v>
      </c>
      <c r="C140" s="127" t="s">
        <v>190</v>
      </c>
      <c r="D140" s="128"/>
      <c r="E140" s="129"/>
    </row>
    <row r="141" spans="1:5" ht="12.75" x14ac:dyDescent="0.2">
      <c r="A141" s="130" t="s">
        <v>191</v>
      </c>
      <c r="B141" s="131" t="s">
        <v>192</v>
      </c>
      <c r="C141" s="132" t="s">
        <v>190</v>
      </c>
      <c r="D141" s="133"/>
      <c r="E141" s="134"/>
    </row>
    <row r="142" spans="1:5" ht="12.75" x14ac:dyDescent="0.2">
      <c r="A142" s="135" t="s">
        <v>193</v>
      </c>
      <c r="B142" s="136" t="s">
        <v>194</v>
      </c>
      <c r="C142" s="137" t="s">
        <v>18</v>
      </c>
      <c r="D142" s="138"/>
      <c r="E142" s="139"/>
    </row>
    <row r="143" spans="1:5" ht="12.75" x14ac:dyDescent="0.2">
      <c r="A143" s="125" t="s">
        <v>195</v>
      </c>
      <c r="B143" s="126" t="s">
        <v>196</v>
      </c>
      <c r="C143" s="127" t="s">
        <v>22</v>
      </c>
      <c r="D143" s="128"/>
      <c r="E143" s="129"/>
    </row>
    <row r="144" spans="1:5" ht="12.75" x14ac:dyDescent="0.2">
      <c r="A144" s="130" t="s">
        <v>197</v>
      </c>
      <c r="B144" s="131" t="s">
        <v>198</v>
      </c>
      <c r="C144" s="132" t="s">
        <v>22</v>
      </c>
      <c r="D144" s="133"/>
      <c r="E144" s="134"/>
    </row>
    <row r="145" spans="1:5" ht="12.75" x14ac:dyDescent="0.2">
      <c r="A145" s="135" t="s">
        <v>199</v>
      </c>
      <c r="B145" s="136" t="s">
        <v>200</v>
      </c>
      <c r="C145" s="137" t="s">
        <v>22</v>
      </c>
      <c r="D145" s="138"/>
      <c r="E145" s="139"/>
    </row>
    <row r="146" spans="1:5" ht="12.75" x14ac:dyDescent="0.2">
      <c r="A146" s="125" t="s">
        <v>201</v>
      </c>
      <c r="B146" s="126" t="s">
        <v>202</v>
      </c>
      <c r="C146" s="127" t="s">
        <v>203</v>
      </c>
      <c r="D146" s="128"/>
      <c r="E146" s="129"/>
    </row>
    <row r="147" spans="1:5" ht="12.75" x14ac:dyDescent="0.2">
      <c r="A147" s="135" t="s">
        <v>204</v>
      </c>
      <c r="B147" s="136" t="s">
        <v>205</v>
      </c>
      <c r="C147" s="137" t="s">
        <v>206</v>
      </c>
      <c r="D147" s="138"/>
      <c r="E147" s="139"/>
    </row>
    <row r="148" spans="1:5" ht="33.75" x14ac:dyDescent="0.2">
      <c r="A148" s="121" t="s">
        <v>207</v>
      </c>
      <c r="B148" s="122" t="s">
        <v>208</v>
      </c>
      <c r="C148" s="121" t="s">
        <v>209</v>
      </c>
      <c r="E148" s="123"/>
    </row>
    <row r="149" spans="1:5" ht="12.75" x14ac:dyDescent="0.2">
      <c r="A149" s="135" t="s">
        <v>210</v>
      </c>
      <c r="B149" s="136" t="s">
        <v>211</v>
      </c>
      <c r="C149" s="137" t="s">
        <v>206</v>
      </c>
      <c r="D149" s="138"/>
      <c r="E149" s="139"/>
    </row>
    <row r="150" spans="1:5" ht="12.75" x14ac:dyDescent="0.2">
      <c r="E150" s="123"/>
    </row>
    <row r="151" spans="1:5" ht="12.75" x14ac:dyDescent="0.2">
      <c r="E151" s="123"/>
    </row>
    <row r="152" spans="1:5" ht="12.75" x14ac:dyDescent="0.2">
      <c r="E152" s="123"/>
    </row>
    <row r="153" spans="1:5" ht="12.75" x14ac:dyDescent="0.2">
      <c r="E153" s="123"/>
    </row>
    <row r="154" spans="1:5" ht="12.75" x14ac:dyDescent="0.2">
      <c r="E154" s="123"/>
    </row>
    <row r="155" spans="1:5" ht="12.75" x14ac:dyDescent="0.2">
      <c r="E155" s="123"/>
    </row>
    <row r="156" spans="1:5" ht="12.75" x14ac:dyDescent="0.2">
      <c r="E156" s="123"/>
    </row>
    <row r="157" spans="1:5" ht="12.75" x14ac:dyDescent="0.2">
      <c r="E157" s="123"/>
    </row>
    <row r="158" spans="1:5" ht="12.75" x14ac:dyDescent="0.2">
      <c r="E158" s="123"/>
    </row>
    <row r="159" spans="1:5" ht="12.75" x14ac:dyDescent="0.2">
      <c r="E159" s="123"/>
    </row>
  </sheetData>
  <sheetProtection formatCells="0" formatColumns="0" formatRows="0" insertColumns="0" insertRows="0" insertHyperlinks="0" deleteColumns="0" deleteRows="0" sort="0" autoFilter="0" pivotTables="0"/>
  <mergeCells count="13">
    <mergeCell ref="E9:E10"/>
    <mergeCell ref="A8:B8"/>
    <mergeCell ref="C8:D8"/>
    <mergeCell ref="A9:A10"/>
    <mergeCell ref="B9:B10"/>
    <mergeCell ref="C9:C10"/>
    <mergeCell ref="D9:D10"/>
    <mergeCell ref="A1:E1"/>
    <mergeCell ref="A2:E2"/>
    <mergeCell ref="A3:E3"/>
    <mergeCell ref="A4:E4"/>
    <mergeCell ref="A6:E6"/>
    <mergeCell ref="C7:D7"/>
  </mergeCells>
  <printOptions horizontalCentered="1"/>
  <pageMargins left="0.98425196850393704" right="0.39370078740157483" top="0.78740157480314965" bottom="0.78740157480314965" header="0.51181102362204722" footer="0.19685039370078741"/>
  <pageSetup paperSize="9" scale="67" firstPageNumber="0" fitToHeight="0" orientation="portrait"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theme="9"/>
  </sheetPr>
  <dimension ref="A1:G67"/>
  <sheetViews>
    <sheetView showGridLines="0" view="pageBreakPreview" topLeftCell="A37" zoomScaleNormal="85" zoomScaleSheetLayoutView="100" workbookViewId="0">
      <selection activeCell="N58" sqref="N58"/>
    </sheetView>
  </sheetViews>
  <sheetFormatPr defaultRowHeight="15" x14ac:dyDescent="0.25"/>
  <cols>
    <col min="1" max="1" width="10.7109375" style="142" customWidth="1"/>
    <col min="2" max="2" width="75.28515625" style="146" customWidth="1"/>
    <col min="3" max="3" width="17.5703125" style="147" customWidth="1"/>
    <col min="4" max="4" width="12.7109375" style="142" hidden="1" customWidth="1"/>
    <col min="5" max="7" width="0" style="142" hidden="1" customWidth="1"/>
    <col min="8" max="16384" width="9.140625" style="142"/>
  </cols>
  <sheetData>
    <row r="1" spans="1:4" ht="12.75" hidden="1" customHeight="1" x14ac:dyDescent="0.25">
      <c r="A1" s="141"/>
      <c r="B1" s="141"/>
      <c r="C1" s="141"/>
    </row>
    <row r="2" spans="1:4" ht="15" hidden="1" customHeight="1" x14ac:dyDescent="0.25">
      <c r="A2" s="143"/>
      <c r="B2" s="143"/>
      <c r="C2" s="143"/>
    </row>
    <row r="3" spans="1:4" ht="12.75" hidden="1" customHeight="1" x14ac:dyDescent="0.25">
      <c r="A3" s="144"/>
      <c r="B3" s="144"/>
      <c r="C3" s="144"/>
    </row>
    <row r="4" spans="1:4" ht="15" hidden="1" customHeight="1" x14ac:dyDescent="0.25">
      <c r="A4" s="145"/>
    </row>
    <row r="5" spans="1:4" ht="12.75" hidden="1" customHeight="1" x14ac:dyDescent="0.25">
      <c r="A5" s="148"/>
      <c r="B5" s="149"/>
      <c r="C5" s="150"/>
    </row>
    <row r="6" spans="1:4" ht="12.75" hidden="1" customHeight="1" x14ac:dyDescent="0.25">
      <c r="A6" s="151"/>
      <c r="B6" s="152"/>
      <c r="C6" s="153"/>
    </row>
    <row r="7" spans="1:4" ht="12.75" hidden="1" customHeight="1" x14ac:dyDescent="0.25">
      <c r="A7" s="154"/>
      <c r="B7" s="155"/>
      <c r="C7" s="156"/>
      <c r="D7" s="157"/>
    </row>
    <row r="8" spans="1:4" ht="12.75" hidden="1" customHeight="1" x14ac:dyDescent="0.25">
      <c r="A8" s="158"/>
      <c r="B8" s="159"/>
      <c r="C8" s="160"/>
      <c r="D8" s="157"/>
    </row>
    <row r="9" spans="1:4" ht="12.75" hidden="1" customHeight="1" x14ac:dyDescent="0.25">
      <c r="A9" s="158"/>
      <c r="B9" s="159"/>
      <c r="C9" s="161"/>
    </row>
    <row r="10" spans="1:4" ht="12.75" hidden="1" customHeight="1" x14ac:dyDescent="0.25">
      <c r="A10" s="162"/>
      <c r="B10" s="163"/>
      <c r="C10" s="160"/>
    </row>
    <row r="11" spans="1:4" ht="12.75" hidden="1" customHeight="1" x14ac:dyDescent="0.25">
      <c r="A11" s="162"/>
      <c r="B11" s="163"/>
      <c r="C11" s="160"/>
      <c r="D11" s="142" t="s">
        <v>212</v>
      </c>
    </row>
    <row r="12" spans="1:4" ht="12.75" hidden="1" customHeight="1" x14ac:dyDescent="0.25">
      <c r="A12" s="162"/>
      <c r="B12" s="163"/>
      <c r="C12" s="160"/>
      <c r="D12" s="142" t="s">
        <v>213</v>
      </c>
    </row>
    <row r="13" spans="1:4" ht="12.75" hidden="1" customHeight="1" x14ac:dyDescent="0.25">
      <c r="A13" s="162"/>
      <c r="B13" s="163"/>
      <c r="C13" s="160"/>
      <c r="D13" s="142" t="s">
        <v>212</v>
      </c>
    </row>
    <row r="14" spans="1:4" ht="12.75" hidden="1" customHeight="1" x14ac:dyDescent="0.25">
      <c r="A14" s="162"/>
      <c r="B14" s="163"/>
      <c r="C14" s="160"/>
    </row>
    <row r="15" spans="1:4" ht="12.75" hidden="1" customHeight="1" x14ac:dyDescent="0.25">
      <c r="A15" s="162"/>
      <c r="B15" s="163"/>
      <c r="C15" s="160"/>
    </row>
    <row r="16" spans="1:4" ht="12.75" hidden="1" customHeight="1" x14ac:dyDescent="0.25">
      <c r="A16" s="158"/>
      <c r="B16" s="159"/>
      <c r="C16" s="161"/>
    </row>
    <row r="17" spans="1:4" ht="12.75" hidden="1" customHeight="1" x14ac:dyDescent="0.25">
      <c r="A17" s="158"/>
      <c r="B17" s="159"/>
      <c r="C17" s="161"/>
    </row>
    <row r="18" spans="1:4" ht="12.75" hidden="1" customHeight="1" x14ac:dyDescent="0.25">
      <c r="A18" s="158"/>
      <c r="B18" s="159"/>
      <c r="C18" s="161"/>
    </row>
    <row r="19" spans="1:4" ht="12.75" hidden="1" customHeight="1" x14ac:dyDescent="0.25">
      <c r="A19" s="162"/>
      <c r="B19" s="163"/>
      <c r="C19" s="160"/>
    </row>
    <row r="20" spans="1:4" ht="12.75" hidden="1" customHeight="1" x14ac:dyDescent="0.25">
      <c r="A20" s="162"/>
      <c r="B20" s="163"/>
      <c r="C20" s="160"/>
      <c r="D20" s="142" t="s">
        <v>214</v>
      </c>
    </row>
    <row r="21" spans="1:4" s="164" customFormat="1" ht="12.75" hidden="1" customHeight="1" x14ac:dyDescent="0.25">
      <c r="A21" s="162"/>
      <c r="B21" s="163"/>
      <c r="C21" s="160"/>
      <c r="D21" s="142" t="s">
        <v>212</v>
      </c>
    </row>
    <row r="22" spans="1:4" ht="12.75" hidden="1" customHeight="1" x14ac:dyDescent="0.25">
      <c r="A22" s="162"/>
      <c r="B22" s="163"/>
      <c r="C22" s="160"/>
      <c r="D22" s="142" t="s">
        <v>213</v>
      </c>
    </row>
    <row r="23" spans="1:4" ht="12.75" hidden="1" customHeight="1" x14ac:dyDescent="0.25">
      <c r="A23" s="162"/>
      <c r="B23" s="163"/>
      <c r="C23" s="160"/>
    </row>
    <row r="24" spans="1:4" ht="12.75" hidden="1" customHeight="1" x14ac:dyDescent="0.25">
      <c r="A24" s="158"/>
      <c r="B24" s="159"/>
      <c r="C24" s="161"/>
    </row>
    <row r="25" spans="1:4" ht="12.75" hidden="1" customHeight="1" x14ac:dyDescent="0.25">
      <c r="A25" s="162"/>
      <c r="B25" s="163"/>
      <c r="C25" s="160"/>
    </row>
    <row r="26" spans="1:4" ht="12.75" hidden="1" customHeight="1" x14ac:dyDescent="0.25">
      <c r="A26" s="162"/>
      <c r="B26" s="163"/>
      <c r="C26" s="160"/>
      <c r="D26" s="142" t="s">
        <v>212</v>
      </c>
    </row>
    <row r="27" spans="1:4" ht="12.75" hidden="1" customHeight="1" x14ac:dyDescent="0.25">
      <c r="A27" s="162"/>
      <c r="B27" s="163"/>
      <c r="C27" s="160"/>
      <c r="D27" s="142" t="s">
        <v>212</v>
      </c>
    </row>
    <row r="28" spans="1:4" s="164" customFormat="1" ht="12.75" hidden="1" customHeight="1" x14ac:dyDescent="0.25">
      <c r="A28" s="162"/>
      <c r="B28" s="163"/>
      <c r="C28" s="165"/>
      <c r="D28" s="164" t="s">
        <v>215</v>
      </c>
    </row>
    <row r="29" spans="1:4" ht="12.75" hidden="1" customHeight="1" x14ac:dyDescent="0.25">
      <c r="A29" s="162"/>
      <c r="B29" s="163"/>
      <c r="C29" s="160"/>
    </row>
    <row r="30" spans="1:4" ht="12.75" hidden="1" customHeight="1" x14ac:dyDescent="0.25">
      <c r="A30" s="162"/>
      <c r="B30" s="163"/>
      <c r="C30" s="160"/>
    </row>
    <row r="31" spans="1:4" ht="12.75" hidden="1" customHeight="1" x14ac:dyDescent="0.25">
      <c r="A31" s="162"/>
      <c r="B31" s="163"/>
      <c r="C31" s="160"/>
    </row>
    <row r="32" spans="1:4" ht="12.75" hidden="1" customHeight="1" x14ac:dyDescent="0.25">
      <c r="A32" s="166"/>
      <c r="B32" s="167"/>
      <c r="C32" s="168"/>
    </row>
    <row r="33" spans="1:4" ht="12.75" hidden="1" customHeight="1" x14ac:dyDescent="0.25"/>
    <row r="34" spans="1:4" ht="12.75" hidden="1" customHeight="1" x14ac:dyDescent="0.25">
      <c r="A34" s="169"/>
      <c r="B34" s="169"/>
      <c r="C34" s="169"/>
    </row>
    <row r="35" spans="1:4" hidden="1" x14ac:dyDescent="0.25"/>
    <row r="36" spans="1:4" hidden="1" x14ac:dyDescent="0.25">
      <c r="B36" s="147"/>
    </row>
    <row r="37" spans="1:4" ht="14.85" customHeight="1" x14ac:dyDescent="0.25">
      <c r="A37" s="170" t="s">
        <v>216</v>
      </c>
      <c r="B37" s="170"/>
      <c r="C37" s="170"/>
    </row>
    <row r="38" spans="1:4" x14ac:dyDescent="0.25">
      <c r="A38" s="171" t="s">
        <v>217</v>
      </c>
      <c r="B38" s="171"/>
      <c r="C38" s="171"/>
    </row>
    <row r="39" spans="1:4" ht="15.75" thickBot="1" x14ac:dyDescent="0.3">
      <c r="A39" s="172"/>
      <c r="B39" s="172"/>
      <c r="C39" s="172"/>
    </row>
    <row r="40" spans="1:4" ht="16.5" thickTop="1" thickBot="1" x14ac:dyDescent="0.3">
      <c r="A40" s="173" t="s">
        <v>218</v>
      </c>
      <c r="B40" s="174" t="s">
        <v>219</v>
      </c>
      <c r="C40" s="175" t="s">
        <v>220</v>
      </c>
    </row>
    <row r="41" spans="1:4" ht="16.5" thickTop="1" x14ac:dyDescent="0.25">
      <c r="A41" s="176" t="s">
        <v>221</v>
      </c>
      <c r="B41" s="177" t="s">
        <v>222</v>
      </c>
      <c r="C41" s="178">
        <f>SUM(C42:C43)</f>
        <v>4.5700000000000005E-2</v>
      </c>
      <c r="D41" s="179"/>
    </row>
    <row r="42" spans="1:4" x14ac:dyDescent="0.25">
      <c r="A42" s="180">
        <v>1</v>
      </c>
      <c r="B42" s="181" t="s">
        <v>223</v>
      </c>
      <c r="C42" s="182">
        <v>0.04</v>
      </c>
      <c r="D42" s="183"/>
    </row>
    <row r="43" spans="1:4" x14ac:dyDescent="0.25">
      <c r="A43" s="180">
        <v>2</v>
      </c>
      <c r="B43" s="181" t="s">
        <v>224</v>
      </c>
      <c r="C43" s="182">
        <v>5.7000000000000002E-3</v>
      </c>
      <c r="D43" s="183"/>
    </row>
    <row r="44" spans="1:4" x14ac:dyDescent="0.25">
      <c r="A44" s="184"/>
      <c r="B44" s="185"/>
      <c r="C44" s="186"/>
      <c r="D44" s="183"/>
    </row>
    <row r="45" spans="1:4" ht="15.75" x14ac:dyDescent="0.25">
      <c r="A45" s="176" t="s">
        <v>225</v>
      </c>
      <c r="B45" s="177" t="s">
        <v>226</v>
      </c>
      <c r="C45" s="178">
        <f>SUM(C46:C49)</f>
        <v>8.4000000000000005E-2</v>
      </c>
      <c r="D45" s="183"/>
    </row>
    <row r="46" spans="1:4" x14ac:dyDescent="0.25">
      <c r="A46" s="180">
        <v>3</v>
      </c>
      <c r="B46" s="181" t="s">
        <v>227</v>
      </c>
      <c r="C46" s="182">
        <v>6.0000000000000001E-3</v>
      </c>
      <c r="D46" s="183"/>
    </row>
    <row r="47" spans="1:4" x14ac:dyDescent="0.25">
      <c r="A47" s="180">
        <v>4</v>
      </c>
      <c r="B47" s="181" t="s">
        <v>228</v>
      </c>
      <c r="C47" s="182">
        <v>2.1000000000000003E-3</v>
      </c>
      <c r="D47" s="183"/>
    </row>
    <row r="48" spans="1:4" x14ac:dyDescent="0.25">
      <c r="A48" s="180">
        <v>5</v>
      </c>
      <c r="B48" s="181" t="s">
        <v>229</v>
      </c>
      <c r="C48" s="182">
        <v>7.0000000000000007E-2</v>
      </c>
      <c r="D48" s="183"/>
    </row>
    <row r="49" spans="1:7" x14ac:dyDescent="0.25">
      <c r="A49" s="180">
        <v>6</v>
      </c>
      <c r="B49" s="181" t="s">
        <v>230</v>
      </c>
      <c r="C49" s="182">
        <v>5.8999999999999999E-3</v>
      </c>
      <c r="D49" s="183"/>
    </row>
    <row r="50" spans="1:7" x14ac:dyDescent="0.25">
      <c r="A50" s="187"/>
      <c r="B50" s="181"/>
      <c r="C50" s="182"/>
      <c r="D50" s="183"/>
    </row>
    <row r="51" spans="1:7" ht="15.75" x14ac:dyDescent="0.25">
      <c r="A51" s="176" t="s">
        <v>231</v>
      </c>
      <c r="B51" s="177" t="s">
        <v>232</v>
      </c>
      <c r="C51" s="178">
        <f>SUM(C52:C55)</f>
        <v>0.101175</v>
      </c>
      <c r="D51" s="183"/>
    </row>
    <row r="52" spans="1:7" x14ac:dyDescent="0.25">
      <c r="A52" s="180">
        <v>7</v>
      </c>
      <c r="B52" s="181" t="s">
        <v>233</v>
      </c>
      <c r="C52" s="188">
        <f>F52</f>
        <v>1.9675000000000002E-2</v>
      </c>
      <c r="D52" s="189">
        <f>[1]PLANILHA!J128/[1]PLANILHA!F128</f>
        <v>0.3175454893200525</v>
      </c>
      <c r="E52" s="189">
        <v>0.39347689908724698</v>
      </c>
      <c r="F52" s="142">
        <f>0.05*0.3935</f>
        <v>1.9675000000000002E-2</v>
      </c>
    </row>
    <row r="53" spans="1:7" x14ac:dyDescent="0.25">
      <c r="A53" s="180">
        <v>8</v>
      </c>
      <c r="B53" s="181" t="s">
        <v>234</v>
      </c>
      <c r="C53" s="182">
        <v>6.4999999999999997E-3</v>
      </c>
      <c r="D53" s="183"/>
    </row>
    <row r="54" spans="1:7" x14ac:dyDescent="0.25">
      <c r="A54" s="180">
        <v>9</v>
      </c>
      <c r="B54" s="181" t="s">
        <v>235</v>
      </c>
      <c r="C54" s="190">
        <v>0.03</v>
      </c>
      <c r="D54" s="183"/>
    </row>
    <row r="55" spans="1:7" x14ac:dyDescent="0.25">
      <c r="A55" s="180">
        <v>10</v>
      </c>
      <c r="B55" s="181" t="s">
        <v>236</v>
      </c>
      <c r="C55" s="182">
        <v>4.4999999999999998E-2</v>
      </c>
      <c r="D55" s="191"/>
    </row>
    <row r="56" spans="1:7" x14ac:dyDescent="0.25">
      <c r="A56" s="187"/>
      <c r="B56" s="181"/>
      <c r="C56" s="182"/>
      <c r="D56" s="183"/>
    </row>
    <row r="57" spans="1:7" ht="39" x14ac:dyDescent="0.25">
      <c r="A57" s="192" t="s">
        <v>237</v>
      </c>
      <c r="B57" s="193" t="s">
        <v>238</v>
      </c>
      <c r="C57" s="194">
        <f>(((1+C41)*(1+C45))/(1-C51))-1</f>
        <v>0.26113403610268993</v>
      </c>
      <c r="D57" s="183"/>
      <c r="G57" s="195"/>
    </row>
    <row r="58" spans="1:7" ht="74.25" customHeight="1" x14ac:dyDescent="0.25">
      <c r="A58" s="196" t="s">
        <v>239</v>
      </c>
      <c r="B58" s="196"/>
      <c r="C58" s="196"/>
      <c r="D58" s="183"/>
    </row>
    <row r="59" spans="1:7" ht="34.5" customHeight="1" x14ac:dyDescent="0.25">
      <c r="A59" s="197" t="s">
        <v>240</v>
      </c>
      <c r="B59" s="197"/>
      <c r="C59" s="197"/>
    </row>
    <row r="60" spans="1:7" ht="33" customHeight="1" x14ac:dyDescent="0.25">
      <c r="A60" s="196" t="s">
        <v>241</v>
      </c>
      <c r="B60" s="196"/>
      <c r="C60" s="196"/>
    </row>
    <row r="61" spans="1:7" s="198" customFormat="1" ht="63.75" customHeight="1" x14ac:dyDescent="0.25">
      <c r="A61" s="197" t="s">
        <v>242</v>
      </c>
      <c r="B61" s="197"/>
      <c r="C61" s="197"/>
    </row>
    <row r="62" spans="1:7" s="198" customFormat="1" ht="66" customHeight="1" x14ac:dyDescent="0.25">
      <c r="A62" s="199"/>
      <c r="B62" s="200" t="s">
        <v>243</v>
      </c>
      <c r="C62" s="201"/>
    </row>
    <row r="63" spans="1:7" s="198" customFormat="1" ht="66" customHeight="1" x14ac:dyDescent="0.25">
      <c r="A63" s="199"/>
      <c r="B63" s="202" t="s">
        <v>244</v>
      </c>
      <c r="C63" s="203"/>
    </row>
    <row r="64" spans="1:7" ht="47.25" customHeight="1" x14ac:dyDescent="0.25">
      <c r="A64" s="204" t="s">
        <v>245</v>
      </c>
      <c r="B64" s="205"/>
      <c r="C64" s="206"/>
    </row>
    <row r="65" spans="1:4" x14ac:dyDescent="0.25">
      <c r="A65" s="207" t="s">
        <v>246</v>
      </c>
      <c r="B65" s="207"/>
      <c r="C65" s="208">
        <f>D65</f>
        <v>298017.56999999995</v>
      </c>
      <c r="D65" s="209">
        <v>298017.56999999995</v>
      </c>
    </row>
    <row r="66" spans="1:4" x14ac:dyDescent="0.25">
      <c r="A66" s="207" t="s">
        <v>247</v>
      </c>
      <c r="B66" s="207"/>
      <c r="C66" s="208">
        <f>D66</f>
        <v>298048.23</v>
      </c>
      <c r="D66" s="209">
        <v>298048.23</v>
      </c>
    </row>
    <row r="67" spans="1:4" s="198" customFormat="1" ht="30.75" customHeight="1" x14ac:dyDescent="0.25">
      <c r="A67" s="210" t="s">
        <v>248</v>
      </c>
      <c r="B67" s="210"/>
      <c r="C67" s="210"/>
    </row>
  </sheetData>
  <sheetProtection selectLockedCells="1" selectUnlockedCells="1"/>
  <mergeCells count="16">
    <mergeCell ref="A64:C64"/>
    <mergeCell ref="A65:B65"/>
    <mergeCell ref="A66:B66"/>
    <mergeCell ref="A67:C67"/>
    <mergeCell ref="A58:C58"/>
    <mergeCell ref="A59:C59"/>
    <mergeCell ref="A60:C60"/>
    <mergeCell ref="A61:C61"/>
    <mergeCell ref="B62:C62"/>
    <mergeCell ref="B63:C63"/>
    <mergeCell ref="A1:C1"/>
    <mergeCell ref="A2:C2"/>
    <mergeCell ref="A3:C3"/>
    <mergeCell ref="A34:C34"/>
    <mergeCell ref="A37:C37"/>
    <mergeCell ref="A38:C39"/>
  </mergeCells>
  <hyperlinks>
    <hyperlink ref="F39" r:id="rId1" display="http://www.fazenda.pbh.gov.br/iss/cnae/index.asp"/>
    <hyperlink ref="F42" r:id="rId2" display="http://pmu2.uberaba.mg.gov.br/tributos/tributos.php"/>
    <hyperlink ref="F43" r:id="rId3" display="http://www3.uberlandia.mg.gov.br/home_legislacao.php"/>
    <hyperlink ref="F41" r:id="rId4" display="http://www.vitoria.es.gov.br/semfa.php?pagina=aliquota"/>
    <hyperlink ref="F44" r:id="rId5" display="http://www.montesclaros.mg.gov.br/prefeitura/legislacao/index.htm"/>
    <hyperlink ref="F45" r:id="rId6" display="http://www.pjf.mg.gov.br/"/>
    <hyperlink ref="F46" r:id="rId7" display="www.pocosdecaldas.mg.gov.br/"/>
  </hyperlinks>
  <printOptions horizontalCentered="1"/>
  <pageMargins left="0.98425196850393704" right="0.39370078740157483" top="0.78740157480314965" bottom="0.78740157480314965" header="0.31496062992125984" footer="0.31496062992125984"/>
  <pageSetup paperSize="9" scale="80"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9"/>
  </sheetPr>
  <dimension ref="A1:F66"/>
  <sheetViews>
    <sheetView showGridLines="0" view="pageBreakPreview" topLeftCell="A13" zoomScale="85" zoomScaleSheetLayoutView="85" workbookViewId="0">
      <selection activeCell="E68" sqref="E68"/>
    </sheetView>
  </sheetViews>
  <sheetFormatPr defaultRowHeight="15" x14ac:dyDescent="0.25"/>
  <cols>
    <col min="1" max="1" width="13.5703125" style="238" customWidth="1"/>
    <col min="2" max="2" width="55.140625" style="142" customWidth="1"/>
    <col min="3" max="3" width="12.7109375" style="142" customWidth="1"/>
    <col min="4" max="16384" width="9.140625" style="142"/>
  </cols>
  <sheetData>
    <row r="1" spans="1:6" ht="15" customHeight="1" x14ac:dyDescent="0.25">
      <c r="A1" s="143" t="s">
        <v>249</v>
      </c>
      <c r="B1" s="143"/>
      <c r="C1" s="143"/>
    </row>
    <row r="2" spans="1:6" ht="15" customHeight="1" x14ac:dyDescent="0.25">
      <c r="A2" s="171" t="s">
        <v>217</v>
      </c>
      <c r="B2" s="171"/>
      <c r="C2" s="171"/>
    </row>
    <row r="3" spans="1:6" ht="15.75" thickBot="1" x14ac:dyDescent="0.3">
      <c r="A3" s="172"/>
      <c r="B3" s="172"/>
      <c r="C3" s="172"/>
    </row>
    <row r="4" spans="1:6" ht="12.95" customHeight="1" thickTop="1" thickBot="1" x14ac:dyDescent="0.3">
      <c r="A4" s="211" t="s">
        <v>222</v>
      </c>
      <c r="B4" s="211"/>
      <c r="C4" s="148" t="s">
        <v>220</v>
      </c>
    </row>
    <row r="5" spans="1:6" ht="15.75" thickTop="1" x14ac:dyDescent="0.25">
      <c r="A5" s="212" t="s">
        <v>250</v>
      </c>
      <c r="B5" s="213" t="s">
        <v>251</v>
      </c>
      <c r="C5" s="214">
        <v>0</v>
      </c>
    </row>
    <row r="6" spans="1:6" x14ac:dyDescent="0.25">
      <c r="A6" s="215" t="s">
        <v>252</v>
      </c>
      <c r="B6" s="162" t="s">
        <v>253</v>
      </c>
      <c r="C6" s="216">
        <v>1.4999999999999999E-2</v>
      </c>
    </row>
    <row r="7" spans="1:6" x14ac:dyDescent="0.25">
      <c r="A7" s="215" t="s">
        <v>254</v>
      </c>
      <c r="B7" s="162" t="s">
        <v>255</v>
      </c>
      <c r="C7" s="216">
        <v>0.01</v>
      </c>
    </row>
    <row r="8" spans="1:6" x14ac:dyDescent="0.25">
      <c r="A8" s="215" t="s">
        <v>256</v>
      </c>
      <c r="B8" s="162" t="s">
        <v>257</v>
      </c>
      <c r="C8" s="216">
        <v>2E-3</v>
      </c>
    </row>
    <row r="9" spans="1:6" x14ac:dyDescent="0.25">
      <c r="A9" s="215" t="s">
        <v>258</v>
      </c>
      <c r="B9" s="162" t="s">
        <v>259</v>
      </c>
      <c r="C9" s="216">
        <v>6.0000000000000001E-3</v>
      </c>
    </row>
    <row r="10" spans="1:6" x14ac:dyDescent="0.25">
      <c r="A10" s="215" t="s">
        <v>260</v>
      </c>
      <c r="B10" s="162" t="s">
        <v>261</v>
      </c>
      <c r="C10" s="216">
        <v>2.5000000000000001E-2</v>
      </c>
    </row>
    <row r="11" spans="1:6" x14ac:dyDescent="0.25">
      <c r="A11" s="215" t="s">
        <v>262</v>
      </c>
      <c r="B11" s="162" t="s">
        <v>263</v>
      </c>
      <c r="C11" s="216">
        <v>0.03</v>
      </c>
    </row>
    <row r="12" spans="1:6" ht="15" customHeight="1" x14ac:dyDescent="0.25">
      <c r="A12" s="215" t="s">
        <v>264</v>
      </c>
      <c r="B12" s="162" t="s">
        <v>265</v>
      </c>
      <c r="C12" s="216">
        <v>0.08</v>
      </c>
      <c r="F12" s="195"/>
    </row>
    <row r="13" spans="1:6" x14ac:dyDescent="0.25">
      <c r="A13" s="215" t="s">
        <v>266</v>
      </c>
      <c r="B13" s="162" t="s">
        <v>267</v>
      </c>
      <c r="C13" s="217">
        <v>1.2E-2</v>
      </c>
      <c r="D13" s="164"/>
      <c r="E13" s="218"/>
    </row>
    <row r="14" spans="1:6" s="164" customFormat="1" ht="12.75" x14ac:dyDescent="0.25">
      <c r="A14" s="219"/>
      <c r="B14" s="162"/>
      <c r="C14" s="220"/>
    </row>
    <row r="15" spans="1:6" ht="15.75" thickBot="1" x14ac:dyDescent="0.3">
      <c r="A15" s="215"/>
      <c r="B15" s="158" t="s">
        <v>268</v>
      </c>
      <c r="C15" s="221">
        <f>SUM(C5:C14)</f>
        <v>0.18</v>
      </c>
      <c r="D15" s="218"/>
      <c r="E15" s="218"/>
    </row>
    <row r="16" spans="1:6" ht="12.95" customHeight="1" thickTop="1" thickBot="1" x14ac:dyDescent="0.3">
      <c r="A16" s="211" t="s">
        <v>226</v>
      </c>
      <c r="B16" s="211"/>
      <c r="C16" s="222"/>
    </row>
    <row r="17" spans="1:4" ht="12.95" customHeight="1" thickTop="1" x14ac:dyDescent="0.25">
      <c r="A17" s="212" t="s">
        <v>269</v>
      </c>
      <c r="B17" s="213" t="s">
        <v>270</v>
      </c>
      <c r="C17" s="214">
        <v>0.18049999999999999</v>
      </c>
    </row>
    <row r="18" spans="1:4" x14ac:dyDescent="0.25">
      <c r="A18" s="215" t="s">
        <v>271</v>
      </c>
      <c r="B18" s="162" t="s">
        <v>272</v>
      </c>
      <c r="C18" s="216">
        <v>4.7699999999999999E-2</v>
      </c>
    </row>
    <row r="19" spans="1:4" x14ac:dyDescent="0.25">
      <c r="A19" s="215" t="s">
        <v>273</v>
      </c>
      <c r="B19" s="162" t="s">
        <v>274</v>
      </c>
      <c r="C19" s="216">
        <v>8.9999999999999993E-3</v>
      </c>
    </row>
    <row r="20" spans="1:4" x14ac:dyDescent="0.25">
      <c r="A20" s="215" t="s">
        <v>275</v>
      </c>
      <c r="B20" s="162" t="s">
        <v>276</v>
      </c>
      <c r="C20" s="216">
        <v>0.1081</v>
      </c>
    </row>
    <row r="21" spans="1:4" x14ac:dyDescent="0.25">
      <c r="A21" s="215" t="s">
        <v>277</v>
      </c>
      <c r="B21" s="162" t="s">
        <v>278</v>
      </c>
      <c r="C21" s="216">
        <v>8.0000000000000004E-4</v>
      </c>
    </row>
    <row r="22" spans="1:4" x14ac:dyDescent="0.25">
      <c r="A22" s="215" t="s">
        <v>279</v>
      </c>
      <c r="B22" s="162" t="s">
        <v>280</v>
      </c>
      <c r="C22" s="216">
        <v>7.1999999999999998E-3</v>
      </c>
    </row>
    <row r="23" spans="1:4" x14ac:dyDescent="0.25">
      <c r="A23" s="215" t="s">
        <v>281</v>
      </c>
      <c r="B23" s="162" t="s">
        <v>282</v>
      </c>
      <c r="C23" s="216">
        <v>1.6500000000000001E-2</v>
      </c>
    </row>
    <row r="24" spans="1:4" x14ac:dyDescent="0.25">
      <c r="A24" s="215" t="s">
        <v>283</v>
      </c>
      <c r="B24" s="162" t="s">
        <v>284</v>
      </c>
      <c r="C24" s="216">
        <v>1.1999999999999999E-3</v>
      </c>
    </row>
    <row r="25" spans="1:4" x14ac:dyDescent="0.25">
      <c r="A25" s="215" t="s">
        <v>285</v>
      </c>
      <c r="B25" s="162" t="s">
        <v>286</v>
      </c>
      <c r="C25" s="216">
        <v>0.14169999999999999</v>
      </c>
    </row>
    <row r="26" spans="1:4" x14ac:dyDescent="0.25">
      <c r="A26" s="215" t="s">
        <v>287</v>
      </c>
      <c r="B26" s="162" t="s">
        <v>288</v>
      </c>
      <c r="C26" s="216">
        <v>2.9999999999999997E-4</v>
      </c>
    </row>
    <row r="27" spans="1:4" x14ac:dyDescent="0.25">
      <c r="A27" s="215"/>
      <c r="B27" s="162"/>
      <c r="C27" s="216"/>
    </row>
    <row r="28" spans="1:4" ht="15.75" thickBot="1" x14ac:dyDescent="0.3">
      <c r="A28" s="215"/>
      <c r="B28" s="158" t="s">
        <v>289</v>
      </c>
      <c r="C28" s="221">
        <f>SUM(C17:C27)</f>
        <v>0.5129999999999999</v>
      </c>
      <c r="D28" s="218"/>
    </row>
    <row r="29" spans="1:4" ht="16.5" thickTop="1" thickBot="1" x14ac:dyDescent="0.3">
      <c r="A29" s="211" t="s">
        <v>232</v>
      </c>
      <c r="B29" s="211"/>
      <c r="C29" s="222"/>
    </row>
    <row r="30" spans="1:4" ht="15.75" thickTop="1" x14ac:dyDescent="0.25">
      <c r="A30" s="212" t="s">
        <v>290</v>
      </c>
      <c r="B30" s="213" t="s">
        <v>291</v>
      </c>
      <c r="C30" s="214">
        <v>3.7600000000000001E-2</v>
      </c>
    </row>
    <row r="31" spans="1:4" ht="12.95" customHeight="1" x14ac:dyDescent="0.25">
      <c r="A31" s="215" t="s">
        <v>292</v>
      </c>
      <c r="B31" s="162" t="s">
        <v>293</v>
      </c>
      <c r="C31" s="216">
        <v>8.9999999999999998E-4</v>
      </c>
    </row>
    <row r="32" spans="1:4" x14ac:dyDescent="0.25">
      <c r="A32" s="215" t="s">
        <v>294</v>
      </c>
      <c r="B32" s="162" t="s">
        <v>295</v>
      </c>
      <c r="C32" s="216">
        <v>0</v>
      </c>
    </row>
    <row r="33" spans="1:5" x14ac:dyDescent="0.25">
      <c r="A33" s="215" t="s">
        <v>296</v>
      </c>
      <c r="B33" s="213" t="s">
        <v>297</v>
      </c>
      <c r="C33" s="216">
        <v>4.1799999999999997E-2</v>
      </c>
    </row>
    <row r="34" spans="1:5" x14ac:dyDescent="0.25">
      <c r="A34" s="215" t="s">
        <v>298</v>
      </c>
      <c r="B34" s="162" t="s">
        <v>299</v>
      </c>
      <c r="C34" s="216">
        <v>3.2000000000000002E-3</v>
      </c>
    </row>
    <row r="35" spans="1:5" x14ac:dyDescent="0.25">
      <c r="A35" s="215"/>
      <c r="B35" s="162"/>
      <c r="C35" s="216"/>
    </row>
    <row r="36" spans="1:5" ht="15.75" thickBot="1" x14ac:dyDescent="0.3">
      <c r="A36" s="215"/>
      <c r="B36" s="158" t="s">
        <v>300</v>
      </c>
      <c r="C36" s="221">
        <f>SUM(C30:C35)</f>
        <v>8.3499999999999991E-2</v>
      </c>
      <c r="D36" s="218"/>
    </row>
    <row r="37" spans="1:5" ht="12.95" customHeight="1" thickTop="1" thickBot="1" x14ac:dyDescent="0.3">
      <c r="A37" s="211" t="s">
        <v>301</v>
      </c>
      <c r="B37" s="211"/>
      <c r="C37" s="222"/>
    </row>
    <row r="38" spans="1:5" ht="15.75" thickTop="1" x14ac:dyDescent="0.25">
      <c r="A38" s="212" t="s">
        <v>302</v>
      </c>
      <c r="B38" s="213" t="s">
        <v>303</v>
      </c>
      <c r="C38" s="214">
        <v>8.6199999999999999E-2</v>
      </c>
    </row>
    <row r="39" spans="1:5" ht="24" x14ac:dyDescent="0.25">
      <c r="A39" s="212" t="s">
        <v>304</v>
      </c>
      <c r="B39" s="223" t="s">
        <v>305</v>
      </c>
      <c r="C39" s="214">
        <v>3.2000000000000002E-3</v>
      </c>
    </row>
    <row r="40" spans="1:5" x14ac:dyDescent="0.25">
      <c r="A40" s="212"/>
      <c r="B40" s="213"/>
      <c r="C40" s="214"/>
    </row>
    <row r="41" spans="1:5" ht="15.75" thickBot="1" x14ac:dyDescent="0.3">
      <c r="A41" s="215"/>
      <c r="B41" s="158" t="s">
        <v>306</v>
      </c>
      <c r="C41" s="221">
        <f>SUM(C38:C39)</f>
        <v>8.9399999999999993E-2</v>
      </c>
      <c r="D41" s="218"/>
    </row>
    <row r="42" spans="1:5" ht="12.95" customHeight="1" thickTop="1" thickBot="1" x14ac:dyDescent="0.3">
      <c r="A42" s="211" t="s">
        <v>307</v>
      </c>
      <c r="B42" s="211"/>
      <c r="C42" s="222"/>
    </row>
    <row r="43" spans="1:5" ht="15.75" thickTop="1" x14ac:dyDescent="0.25">
      <c r="A43" s="212" t="s">
        <v>308</v>
      </c>
      <c r="B43" s="213" t="s">
        <v>309</v>
      </c>
      <c r="C43" s="214">
        <v>0</v>
      </c>
    </row>
    <row r="44" spans="1:5" x14ac:dyDescent="0.25">
      <c r="A44" s="212"/>
      <c r="B44" s="213"/>
      <c r="C44" s="214"/>
    </row>
    <row r="45" spans="1:5" x14ac:dyDescent="0.25">
      <c r="A45" s="215"/>
      <c r="B45" s="158" t="s">
        <v>310</v>
      </c>
      <c r="C45" s="221">
        <f>SUM(C43:C44)</f>
        <v>0</v>
      </c>
    </row>
    <row r="46" spans="1:5" x14ac:dyDescent="0.25">
      <c r="A46" s="224"/>
      <c r="B46" s="225"/>
      <c r="C46" s="226"/>
    </row>
    <row r="47" spans="1:5" ht="15.75" thickBot="1" x14ac:dyDescent="0.3">
      <c r="A47" s="227"/>
      <c r="B47" s="166" t="s">
        <v>311</v>
      </c>
      <c r="C47" s="228">
        <f>C15+C28+C36+C41+C430</f>
        <v>0.86589999999999989</v>
      </c>
      <c r="D47" s="218"/>
      <c r="E47" s="218"/>
    </row>
    <row r="48" spans="1:5" ht="36" customHeight="1" thickTop="1" x14ac:dyDescent="0.25">
      <c r="A48" s="229" t="s">
        <v>312</v>
      </c>
      <c r="B48" s="230"/>
      <c r="C48" s="231"/>
    </row>
    <row r="49" spans="1:3" ht="57" customHeight="1" x14ac:dyDescent="0.25">
      <c r="A49" s="232" t="s">
        <v>313</v>
      </c>
      <c r="B49" s="233"/>
      <c r="C49" s="234"/>
    </row>
    <row r="50" spans="1:3" ht="55.5" customHeight="1" thickBot="1" x14ac:dyDescent="0.3">
      <c r="A50" s="235" t="s">
        <v>314</v>
      </c>
      <c r="B50" s="236"/>
      <c r="C50" s="237"/>
    </row>
    <row r="51" spans="1:3" ht="15.75" thickTop="1" x14ac:dyDescent="0.25">
      <c r="C51" s="218">
        <f>C47</f>
        <v>0.86589999999999989</v>
      </c>
    </row>
    <row r="65" s="142" customFormat="1" x14ac:dyDescent="0.25"/>
    <row r="66" s="142" customFormat="1" x14ac:dyDescent="0.25"/>
  </sheetData>
  <sheetProtection selectLockedCells="1" selectUnlockedCells="1"/>
  <mergeCells count="10">
    <mergeCell ref="A42:B42"/>
    <mergeCell ref="A48:C48"/>
    <mergeCell ref="A49:C49"/>
    <mergeCell ref="A50:C50"/>
    <mergeCell ref="A1:C1"/>
    <mergeCell ref="A2:C3"/>
    <mergeCell ref="A4:B4"/>
    <mergeCell ref="A16:B16"/>
    <mergeCell ref="A29:B29"/>
    <mergeCell ref="A37:B37"/>
  </mergeCells>
  <printOptions horizontalCentered="1"/>
  <pageMargins left="0.98425196850393704" right="0.39370078740157483" top="0.78740157480314965" bottom="0.78740157480314965"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activeCell="L13" sqref="L13"/>
    </sheetView>
  </sheetViews>
  <sheetFormatPr defaultRowHeight="11.25" x14ac:dyDescent="0.2"/>
  <cols>
    <col min="1" max="1" width="10.7109375" style="319" bestFit="1" customWidth="1"/>
    <col min="2" max="2" width="71.28515625" style="320" customWidth="1"/>
    <col min="3" max="3" width="8.42578125" style="319" customWidth="1"/>
    <col min="4" max="4" width="11.5703125" style="49" customWidth="1"/>
    <col min="5" max="5" width="13.85546875" style="325" customWidth="1"/>
    <col min="6" max="6" width="14.5703125" style="325" customWidth="1"/>
    <col min="7" max="7" width="15.7109375" style="4" customWidth="1"/>
    <col min="8" max="8" width="17.140625" style="4" customWidth="1"/>
    <col min="9" max="16384" width="9.140625" style="4"/>
  </cols>
  <sheetData>
    <row r="1" spans="1:8" ht="15" customHeight="1" x14ac:dyDescent="0.2">
      <c r="A1" s="239" t="s">
        <v>0</v>
      </c>
      <c r="B1" s="240"/>
      <c r="C1" s="240"/>
      <c r="D1" s="240"/>
      <c r="E1" s="240"/>
      <c r="F1" s="240"/>
      <c r="G1" s="240"/>
      <c r="H1" s="241"/>
    </row>
    <row r="2" spans="1:8" ht="12" x14ac:dyDescent="0.2">
      <c r="A2" s="242" t="s">
        <v>1</v>
      </c>
      <c r="B2" s="243"/>
      <c r="C2" s="243"/>
      <c r="D2" s="243"/>
      <c r="E2" s="243"/>
      <c r="F2" s="243"/>
      <c r="G2" s="243"/>
      <c r="H2" s="244"/>
    </row>
    <row r="3" spans="1:8" ht="12" x14ac:dyDescent="0.2">
      <c r="A3" s="242" t="s">
        <v>2</v>
      </c>
      <c r="B3" s="243"/>
      <c r="C3" s="243"/>
      <c r="D3" s="243"/>
      <c r="E3" s="243"/>
      <c r="F3" s="243"/>
      <c r="G3" s="243"/>
      <c r="H3" s="244"/>
    </row>
    <row r="4" spans="1:8" ht="27.75" customHeight="1" x14ac:dyDescent="0.2">
      <c r="A4" s="245" t="s">
        <v>315</v>
      </c>
      <c r="B4" s="9"/>
      <c r="C4" s="9"/>
      <c r="D4" s="9"/>
      <c r="E4" s="9"/>
      <c r="F4" s="9"/>
      <c r="G4" s="9"/>
      <c r="H4" s="246"/>
    </row>
    <row r="5" spans="1:8" ht="17.25" customHeight="1" x14ac:dyDescent="0.2">
      <c r="A5" s="247" t="s">
        <v>4</v>
      </c>
      <c r="B5" s="14"/>
      <c r="C5" s="14"/>
      <c r="D5" s="14"/>
      <c r="E5" s="14"/>
      <c r="F5" s="14"/>
      <c r="G5" s="14"/>
      <c r="H5" s="248"/>
    </row>
    <row r="6" spans="1:8" ht="25.5" customHeight="1" x14ac:dyDescent="0.2">
      <c r="A6" s="249" t="s">
        <v>316</v>
      </c>
      <c r="B6" s="17"/>
      <c r="C6" s="17"/>
      <c r="D6" s="17"/>
      <c r="E6" s="17"/>
      <c r="F6" s="17"/>
      <c r="G6" s="17"/>
      <c r="H6" s="250"/>
    </row>
    <row r="7" spans="1:8" ht="12.75" customHeight="1" x14ac:dyDescent="0.2">
      <c r="A7" s="251" t="s">
        <v>5</v>
      </c>
      <c r="B7" s="12"/>
      <c r="C7" s="128"/>
      <c r="D7" s="128"/>
      <c r="E7" s="21" t="s">
        <v>6</v>
      </c>
      <c r="F7" s="22"/>
      <c r="G7" s="252" t="s">
        <v>317</v>
      </c>
      <c r="H7" s="253" t="s">
        <v>318</v>
      </c>
    </row>
    <row r="8" spans="1:8" ht="18.75" customHeight="1" x14ac:dyDescent="0.2">
      <c r="A8" s="254" t="s">
        <v>319</v>
      </c>
      <c r="B8" s="25"/>
      <c r="C8" s="138"/>
      <c r="D8" s="138"/>
      <c r="E8" s="26" t="s">
        <v>320</v>
      </c>
      <c r="F8" s="27"/>
      <c r="G8" s="255">
        <v>42422</v>
      </c>
      <c r="H8" s="256" t="s">
        <v>321</v>
      </c>
    </row>
    <row r="9" spans="1:8" ht="15.75" x14ac:dyDescent="0.25">
      <c r="A9" s="257" t="s">
        <v>322</v>
      </c>
      <c r="B9" s="258" t="s">
        <v>323</v>
      </c>
      <c r="C9" s="257" t="s">
        <v>324</v>
      </c>
      <c r="D9" s="259" t="s">
        <v>325</v>
      </c>
      <c r="E9" s="260" t="s">
        <v>326</v>
      </c>
      <c r="F9" s="260" t="s">
        <v>327</v>
      </c>
      <c r="G9" s="261" t="s">
        <v>220</v>
      </c>
      <c r="H9" s="261" t="s">
        <v>328</v>
      </c>
    </row>
    <row r="10" spans="1:8" ht="12.75" x14ac:dyDescent="0.2">
      <c r="A10" s="262" t="s">
        <v>25</v>
      </c>
      <c r="B10" s="263" t="s">
        <v>26</v>
      </c>
      <c r="C10" s="264" t="s">
        <v>22</v>
      </c>
      <c r="D10" s="265">
        <v>1</v>
      </c>
      <c r="E10" s="266">
        <v>50785.34</v>
      </c>
      <c r="F10" s="266">
        <v>50785.34</v>
      </c>
      <c r="G10" s="267">
        <v>0.17046931637765872</v>
      </c>
      <c r="H10" s="267">
        <v>0.17046931637765872</v>
      </c>
    </row>
    <row r="11" spans="1:8" ht="12.75" x14ac:dyDescent="0.2">
      <c r="A11" s="264" t="s">
        <v>64</v>
      </c>
      <c r="B11" s="268" t="s">
        <v>65</v>
      </c>
      <c r="C11" s="269" t="s">
        <v>36</v>
      </c>
      <c r="D11" s="265">
        <v>180</v>
      </c>
      <c r="E11" s="270">
        <v>228.34</v>
      </c>
      <c r="F11" s="270">
        <v>41101.199999999997</v>
      </c>
      <c r="G11" s="267">
        <v>0.13796291343725228</v>
      </c>
      <c r="H11" s="267">
        <v>0.30843222981491103</v>
      </c>
    </row>
    <row r="12" spans="1:8" ht="89.25" x14ac:dyDescent="0.2">
      <c r="A12" s="264" t="s">
        <v>138</v>
      </c>
      <c r="B12" s="271" t="s">
        <v>139</v>
      </c>
      <c r="C12" s="272" t="s">
        <v>36</v>
      </c>
      <c r="D12" s="265">
        <v>144</v>
      </c>
      <c r="E12" s="266">
        <v>262.43</v>
      </c>
      <c r="F12" s="266">
        <v>37789.919999999998</v>
      </c>
      <c r="G12" s="267">
        <v>0.12684805946689365</v>
      </c>
      <c r="H12" s="267">
        <v>0.43528028928180468</v>
      </c>
    </row>
    <row r="13" spans="1:8" ht="89.25" x14ac:dyDescent="0.2">
      <c r="A13" s="264" t="s">
        <v>51</v>
      </c>
      <c r="B13" s="271" t="s">
        <v>52</v>
      </c>
      <c r="C13" s="272" t="s">
        <v>36</v>
      </c>
      <c r="D13" s="265">
        <v>120</v>
      </c>
      <c r="E13" s="266">
        <v>272.77</v>
      </c>
      <c r="F13" s="266">
        <v>32732.400000000001</v>
      </c>
      <c r="G13" s="267">
        <v>0.1098716647638881</v>
      </c>
      <c r="H13" s="267">
        <v>0.54515195404569283</v>
      </c>
    </row>
    <row r="14" spans="1:8" ht="38.25" x14ac:dyDescent="0.2">
      <c r="A14" s="273" t="s">
        <v>329</v>
      </c>
      <c r="B14" s="274" t="s">
        <v>106</v>
      </c>
      <c r="C14" s="275" t="s">
        <v>39</v>
      </c>
      <c r="D14" s="276">
        <v>40.28</v>
      </c>
      <c r="E14" s="266">
        <v>406.16</v>
      </c>
      <c r="F14" s="266">
        <v>16360.124800000001</v>
      </c>
      <c r="G14" s="267">
        <v>5.4915439977544327E-2</v>
      </c>
      <c r="H14" s="267">
        <v>0.60006739402323717</v>
      </c>
    </row>
    <row r="15" spans="1:8" ht="25.5" x14ac:dyDescent="0.2">
      <c r="A15" s="264" t="s">
        <v>69</v>
      </c>
      <c r="B15" s="277" t="s">
        <v>70</v>
      </c>
      <c r="C15" s="278" t="s">
        <v>39</v>
      </c>
      <c r="D15" s="276">
        <v>35</v>
      </c>
      <c r="E15" s="266">
        <v>430.89</v>
      </c>
      <c r="F15" s="266">
        <v>15081.15</v>
      </c>
      <c r="G15" s="267">
        <v>5.0622351463806836E-2</v>
      </c>
      <c r="H15" s="267">
        <v>0.65068974548704395</v>
      </c>
    </row>
    <row r="16" spans="1:8" ht="25.5" x14ac:dyDescent="0.2">
      <c r="A16" s="273" t="s">
        <v>330</v>
      </c>
      <c r="B16" s="279" t="s">
        <v>108</v>
      </c>
      <c r="C16" s="275" t="s">
        <v>73</v>
      </c>
      <c r="D16" s="276">
        <v>1740</v>
      </c>
      <c r="E16" s="266">
        <v>8.59</v>
      </c>
      <c r="F16" s="266">
        <v>14946.599999999999</v>
      </c>
      <c r="G16" s="267">
        <v>5.0170712338842544E-2</v>
      </c>
      <c r="H16" s="267">
        <v>0.70086045782588646</v>
      </c>
    </row>
    <row r="17" spans="1:8" ht="12.75" x14ac:dyDescent="0.2">
      <c r="A17" s="264" t="s">
        <v>71</v>
      </c>
      <c r="B17" s="280" t="s">
        <v>72</v>
      </c>
      <c r="C17" s="278" t="s">
        <v>73</v>
      </c>
      <c r="D17" s="276">
        <v>1789</v>
      </c>
      <c r="E17" s="266">
        <v>7.58</v>
      </c>
      <c r="F17" s="266">
        <v>13560.62</v>
      </c>
      <c r="G17" s="267">
        <v>4.5518443335364235E-2</v>
      </c>
      <c r="H17" s="267">
        <v>0.74637890116125072</v>
      </c>
    </row>
    <row r="18" spans="1:8" ht="63.75" x14ac:dyDescent="0.2">
      <c r="A18" s="273" t="s">
        <v>331</v>
      </c>
      <c r="B18" s="280" t="s">
        <v>67</v>
      </c>
      <c r="C18" s="278" t="s">
        <v>68</v>
      </c>
      <c r="D18" s="276">
        <v>203.2</v>
      </c>
      <c r="E18" s="266">
        <v>61.37</v>
      </c>
      <c r="F18" s="266">
        <v>12470.383999999998</v>
      </c>
      <c r="G18" s="267">
        <v>4.1858887534215447E-2</v>
      </c>
      <c r="H18" s="267">
        <v>0.78823778869546612</v>
      </c>
    </row>
    <row r="19" spans="1:8" ht="25.5" x14ac:dyDescent="0.2">
      <c r="A19" s="264" t="s">
        <v>161</v>
      </c>
      <c r="B19" s="274" t="s">
        <v>162</v>
      </c>
      <c r="C19" s="275" t="s">
        <v>39</v>
      </c>
      <c r="D19" s="281">
        <v>25.39</v>
      </c>
      <c r="E19" s="266">
        <v>347.03</v>
      </c>
      <c r="F19" s="266">
        <v>8811.09</v>
      </c>
      <c r="G19" s="267">
        <v>2.957586754055452E-2</v>
      </c>
      <c r="H19" s="267">
        <v>0.81781365623602065</v>
      </c>
    </row>
    <row r="20" spans="1:8" ht="12.75" x14ac:dyDescent="0.2">
      <c r="A20" s="282" t="s">
        <v>34</v>
      </c>
      <c r="B20" s="283" t="s">
        <v>35</v>
      </c>
      <c r="C20" s="282" t="s">
        <v>36</v>
      </c>
      <c r="D20" s="284">
        <v>128</v>
      </c>
      <c r="E20" s="285">
        <v>60.33</v>
      </c>
      <c r="F20" s="285">
        <v>7722.24</v>
      </c>
      <c r="G20" s="286">
        <v>2.5920964075542494E-2</v>
      </c>
      <c r="H20" s="286">
        <v>0.8437346203115631</v>
      </c>
    </row>
    <row r="21" spans="1:8" ht="12.75" x14ac:dyDescent="0.2">
      <c r="A21" s="287" t="s">
        <v>20</v>
      </c>
      <c r="B21" s="283" t="s">
        <v>21</v>
      </c>
      <c r="C21" s="282" t="s">
        <v>22</v>
      </c>
      <c r="D21" s="284">
        <v>1</v>
      </c>
      <c r="E21" s="285">
        <v>5971.82</v>
      </c>
      <c r="F21" s="285">
        <v>5971.82</v>
      </c>
      <c r="G21" s="286">
        <v>2.0045392487879964E-2</v>
      </c>
      <c r="H21" s="286">
        <v>0.86378001279944305</v>
      </c>
    </row>
    <row r="22" spans="1:8" ht="38.25" x14ac:dyDescent="0.2">
      <c r="A22" s="282" t="s">
        <v>62</v>
      </c>
      <c r="B22" s="288" t="s">
        <v>63</v>
      </c>
      <c r="C22" s="289" t="s">
        <v>39</v>
      </c>
      <c r="D22" s="284">
        <v>54</v>
      </c>
      <c r="E22" s="290">
        <v>90.51</v>
      </c>
      <c r="F22" s="290">
        <v>4887.54</v>
      </c>
      <c r="G22" s="286">
        <v>1.6405828976796495E-2</v>
      </c>
      <c r="H22" s="286">
        <v>0.8801858417762396</v>
      </c>
    </row>
    <row r="23" spans="1:8" ht="12.75" x14ac:dyDescent="0.2">
      <c r="A23" s="291" t="s">
        <v>175</v>
      </c>
      <c r="B23" s="292" t="s">
        <v>176</v>
      </c>
      <c r="C23" s="293" t="s">
        <v>22</v>
      </c>
      <c r="D23" s="284">
        <v>1</v>
      </c>
      <c r="E23" s="285">
        <v>4389.41</v>
      </c>
      <c r="F23" s="285">
        <v>4389.41</v>
      </c>
      <c r="G23" s="286">
        <v>1.4733773998584216E-2</v>
      </c>
      <c r="H23" s="286">
        <v>0.89491961577482382</v>
      </c>
    </row>
    <row r="24" spans="1:8" ht="25.5" x14ac:dyDescent="0.2">
      <c r="A24" s="294" t="s">
        <v>332</v>
      </c>
      <c r="B24" s="295" t="s">
        <v>56</v>
      </c>
      <c r="C24" s="296" t="s">
        <v>36</v>
      </c>
      <c r="D24" s="284">
        <v>460</v>
      </c>
      <c r="E24" s="285">
        <v>8.2200000000000006</v>
      </c>
      <c r="F24" s="285">
        <v>3781.2000000000003</v>
      </c>
      <c r="G24" s="286">
        <v>1.2692217460534934E-2</v>
      </c>
      <c r="H24" s="286">
        <v>0.90761183323535877</v>
      </c>
    </row>
    <row r="25" spans="1:8" ht="25.5" x14ac:dyDescent="0.2">
      <c r="A25" s="294" t="s">
        <v>333</v>
      </c>
      <c r="B25" s="292" t="s">
        <v>75</v>
      </c>
      <c r="C25" s="297" t="s">
        <v>39</v>
      </c>
      <c r="D25" s="284">
        <v>26</v>
      </c>
      <c r="E25" s="285">
        <v>126.43</v>
      </c>
      <c r="F25" s="285">
        <v>3287.1800000000003</v>
      </c>
      <c r="G25" s="286">
        <v>1.1033958370866716E-2</v>
      </c>
      <c r="H25" s="286">
        <v>0.9186457916062255</v>
      </c>
    </row>
    <row r="26" spans="1:8" ht="25.5" x14ac:dyDescent="0.2">
      <c r="A26" s="298" t="s">
        <v>168</v>
      </c>
      <c r="B26" s="299" t="s">
        <v>169</v>
      </c>
      <c r="C26" s="300" t="s">
        <v>39</v>
      </c>
      <c r="D26" s="301">
        <v>8.73</v>
      </c>
      <c r="E26" s="302">
        <v>347.03</v>
      </c>
      <c r="F26" s="302">
        <v>3029.57</v>
      </c>
      <c r="G26" s="303">
        <v>1.0169248188911673E-2</v>
      </c>
      <c r="H26" s="303">
        <v>0.92881503979513713</v>
      </c>
    </row>
    <row r="27" spans="1:8" ht="12.75" x14ac:dyDescent="0.2">
      <c r="A27" s="304" t="s">
        <v>23</v>
      </c>
      <c r="B27" s="305" t="s">
        <v>24</v>
      </c>
      <c r="C27" s="298" t="s">
        <v>22</v>
      </c>
      <c r="D27" s="306">
        <v>1</v>
      </c>
      <c r="E27" s="302">
        <v>2342.35</v>
      </c>
      <c r="F27" s="302">
        <v>2342.35</v>
      </c>
      <c r="G27" s="303">
        <v>7.8624816377562672E-3</v>
      </c>
      <c r="H27" s="303">
        <v>0.9366775214328934</v>
      </c>
    </row>
    <row r="28" spans="1:8" ht="12.75" x14ac:dyDescent="0.2">
      <c r="A28" s="298" t="s">
        <v>42</v>
      </c>
      <c r="B28" s="307" t="s">
        <v>43</v>
      </c>
      <c r="C28" s="308" t="s">
        <v>44</v>
      </c>
      <c r="D28" s="306">
        <v>1440</v>
      </c>
      <c r="E28" s="302">
        <v>1.54</v>
      </c>
      <c r="F28" s="302">
        <v>2217.6</v>
      </c>
      <c r="G28" s="303">
        <v>7.4437378188094436E-3</v>
      </c>
      <c r="H28" s="303">
        <v>0.94412125925170287</v>
      </c>
    </row>
    <row r="29" spans="1:8" ht="76.5" x14ac:dyDescent="0.2">
      <c r="A29" s="298" t="s">
        <v>122</v>
      </c>
      <c r="B29" s="307" t="s">
        <v>123</v>
      </c>
      <c r="C29" s="309" t="s">
        <v>59</v>
      </c>
      <c r="D29" s="306">
        <v>4</v>
      </c>
      <c r="E29" s="302">
        <v>550.54</v>
      </c>
      <c r="F29" s="302">
        <v>2202.16</v>
      </c>
      <c r="G29" s="303">
        <v>7.3919109285125375E-3</v>
      </c>
      <c r="H29" s="303">
        <v>0.95151317018021542</v>
      </c>
    </row>
    <row r="30" spans="1:8" ht="12.75" x14ac:dyDescent="0.2">
      <c r="A30" s="304" t="s">
        <v>16</v>
      </c>
      <c r="B30" s="305" t="s">
        <v>17</v>
      </c>
      <c r="C30" s="298" t="s">
        <v>18</v>
      </c>
      <c r="D30" s="306">
        <v>5.2</v>
      </c>
      <c r="E30" s="302">
        <v>390.85</v>
      </c>
      <c r="F30" s="302">
        <v>2032.42</v>
      </c>
      <c r="G30" s="303">
        <v>6.8221508016345104E-3</v>
      </c>
      <c r="H30" s="303">
        <v>0.95833532098184993</v>
      </c>
    </row>
    <row r="31" spans="1:8" ht="12.75" x14ac:dyDescent="0.2">
      <c r="A31" s="298" t="s">
        <v>37</v>
      </c>
      <c r="B31" s="305" t="s">
        <v>38</v>
      </c>
      <c r="C31" s="298" t="s">
        <v>39</v>
      </c>
      <c r="D31" s="306">
        <v>96</v>
      </c>
      <c r="E31" s="302">
        <v>21.01</v>
      </c>
      <c r="F31" s="302">
        <v>2016.96</v>
      </c>
      <c r="G31" s="303">
        <v>6.770256778060018E-3</v>
      </c>
      <c r="H31" s="303">
        <v>0.96510557775990991</v>
      </c>
    </row>
    <row r="32" spans="1:8" ht="12.75" x14ac:dyDescent="0.2">
      <c r="A32" s="300" t="s">
        <v>88</v>
      </c>
      <c r="B32" s="310" t="s">
        <v>334</v>
      </c>
      <c r="C32" s="311" t="s">
        <v>39</v>
      </c>
      <c r="D32" s="306">
        <v>2</v>
      </c>
      <c r="E32" s="302">
        <v>796.61</v>
      </c>
      <c r="F32" s="302">
        <v>1593.22</v>
      </c>
      <c r="G32" s="303">
        <v>5.3479040258313411E-3</v>
      </c>
      <c r="H32" s="303">
        <v>0.9704534817857412</v>
      </c>
    </row>
    <row r="33" spans="1:8" ht="63.75" x14ac:dyDescent="0.2">
      <c r="A33" s="312" t="s">
        <v>335</v>
      </c>
      <c r="B33" s="313" t="s">
        <v>58</v>
      </c>
      <c r="C33" s="309" t="s">
        <v>59</v>
      </c>
      <c r="D33" s="306">
        <v>120</v>
      </c>
      <c r="E33" s="302">
        <v>12.96</v>
      </c>
      <c r="F33" s="302">
        <v>1555.2</v>
      </c>
      <c r="G33" s="303">
        <v>5.2202836651390905E-3</v>
      </c>
      <c r="H33" s="303">
        <v>0.97567376545088025</v>
      </c>
    </row>
    <row r="34" spans="1:8" ht="25.5" x14ac:dyDescent="0.2">
      <c r="A34" s="312" t="s">
        <v>336</v>
      </c>
      <c r="B34" s="314" t="s">
        <v>118</v>
      </c>
      <c r="C34" s="309" t="s">
        <v>59</v>
      </c>
      <c r="D34" s="306">
        <v>24</v>
      </c>
      <c r="E34" s="302">
        <v>63.81</v>
      </c>
      <c r="F34" s="302">
        <v>1531.44</v>
      </c>
      <c r="G34" s="303">
        <v>5.140529331366132E-3</v>
      </c>
      <c r="H34" s="303">
        <v>0.98081429478224635</v>
      </c>
    </row>
    <row r="35" spans="1:8" ht="76.5" x14ac:dyDescent="0.2">
      <c r="A35" s="298" t="s">
        <v>152</v>
      </c>
      <c r="B35" s="315" t="s">
        <v>153</v>
      </c>
      <c r="C35" s="298" t="s">
        <v>36</v>
      </c>
      <c r="D35" s="306">
        <v>9</v>
      </c>
      <c r="E35" s="302">
        <v>157.13999999999999</v>
      </c>
      <c r="F35" s="302">
        <v>1414.26</v>
      </c>
      <c r="G35" s="303">
        <v>4.7471954579858602E-3</v>
      </c>
      <c r="H35" s="303">
        <v>0.98556149024023221</v>
      </c>
    </row>
    <row r="36" spans="1:8" ht="25.5" x14ac:dyDescent="0.2">
      <c r="A36" s="316" t="s">
        <v>337</v>
      </c>
      <c r="B36" s="315" t="s">
        <v>132</v>
      </c>
      <c r="C36" s="298" t="s">
        <v>39</v>
      </c>
      <c r="D36" s="306">
        <v>86.960000000000008</v>
      </c>
      <c r="E36" s="302">
        <v>11.36</v>
      </c>
      <c r="F36" s="302">
        <v>987.86560000000009</v>
      </c>
      <c r="G36" s="303">
        <v>3.3159327771558815E-3</v>
      </c>
      <c r="H36" s="303">
        <v>0.98887742301738812</v>
      </c>
    </row>
    <row r="37" spans="1:8" ht="12.75" x14ac:dyDescent="0.2">
      <c r="A37" s="298" t="s">
        <v>47</v>
      </c>
      <c r="B37" s="307" t="s">
        <v>48</v>
      </c>
      <c r="C37" s="308" t="s">
        <v>39</v>
      </c>
      <c r="D37" s="306">
        <v>67</v>
      </c>
      <c r="E37" s="302">
        <v>9.4600000000000009</v>
      </c>
      <c r="F37" s="302">
        <v>633.82000000000005</v>
      </c>
      <c r="G37" s="303">
        <v>2.1275206999990088E-3</v>
      </c>
      <c r="H37" s="303">
        <v>0.99100494371738712</v>
      </c>
    </row>
    <row r="38" spans="1:8" ht="25.5" x14ac:dyDescent="0.2">
      <c r="A38" s="298" t="s">
        <v>170</v>
      </c>
      <c r="B38" s="315" t="s">
        <v>171</v>
      </c>
      <c r="C38" s="300" t="s">
        <v>172</v>
      </c>
      <c r="D38" s="306">
        <v>63</v>
      </c>
      <c r="E38" s="317">
        <v>8.59</v>
      </c>
      <c r="F38" s="317">
        <v>541.16999999999996</v>
      </c>
      <c r="G38" s="303">
        <v>1.8165257915787817E-3</v>
      </c>
      <c r="H38" s="303">
        <v>0.99282146950896588</v>
      </c>
    </row>
    <row r="39" spans="1:8" ht="38.25" x14ac:dyDescent="0.2">
      <c r="A39" s="298" t="s">
        <v>114</v>
      </c>
      <c r="B39" s="315" t="s">
        <v>115</v>
      </c>
      <c r="C39" s="300" t="s">
        <v>18</v>
      </c>
      <c r="D39" s="306">
        <v>30</v>
      </c>
      <c r="E39" s="302">
        <v>14.14</v>
      </c>
      <c r="F39" s="302">
        <v>424.2</v>
      </c>
      <c r="G39" s="303">
        <v>1.4238968176131701E-3</v>
      </c>
      <c r="H39" s="303">
        <v>0.99424536632657901</v>
      </c>
    </row>
    <row r="40" spans="1:8" ht="12.75" x14ac:dyDescent="0.2">
      <c r="A40" s="298" t="s">
        <v>338</v>
      </c>
      <c r="B40" s="315" t="s">
        <v>134</v>
      </c>
      <c r="C40" s="298" t="s">
        <v>39</v>
      </c>
      <c r="D40" s="306">
        <v>31.36</v>
      </c>
      <c r="E40" s="302">
        <v>10.33</v>
      </c>
      <c r="F40" s="302">
        <v>323.94880000000001</v>
      </c>
      <c r="G40" s="303">
        <v>1.0873872357133553E-3</v>
      </c>
      <c r="H40" s="303">
        <v>0.99533275356229234</v>
      </c>
    </row>
    <row r="41" spans="1:8" ht="12.75" x14ac:dyDescent="0.2">
      <c r="A41" s="298" t="s">
        <v>163</v>
      </c>
      <c r="B41" s="299" t="s">
        <v>164</v>
      </c>
      <c r="C41" s="300" t="s">
        <v>68</v>
      </c>
      <c r="D41" s="318">
        <v>53.68</v>
      </c>
      <c r="E41" s="302">
        <v>4.63</v>
      </c>
      <c r="F41" s="302">
        <v>248.54</v>
      </c>
      <c r="G41" s="303">
        <v>8.3426524056948908E-4</v>
      </c>
      <c r="H41" s="303">
        <v>0.99616701880286185</v>
      </c>
    </row>
    <row r="42" spans="1:8" ht="12.75" x14ac:dyDescent="0.2">
      <c r="A42" s="298" t="s">
        <v>95</v>
      </c>
      <c r="B42" s="307" t="s">
        <v>96</v>
      </c>
      <c r="C42" s="308" t="s">
        <v>44</v>
      </c>
      <c r="D42" s="306">
        <v>142.79999999999998</v>
      </c>
      <c r="E42" s="302">
        <v>1.39</v>
      </c>
      <c r="F42" s="302">
        <v>198.49</v>
      </c>
      <c r="G42" s="303">
        <v>6.6626421340885934E-4</v>
      </c>
      <c r="H42" s="303">
        <v>0.99683328301627072</v>
      </c>
    </row>
    <row r="43" spans="1:8" ht="12.75" x14ac:dyDescent="0.2">
      <c r="A43" s="298" t="s">
        <v>82</v>
      </c>
      <c r="B43" s="310" t="s">
        <v>83</v>
      </c>
      <c r="C43" s="311" t="s">
        <v>68</v>
      </c>
      <c r="D43" s="306">
        <v>32</v>
      </c>
      <c r="E43" s="302">
        <v>5.45</v>
      </c>
      <c r="F43" s="302">
        <v>174.4</v>
      </c>
      <c r="G43" s="303">
        <v>5.8540218055572104E-4</v>
      </c>
      <c r="H43" s="303">
        <v>0.99741868519682642</v>
      </c>
    </row>
    <row r="44" spans="1:8" ht="12.75" x14ac:dyDescent="0.2">
      <c r="A44" s="298" t="s">
        <v>85</v>
      </c>
      <c r="B44" s="310" t="s">
        <v>86</v>
      </c>
      <c r="C44" s="311" t="s">
        <v>68</v>
      </c>
      <c r="D44" s="306">
        <v>32</v>
      </c>
      <c r="E44" s="302">
        <v>5.45</v>
      </c>
      <c r="F44" s="302">
        <v>174.4</v>
      </c>
      <c r="G44" s="303">
        <v>5.8540218055572104E-4</v>
      </c>
      <c r="H44" s="303">
        <v>0.99800408737738211</v>
      </c>
    </row>
    <row r="45" spans="1:8" ht="25.5" x14ac:dyDescent="0.2">
      <c r="A45" s="316" t="s">
        <v>339</v>
      </c>
      <c r="B45" s="315" t="s">
        <v>136</v>
      </c>
      <c r="C45" s="298" t="s">
        <v>39</v>
      </c>
      <c r="D45" s="306">
        <v>55.6</v>
      </c>
      <c r="E45" s="302">
        <v>2.57</v>
      </c>
      <c r="F45" s="302">
        <v>142.892</v>
      </c>
      <c r="G45" s="303">
        <v>4.7964041504568855E-4</v>
      </c>
      <c r="H45" s="303">
        <v>0.99848372779242778</v>
      </c>
    </row>
    <row r="46" spans="1:8" ht="25.5" x14ac:dyDescent="0.2">
      <c r="A46" s="298" t="s">
        <v>109</v>
      </c>
      <c r="B46" s="315" t="s">
        <v>110</v>
      </c>
      <c r="C46" s="300" t="s">
        <v>39</v>
      </c>
      <c r="D46" s="306">
        <v>1</v>
      </c>
      <c r="E46" s="302">
        <v>116.59</v>
      </c>
      <c r="F46" s="302">
        <v>116.59</v>
      </c>
      <c r="G46" s="303">
        <v>3.9135344169146513E-4</v>
      </c>
      <c r="H46" s="303">
        <v>0.99887508123411928</v>
      </c>
    </row>
    <row r="47" spans="1:8" ht="12.75" x14ac:dyDescent="0.2">
      <c r="A47" s="298" t="s">
        <v>40</v>
      </c>
      <c r="B47" s="307" t="s">
        <v>41</v>
      </c>
      <c r="C47" s="298" t="s">
        <v>39</v>
      </c>
      <c r="D47" s="306">
        <v>96</v>
      </c>
      <c r="E47" s="302">
        <v>1.08</v>
      </c>
      <c r="F47" s="302">
        <v>103.68</v>
      </c>
      <c r="G47" s="303">
        <v>3.480189110092727E-4</v>
      </c>
      <c r="H47" s="303">
        <v>0.9992231001451285</v>
      </c>
    </row>
    <row r="48" spans="1:8" ht="12.75" x14ac:dyDescent="0.2">
      <c r="A48" s="298" t="s">
        <v>99</v>
      </c>
      <c r="B48" s="307" t="s">
        <v>100</v>
      </c>
      <c r="C48" s="308" t="s">
        <v>39</v>
      </c>
      <c r="D48" s="306">
        <v>10</v>
      </c>
      <c r="E48" s="302">
        <v>9.4600000000000009</v>
      </c>
      <c r="F48" s="302">
        <v>94.6</v>
      </c>
      <c r="G48" s="303">
        <v>3.1754040298492662E-4</v>
      </c>
      <c r="H48" s="303">
        <v>0.99954064054811342</v>
      </c>
    </row>
    <row r="49" spans="1:8" ht="12.75" x14ac:dyDescent="0.2">
      <c r="A49" s="298" t="s">
        <v>45</v>
      </c>
      <c r="B49" s="307" t="s">
        <v>46</v>
      </c>
      <c r="C49" s="308" t="s">
        <v>39</v>
      </c>
      <c r="D49" s="306">
        <v>67</v>
      </c>
      <c r="E49" s="302">
        <v>1.08</v>
      </c>
      <c r="F49" s="302">
        <v>72.36</v>
      </c>
      <c r="G49" s="303">
        <v>2.428881983085549E-4</v>
      </c>
      <c r="H49" s="303">
        <v>0.99978352874642196</v>
      </c>
    </row>
    <row r="50" spans="1:8" ht="12.75" x14ac:dyDescent="0.2">
      <c r="A50" s="298" t="s">
        <v>93</v>
      </c>
      <c r="B50" s="307" t="s">
        <v>94</v>
      </c>
      <c r="C50" s="308" t="s">
        <v>39</v>
      </c>
      <c r="D50" s="306">
        <v>9.52</v>
      </c>
      <c r="E50" s="302">
        <v>3.77</v>
      </c>
      <c r="F50" s="302">
        <v>35.89</v>
      </c>
      <c r="G50" s="303">
        <v>1.204706666292708E-4</v>
      </c>
      <c r="H50" s="303">
        <v>0.99990399941305119</v>
      </c>
    </row>
    <row r="51" spans="1:8" ht="12.75" x14ac:dyDescent="0.2">
      <c r="A51" s="298" t="s">
        <v>97</v>
      </c>
      <c r="B51" s="307" t="s">
        <v>98</v>
      </c>
      <c r="C51" s="308" t="s">
        <v>39</v>
      </c>
      <c r="D51" s="306">
        <v>10</v>
      </c>
      <c r="E51" s="302">
        <v>2.86</v>
      </c>
      <c r="F51" s="302">
        <v>28.6</v>
      </c>
      <c r="G51" s="303">
        <v>9.6000586948931314E-5</v>
      </c>
      <c r="H51" s="303">
        <v>1.0000000000000002</v>
      </c>
    </row>
    <row r="52" spans="1:8" ht="12.75" x14ac:dyDescent="0.2">
      <c r="E52" s="321"/>
      <c r="F52" s="322">
        <v>297914.84519999987</v>
      </c>
      <c r="G52" s="323">
        <v>1.0000000000000002</v>
      </c>
      <c r="H52" s="324"/>
    </row>
  </sheetData>
  <mergeCells count="8">
    <mergeCell ref="A8:B8"/>
    <mergeCell ref="E8:F8"/>
    <mergeCell ref="A1:H1"/>
    <mergeCell ref="A2:H2"/>
    <mergeCell ref="A3:H3"/>
    <mergeCell ref="A4:H4"/>
    <mergeCell ref="A6:H6"/>
    <mergeCell ref="E7:F7"/>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PLANILHA</vt:lpstr>
      <vt:lpstr>PSQ com índices</vt:lpstr>
      <vt:lpstr>BDI DESONERADO</vt:lpstr>
      <vt:lpstr>ENCARGOS SOCIAIS DESONERADO</vt:lpstr>
      <vt:lpstr>Curva ABC</vt:lpstr>
      <vt:lpstr>'BDI DESONERADO'!Area_de_impressao</vt:lpstr>
      <vt:lpstr>'ENCARGOS SOCIAIS DESONERADO'!Area_de_impressao</vt:lpstr>
      <vt:lpstr>PLANILHA!Area_de_impressao</vt:lpstr>
      <vt:lpstr>'PSQ com índices'!Area_de_impressao</vt:lpstr>
      <vt:lpstr>PLANILHA!Excel_BuiltIn_Print_Titles_1_1</vt:lpstr>
      <vt:lpstr>'PSQ com índices'!Excel_BuiltIn_Print_Titles_1_1</vt:lpstr>
      <vt:lpstr>PLANILHA!Titulos_de_impressao</vt:lpstr>
      <vt:lpstr>'PSQ com índices'!Titulos_de_impressao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i1248729</dc:creator>
  <cp:lastModifiedBy>i1248729</cp:lastModifiedBy>
  <dcterms:created xsi:type="dcterms:W3CDTF">2016-03-16T12:49:29Z</dcterms:created>
  <dcterms:modified xsi:type="dcterms:W3CDTF">2016-03-16T12:53:45Z</dcterms:modified>
</cp:coreProperties>
</file>