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555" tabRatio="866" firstSheet="1" activeTab="1"/>
  </bookViews>
  <sheets>
    <sheet name="CRONOGRAMA FÍSICO-FINANCEIRO" sheetId="1" state="hidden" r:id="rId1"/>
    <sheet name="CAPU modelo" sheetId="2" r:id="rId2"/>
  </sheets>
  <externalReferences>
    <externalReference r:id="rId5"/>
  </externalReferences>
  <definedNames>
    <definedName name="_xlfn.BAHTTEXT" hidden="1">#NAME?</definedName>
    <definedName name="_xlnm.Print_Area" localSheetId="1">'CAPU modelo'!$A$1:$M$58</definedName>
  </definedNames>
  <calcPr fullCalcOnLoad="1"/>
</workbook>
</file>

<file path=xl/sharedStrings.xml><?xml version="1.0" encoding="utf-8"?>
<sst xmlns="http://schemas.openxmlformats.org/spreadsheetml/2006/main" count="81" uniqueCount="73">
  <si>
    <t>ITEM</t>
  </si>
  <si>
    <t>QUANT</t>
  </si>
  <si>
    <t>TOTAL</t>
  </si>
  <si>
    <t>Empresa Brasileira de Infra-Estrutura Aeroportuária</t>
  </si>
  <si>
    <t>Diretoria de Engenharia e Meio Ambiente</t>
  </si>
  <si>
    <t>Gerência de Orçamentos de Engenharia</t>
  </si>
  <si>
    <t>TOTAL GERAL</t>
  </si>
  <si>
    <t xml:space="preserve"> </t>
  </si>
  <si>
    <t>CUSTO</t>
  </si>
  <si>
    <t>DESCRIÇÃO</t>
  </si>
  <si>
    <t>BDI</t>
  </si>
  <si>
    <t>CRONOGRAMA FÍSICO-FINANCEIRO</t>
  </si>
  <si>
    <t>PREÇO TOTAL</t>
  </si>
  <si>
    <t>TEMPO</t>
  </si>
  <si>
    <t>mês 1</t>
  </si>
  <si>
    <t>mês 2</t>
  </si>
  <si>
    <t>mês 3</t>
  </si>
  <si>
    <t>mês 4</t>
  </si>
  <si>
    <t>mês 5</t>
  </si>
  <si>
    <t>mês 6</t>
  </si>
  <si>
    <t>mês 7</t>
  </si>
  <si>
    <t>Apresentação Inicial - ESTUDOS ALTERNATIVOS - Infraestrutura</t>
  </si>
  <si>
    <t>Análise do Cliente e FISCALIZAÇÃO referente à Apresentação Inicial</t>
  </si>
  <si>
    <t>Estudo Preliminar : Estimatima de Custos</t>
  </si>
  <si>
    <t>Análise da FISCALIZAÇÃO/ Correções da CONRTRATADA referente aos Estudos Preliminares</t>
  </si>
  <si>
    <t>Plano de Documentação da Etapa de Projeto Básico - atualização</t>
  </si>
  <si>
    <t>Projeto Básico / Orçamentos / Planejamento - PB</t>
  </si>
  <si>
    <t>Análise da FISCALIZAÇÃO/ Correções da CONRTRATADA referente ao Projeto Básico</t>
  </si>
  <si>
    <t>Plano de Documentação da Etapa de Projeto Executivo - atualização</t>
  </si>
  <si>
    <t>Prrojeto Executivo / Orçamentos / Planejamento - PE</t>
  </si>
  <si>
    <t>Termo de Referência de Obra / Manual de Comissionamento</t>
  </si>
  <si>
    <t>Análise do Cliente e FISCALIZAÇÃO/ Correções da CONRTRATADA referente à: PE / Orçamentos / Planejamento / Elementos de Divulgação e Termos de Referência</t>
  </si>
  <si>
    <t>Vistoria e Recebimento dos Serviços (5% do valor do orçamento)</t>
  </si>
  <si>
    <t>RESUMO</t>
  </si>
  <si>
    <t>VALOR / MÊS</t>
  </si>
  <si>
    <t>PERCENTUAL/MÊS</t>
  </si>
  <si>
    <t>ACUMULADO (%)</t>
  </si>
  <si>
    <t>ACUMULADO (R$)</t>
  </si>
  <si>
    <t>Cadastramento de todas disciplinas / Avaliação Visual</t>
  </si>
  <si>
    <t>Análise da FISCALIZAÇÃO / Correções da CONTRATADA referente à Cadastramento e Topografia / Geotecnia / Avaliação Estrutural</t>
  </si>
  <si>
    <t>Topografia / Geotecnia / Avaliação Visual</t>
  </si>
  <si>
    <t>COMPOSIÇÃO  DE PREÇO UNITÁRIO</t>
  </si>
  <si>
    <t>CÓDIGO</t>
  </si>
  <si>
    <t>SERVIÇO:</t>
  </si>
  <si>
    <t>UNIDADE</t>
  </si>
  <si>
    <t>EQUIPAMENTOS</t>
  </si>
  <si>
    <t>UND</t>
  </si>
  <si>
    <t>UTILIZAÇÃO OPERATIVA</t>
  </si>
  <si>
    <t>UTILIZAÇÃO IMPRODUTIVA</t>
  </si>
  <si>
    <t>CUSTO OPER</t>
  </si>
  <si>
    <t>CUSTO IMPROD</t>
  </si>
  <si>
    <t>HORÁRIO</t>
  </si>
  <si>
    <t>(A) CUSTO HORÁRIO DE EQUIPAMENTOS - TOTAL</t>
  </si>
  <si>
    <t>MÃO-DE-OBRA SUPLEMENTAR</t>
  </si>
  <si>
    <t>COEFICIENTE</t>
  </si>
  <si>
    <t xml:space="preserve">SALÁRIO </t>
  </si>
  <si>
    <t>BASE</t>
  </si>
  <si>
    <t>(B) CUSTO HORÁRIO DE MÃO-DE-OBRA</t>
  </si>
  <si>
    <t>ENCARGOS SOCIAIS</t>
  </si>
  <si>
    <t>(B) CUSTO HORÁRIO DE MÃO-DE-OBRA - TOTAL</t>
  </si>
  <si>
    <t>CUSTO HORÁRIO TOTAL</t>
  </si>
  <si>
    <t>PRODUÇÃO DA EQUIPE (C )</t>
  </si>
  <si>
    <t>(D) CUSTO UNITÁRIO DE EXECUÇÃO  (A) + (B) / C</t>
  </si>
  <si>
    <t>MATERIAIS/SERVIÇOS</t>
  </si>
  <si>
    <t>CONSUMO</t>
  </si>
  <si>
    <t>CUSTO UNITÁRIO</t>
  </si>
  <si>
    <t xml:space="preserve">CUSTO </t>
  </si>
  <si>
    <t>(E) CUSTO DE MATERIAIS - TOTAL</t>
  </si>
  <si>
    <t>CUSTO UNITÁRIO - TOTAL (D) + (E)</t>
  </si>
  <si>
    <t>PREÇO UNITÁRIO TOTAL</t>
  </si>
  <si>
    <t xml:space="preserve">LOCAL: </t>
  </si>
  <si>
    <t>Data base: AGOSTO/2013</t>
  </si>
  <si>
    <t>CONTRATAÇÃO DOS SERVIÇOS TÉCNICOS ESPECIALIZADOS DE ELABORAÇAO DE PROJETOS DE ENGENHARIA PARA O AEROPORTO DE LONDRINA - SBLO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</si>
</sst>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* #,##0.00_ ;_ * \-#,##0.00_ ;_ * &quot;-&quot;??_ ;_ @_ "/>
    <numFmt numFmtId="173" formatCode="0.0000%"/>
    <numFmt numFmtId="174" formatCode="0.00000%"/>
    <numFmt numFmtId="175" formatCode="0.000000%"/>
    <numFmt numFmtId="176" formatCode="_ * #,##0.00_ ;_ * \-#,##0.00_ ;_ * \-??_ ;_ @_ "/>
    <numFmt numFmtId="177" formatCode="0.0000000%"/>
    <numFmt numFmtId="178" formatCode="0.000000000%"/>
    <numFmt numFmtId="179" formatCode="0.0000"/>
    <numFmt numFmtId="180" formatCode="#,##0.000000"/>
    <numFmt numFmtId="181" formatCode="00"/>
    <numFmt numFmtId="182" formatCode="0.000000000000000%"/>
    <numFmt numFmtId="183" formatCode="&quot;R$&quot;#,##0.00;&quot;R$-&quot;#,##0.00"/>
    <numFmt numFmtId="184" formatCode="0.000%"/>
    <numFmt numFmtId="185" formatCode="&quot;R$ &quot;#,##0.00"/>
    <numFmt numFmtId="186" formatCode="0.00000000%"/>
    <numFmt numFmtId="187" formatCode="0.0000000000%"/>
    <numFmt numFmtId="188" formatCode="_(* #,##0.00_);_(* \(#,##0.00\);_(* \-??_);_(@_)"/>
    <numFmt numFmtId="189" formatCode="_([$€]* #,##0.00_);_([$€]* \(#,##0.00\);_([$€]* \-??_);_(@_)"/>
    <numFmt numFmtId="190" formatCode="_ * #\,##0\.00_ ;_ * \-#\,##0\.00_ ;_ * &quot;-&quot;??_ ;_ @_ "/>
    <numFmt numFmtId="191" formatCode="0.00000000000%"/>
    <numFmt numFmtId="192" formatCode="0.00000000000000%"/>
    <numFmt numFmtId="193" formatCode="0.00000"/>
    <numFmt numFmtId="194" formatCode="0.000"/>
    <numFmt numFmtId="195" formatCode="_-* #,##0.0_-;\-* #,##0.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#,##0.0000000_ ;\-#,##0.0000000\ "/>
    <numFmt numFmtId="202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5"/>
      <color indexed="48"/>
      <name val="Calibri"/>
      <family val="2"/>
    </font>
    <font>
      <sz val="7"/>
      <name val="Arial"/>
      <family val="2"/>
    </font>
    <font>
      <sz val="8"/>
      <name val="Courier New"/>
      <family val="3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0"/>
    </font>
    <font>
      <b/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89" fontId="3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4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3" fillId="33" borderId="0" applyNumberFormat="0" applyBorder="0" applyAlignment="0" applyProtection="0"/>
    <xf numFmtId="0" fontId="3" fillId="0" borderId="0" applyNumberFormat="0" applyBorder="0" applyAlignment="0"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21" borderId="6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9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43" fontId="0" fillId="0" borderId="0" applyFont="0" applyFill="0" applyBorder="0" applyAlignment="0" applyProtection="0"/>
  </cellStyleXfs>
  <cellXfs count="378">
    <xf numFmtId="0" fontId="0" fillId="0" borderId="0" xfId="0" applyFont="1" applyAlignment="1">
      <alignment/>
    </xf>
    <xf numFmtId="0" fontId="10" fillId="0" borderId="12" xfId="0" applyFont="1" applyFill="1" applyBorder="1" applyAlignment="1">
      <alignment vertical="center"/>
    </xf>
    <xf numFmtId="172" fontId="8" fillId="0" borderId="12" xfId="77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172" fontId="8" fillId="0" borderId="0" xfId="7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2" fontId="10" fillId="0" borderId="0" xfId="77" applyNumberFormat="1" applyFont="1" applyFill="1" applyBorder="1" applyAlignment="1">
      <alignment horizontal="left" vertical="center"/>
    </xf>
    <xf numFmtId="0" fontId="11" fillId="0" borderId="15" xfId="64" applyFont="1" applyBorder="1">
      <alignment/>
      <protection/>
    </xf>
    <xf numFmtId="0" fontId="11" fillId="0" borderId="16" xfId="64" applyFont="1" applyBorder="1">
      <alignment/>
      <protection/>
    </xf>
    <xf numFmtId="0" fontId="5" fillId="0" borderId="0" xfId="64">
      <alignment/>
      <protection/>
    </xf>
    <xf numFmtId="171" fontId="13" fillId="34" borderId="17" xfId="64" applyNumberFormat="1" applyFont="1" applyFill="1" applyBorder="1" applyAlignment="1">
      <alignment horizontal="center" vertical="center"/>
      <protection/>
    </xf>
    <xf numFmtId="0" fontId="7" fillId="34" borderId="18" xfId="64" applyFont="1" applyFill="1" applyBorder="1" applyAlignment="1">
      <alignment horizontal="center"/>
      <protection/>
    </xf>
    <xf numFmtId="0" fontId="7" fillId="0" borderId="18" xfId="64" applyFont="1" applyFill="1" applyBorder="1" applyAlignment="1">
      <alignment horizontal="center"/>
      <protection/>
    </xf>
    <xf numFmtId="0" fontId="7" fillId="0" borderId="19" xfId="64" applyFont="1" applyFill="1" applyBorder="1" applyAlignment="1">
      <alignment horizontal="center"/>
      <protection/>
    </xf>
    <xf numFmtId="0" fontId="5" fillId="0" borderId="15" xfId="64" applyFont="1" applyBorder="1">
      <alignment/>
      <protection/>
    </xf>
    <xf numFmtId="0" fontId="5" fillId="0" borderId="16" xfId="64" applyFont="1" applyBorder="1">
      <alignment/>
      <protection/>
    </xf>
    <xf numFmtId="171" fontId="13" fillId="34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Font="1" applyFill="1" applyBorder="1">
      <alignment/>
      <protection/>
    </xf>
    <xf numFmtId="0" fontId="7" fillId="0" borderId="19" xfId="64" applyFont="1" applyFill="1" applyBorder="1">
      <alignment/>
      <protection/>
    </xf>
    <xf numFmtId="0" fontId="5" fillId="0" borderId="15" xfId="64" applyFont="1" applyFill="1" applyBorder="1">
      <alignment/>
      <protection/>
    </xf>
    <xf numFmtId="0" fontId="5" fillId="0" borderId="16" xfId="64" applyFont="1" applyFill="1" applyBorder="1">
      <alignment/>
      <protection/>
    </xf>
    <xf numFmtId="0" fontId="7" fillId="34" borderId="18" xfId="64" applyFont="1" applyFill="1" applyBorder="1">
      <alignment/>
      <protection/>
    </xf>
    <xf numFmtId="0" fontId="7" fillId="0" borderId="20" xfId="64" applyFont="1" applyFill="1" applyBorder="1">
      <alignment/>
      <protection/>
    </xf>
    <xf numFmtId="0" fontId="7" fillId="35" borderId="18" xfId="64" applyFont="1" applyFill="1" applyBorder="1">
      <alignment/>
      <protection/>
    </xf>
    <xf numFmtId="171" fontId="13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Font="1" applyFill="1" applyBorder="1" applyAlignment="1">
      <alignment/>
      <protection/>
    </xf>
    <xf numFmtId="0" fontId="7" fillId="35" borderId="18" xfId="64" applyFont="1" applyFill="1" applyBorder="1" applyAlignment="1">
      <alignment/>
      <protection/>
    </xf>
    <xf numFmtId="0" fontId="7" fillId="0" borderId="18" xfId="64" applyFont="1" applyBorder="1" applyAlignment="1">
      <alignment/>
      <protection/>
    </xf>
    <xf numFmtId="0" fontId="7" fillId="0" borderId="19" xfId="64" applyFont="1" applyBorder="1" applyAlignment="1">
      <alignment/>
      <protection/>
    </xf>
    <xf numFmtId="0" fontId="5" fillId="0" borderId="15" xfId="64" applyFont="1" applyBorder="1" applyAlignment="1">
      <alignment/>
      <protection/>
    </xf>
    <xf numFmtId="0" fontId="5" fillId="0" borderId="16" xfId="64" applyFont="1" applyBorder="1" applyAlignment="1">
      <alignment/>
      <protection/>
    </xf>
    <xf numFmtId="171" fontId="13" fillId="0" borderId="21" xfId="64" applyNumberFormat="1" applyFont="1" applyFill="1" applyBorder="1" applyAlignment="1" applyProtection="1">
      <alignment horizontal="center" vertical="center" wrapText="1"/>
      <protection/>
    </xf>
    <xf numFmtId="0" fontId="7" fillId="0" borderId="20" xfId="64" applyFont="1" applyFill="1" applyBorder="1" applyAlignment="1">
      <alignment/>
      <protection/>
    </xf>
    <xf numFmtId="0" fontId="7" fillId="0" borderId="20" xfId="64" applyFont="1" applyBorder="1" applyAlignment="1">
      <alignment/>
      <protection/>
    </xf>
    <xf numFmtId="0" fontId="7" fillId="35" borderId="20" xfId="64" applyFont="1" applyFill="1" applyBorder="1" applyAlignment="1">
      <alignment/>
      <protection/>
    </xf>
    <xf numFmtId="0" fontId="7" fillId="35" borderId="22" xfId="64" applyFont="1" applyFill="1" applyBorder="1" applyAlignment="1">
      <alignment/>
      <protection/>
    </xf>
    <xf numFmtId="4" fontId="6" fillId="0" borderId="23" xfId="64" applyNumberFormat="1" applyFont="1" applyFill="1" applyBorder="1" applyAlignment="1">
      <alignment horizontal="right" wrapText="1"/>
      <protection/>
    </xf>
    <xf numFmtId="185" fontId="13" fillId="0" borderId="24" xfId="64" applyNumberFormat="1" applyFont="1" applyFill="1" applyBorder="1" applyAlignment="1">
      <alignment horizontal="center" vertical="center" wrapText="1"/>
      <protection/>
    </xf>
    <xf numFmtId="171" fontId="13" fillId="0" borderId="25" xfId="64" applyNumberFormat="1" applyFont="1" applyFill="1" applyBorder="1" applyAlignment="1" applyProtection="1">
      <alignment horizontal="center" vertical="center" wrapText="1"/>
      <protection/>
    </xf>
    <xf numFmtId="0" fontId="7" fillId="0" borderId="26" xfId="64" applyFont="1" applyFill="1" applyBorder="1" applyAlignment="1">
      <alignment/>
      <protection/>
    </xf>
    <xf numFmtId="0" fontId="7" fillId="0" borderId="26" xfId="64" applyFont="1" applyBorder="1" applyAlignment="1">
      <alignment/>
      <protection/>
    </xf>
    <xf numFmtId="0" fontId="7" fillId="0" borderId="24" xfId="64" applyFont="1" applyFill="1" applyBorder="1" applyAlignment="1">
      <alignment/>
      <protection/>
    </xf>
    <xf numFmtId="0" fontId="5" fillId="0" borderId="0" xfId="64" applyFont="1" applyBorder="1" applyAlignment="1">
      <alignment/>
      <protection/>
    </xf>
    <xf numFmtId="171" fontId="14" fillId="0" borderId="27" xfId="64" applyNumberFormat="1" applyFont="1" applyFill="1" applyBorder="1" applyAlignment="1" applyProtection="1">
      <alignment horizontal="center" vertical="center" readingOrder="1"/>
      <protection/>
    </xf>
    <xf numFmtId="0" fontId="5" fillId="0" borderId="27" xfId="64" applyFont="1" applyBorder="1" applyAlignment="1">
      <alignment/>
      <protection/>
    </xf>
    <xf numFmtId="171" fontId="14" fillId="0" borderId="28" xfId="64" applyNumberFormat="1" applyFont="1" applyFill="1" applyBorder="1" applyAlignment="1" applyProtection="1">
      <alignment horizontal="center" vertical="center" readingOrder="1"/>
      <protection/>
    </xf>
    <xf numFmtId="0" fontId="5" fillId="0" borderId="28" xfId="64" applyFont="1" applyBorder="1" applyAlignment="1">
      <alignment/>
      <protection/>
    </xf>
    <xf numFmtId="171" fontId="14" fillId="0" borderId="28" xfId="64" applyNumberFormat="1" applyFont="1" applyFill="1" applyBorder="1" applyAlignment="1" applyProtection="1">
      <alignment horizontal="center" vertical="center" wrapText="1" readingOrder="1"/>
      <protection/>
    </xf>
    <xf numFmtId="0" fontId="5" fillId="0" borderId="28" xfId="64" applyBorder="1">
      <alignment/>
      <protection/>
    </xf>
    <xf numFmtId="0" fontId="5" fillId="0" borderId="0" xfId="64" applyBorder="1">
      <alignment/>
      <protection/>
    </xf>
    <xf numFmtId="171" fontId="14" fillId="0" borderId="29" xfId="64" applyNumberFormat="1" applyFont="1" applyFill="1" applyBorder="1" applyAlignment="1" applyProtection="1">
      <alignment horizontal="center" vertical="center" wrapText="1" readingOrder="1"/>
      <protection/>
    </xf>
    <xf numFmtId="0" fontId="5" fillId="0" borderId="29" xfId="64" applyNumberFormat="1" applyBorder="1" applyAlignment="1">
      <alignment horizontal="right" vertical="center"/>
      <protection/>
    </xf>
    <xf numFmtId="4" fontId="5" fillId="0" borderId="0" xfId="64" applyNumberFormat="1" applyAlignment="1">
      <alignment horizontal="right" vertical="center"/>
      <protection/>
    </xf>
    <xf numFmtId="4" fontId="5" fillId="0" borderId="0" xfId="64" applyNumberFormat="1" applyAlignment="1">
      <alignment horizontal="left" vertical="center"/>
      <protection/>
    </xf>
    <xf numFmtId="0" fontId="5" fillId="0" borderId="0" xfId="64" applyNumberFormat="1" applyAlignment="1">
      <alignment horizontal="left" vertical="center"/>
      <protection/>
    </xf>
    <xf numFmtId="0" fontId="5" fillId="0" borderId="0" xfId="64" applyNumberForma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15" fillId="0" borderId="30" xfId="61" applyFont="1" applyBorder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31" xfId="61" applyFont="1" applyBorder="1" applyAlignment="1">
      <alignment vertical="center"/>
      <protection/>
    </xf>
    <xf numFmtId="0" fontId="15" fillId="0" borderId="32" xfId="61" applyFont="1" applyBorder="1" applyAlignment="1">
      <alignment vertical="center"/>
      <protection/>
    </xf>
    <xf numFmtId="0" fontId="7" fillId="0" borderId="32" xfId="61" applyFont="1" applyBorder="1" applyAlignment="1">
      <alignment vertical="center"/>
      <protection/>
    </xf>
    <xf numFmtId="0" fontId="15" fillId="0" borderId="33" xfId="61" applyFont="1" applyBorder="1" applyAlignment="1">
      <alignment horizontal="center" vertical="center"/>
      <protection/>
    </xf>
    <xf numFmtId="0" fontId="15" fillId="0" borderId="34" xfId="61" applyFont="1" applyBorder="1" applyAlignment="1">
      <alignment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15" fillId="0" borderId="4" xfId="61" applyFont="1" applyBorder="1" applyAlignment="1">
      <alignment horizontal="center" vertical="center"/>
      <protection/>
    </xf>
    <xf numFmtId="0" fontId="15" fillId="0" borderId="36" xfId="61" applyFont="1" applyBorder="1" applyAlignment="1">
      <alignment horizontal="center" vertical="center"/>
      <protection/>
    </xf>
    <xf numFmtId="0" fontId="15" fillId="0" borderId="37" xfId="62" applyFont="1" applyBorder="1" applyAlignment="1">
      <alignment vertical="center"/>
      <protection/>
    </xf>
    <xf numFmtId="0" fontId="15" fillId="0" borderId="37" xfId="62" applyFont="1" applyBorder="1" applyAlignment="1">
      <alignment horizontal="center" vertical="center"/>
      <protection/>
    </xf>
    <xf numFmtId="193" fontId="15" fillId="0" borderId="37" xfId="62" applyNumberFormat="1" applyFont="1" applyBorder="1" applyAlignment="1">
      <alignment horizontal="center" vertical="center"/>
      <protection/>
    </xf>
    <xf numFmtId="2" fontId="15" fillId="0" borderId="37" xfId="62" applyNumberFormat="1" applyFont="1" applyBorder="1" applyAlignment="1">
      <alignment horizontal="center" vertical="center"/>
      <protection/>
    </xf>
    <xf numFmtId="2" fontId="15" fillId="0" borderId="37" xfId="62" applyNumberFormat="1" applyFont="1" applyFill="1" applyBorder="1" applyAlignment="1">
      <alignment horizontal="right" vertical="center"/>
      <protection/>
    </xf>
    <xf numFmtId="2" fontId="15" fillId="0" borderId="38" xfId="62" applyNumberFormat="1" applyFont="1" applyBorder="1" applyAlignment="1">
      <alignment vertical="center"/>
      <protection/>
    </xf>
    <xf numFmtId="0" fontId="15" fillId="0" borderId="28" xfId="61" applyFont="1" applyBorder="1" applyAlignment="1">
      <alignment vertical="center"/>
      <protection/>
    </xf>
    <xf numFmtId="0" fontId="15" fillId="0" borderId="28" xfId="61" applyFont="1" applyBorder="1" applyAlignment="1">
      <alignment horizontal="center" vertical="center"/>
      <protection/>
    </xf>
    <xf numFmtId="179" fontId="15" fillId="0" borderId="28" xfId="61" applyNumberFormat="1" applyFont="1" applyBorder="1" applyAlignment="1">
      <alignment horizontal="center" vertical="center"/>
      <protection/>
    </xf>
    <xf numFmtId="2" fontId="15" fillId="0" borderId="28" xfId="61" applyNumberFormat="1" applyFont="1" applyBorder="1" applyAlignment="1">
      <alignment horizontal="center" vertical="center"/>
      <protection/>
    </xf>
    <xf numFmtId="2" fontId="15" fillId="0" borderId="28" xfId="62" applyNumberFormat="1" applyFont="1" applyBorder="1" applyAlignment="1">
      <alignment horizontal="right" vertical="center"/>
      <protection/>
    </xf>
    <xf numFmtId="0" fontId="16" fillId="0" borderId="28" xfId="61" applyFont="1" applyBorder="1" applyAlignment="1">
      <alignment vertical="center"/>
      <protection/>
    </xf>
    <xf numFmtId="0" fontId="16" fillId="0" borderId="39" xfId="61" applyFont="1" applyBorder="1" applyAlignment="1">
      <alignment vertical="center"/>
      <protection/>
    </xf>
    <xf numFmtId="2" fontId="15" fillId="0" borderId="40" xfId="62" applyNumberFormat="1" applyFont="1" applyBorder="1" applyAlignment="1">
      <alignment horizontal="right" vertical="center"/>
      <protection/>
    </xf>
    <xf numFmtId="0" fontId="15" fillId="0" borderId="39" xfId="61" applyFont="1" applyBorder="1" applyAlignment="1">
      <alignment horizontal="center" vertical="center"/>
      <protection/>
    </xf>
    <xf numFmtId="179" fontId="15" fillId="0" borderId="39" xfId="61" applyNumberFormat="1" applyFont="1" applyBorder="1" applyAlignment="1">
      <alignment horizontal="center" vertical="center"/>
      <protection/>
    </xf>
    <xf numFmtId="2" fontId="15" fillId="0" borderId="39" xfId="61" applyNumberFormat="1" applyFont="1" applyBorder="1" applyAlignment="1">
      <alignment horizontal="center" vertical="center"/>
      <protection/>
    </xf>
    <xf numFmtId="0" fontId="16" fillId="0" borderId="41" xfId="61" applyFont="1" applyBorder="1" applyAlignment="1">
      <alignment vertical="center"/>
      <protection/>
    </xf>
    <xf numFmtId="0" fontId="15" fillId="0" borderId="41" xfId="61" applyFont="1" applyBorder="1" applyAlignment="1">
      <alignment horizontal="center" vertical="center"/>
      <protection/>
    </xf>
    <xf numFmtId="179" fontId="15" fillId="0" borderId="41" xfId="61" applyNumberFormat="1" applyFont="1" applyBorder="1" applyAlignment="1">
      <alignment horizontal="center" vertical="center"/>
      <protection/>
    </xf>
    <xf numFmtId="2" fontId="14" fillId="0" borderId="42" xfId="61" applyNumberFormat="1" applyFont="1" applyFill="1" applyBorder="1" applyAlignment="1">
      <alignment vertical="center"/>
      <protection/>
    </xf>
    <xf numFmtId="0" fontId="16" fillId="0" borderId="43" xfId="61" applyFont="1" applyBorder="1" applyAlignment="1">
      <alignment vertical="center"/>
      <protection/>
    </xf>
    <xf numFmtId="0" fontId="15" fillId="0" borderId="34" xfId="61" applyFont="1" applyBorder="1" applyAlignment="1">
      <alignment horizontal="left" vertical="center"/>
      <protection/>
    </xf>
    <xf numFmtId="0" fontId="15" fillId="0" borderId="44" xfId="61" applyFont="1" applyBorder="1" applyAlignment="1">
      <alignment horizontal="right" vertical="center"/>
      <protection/>
    </xf>
    <xf numFmtId="2" fontId="14" fillId="36" borderId="35" xfId="61" applyNumberFormat="1" applyFont="1" applyFill="1" applyBorder="1" applyAlignment="1">
      <alignment vertical="center"/>
      <protection/>
    </xf>
    <xf numFmtId="0" fontId="15" fillId="0" borderId="0" xfId="61" applyFont="1" applyBorder="1" applyAlignment="1">
      <alignment horizontal="left" vertical="center"/>
      <protection/>
    </xf>
    <xf numFmtId="0" fontId="15" fillId="0" borderId="45" xfId="61" applyFont="1" applyBorder="1" applyAlignment="1">
      <alignment horizontal="center" vertical="center"/>
      <protection/>
    </xf>
    <xf numFmtId="0" fontId="15" fillId="0" borderId="46" xfId="61" applyFont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15" fillId="0" borderId="28" xfId="62" applyFont="1" applyBorder="1" applyAlignment="1">
      <alignment horizontal="left" vertical="center"/>
      <protection/>
    </xf>
    <xf numFmtId="0" fontId="16" fillId="0" borderId="30" xfId="61" applyFont="1" applyBorder="1" applyAlignment="1">
      <alignment vertical="center"/>
      <protection/>
    </xf>
    <xf numFmtId="0" fontId="15" fillId="0" borderId="47" xfId="61" applyFont="1" applyBorder="1" applyAlignment="1">
      <alignment vertical="center"/>
      <protection/>
    </xf>
    <xf numFmtId="0" fontId="15" fillId="0" borderId="47" xfId="61" applyFont="1" applyBorder="1" applyAlignment="1">
      <alignment horizontal="left" vertical="center"/>
      <protection/>
    </xf>
    <xf numFmtId="0" fontId="15" fillId="0" borderId="48" xfId="61" applyFont="1" applyBorder="1" applyAlignment="1">
      <alignment horizontal="right" vertical="center"/>
      <protection/>
    </xf>
    <xf numFmtId="0" fontId="15" fillId="0" borderId="46" xfId="61" applyFont="1" applyBorder="1" applyAlignment="1">
      <alignment horizontal="right" vertical="center"/>
      <protection/>
    </xf>
    <xf numFmtId="10" fontId="15" fillId="0" borderId="49" xfId="70" applyNumberFormat="1" applyFont="1" applyBorder="1" applyAlignment="1">
      <alignment horizontal="center" vertical="center"/>
    </xf>
    <xf numFmtId="0" fontId="15" fillId="0" borderId="43" xfId="61" applyFont="1" applyBorder="1" applyAlignment="1">
      <alignment vertical="center"/>
      <protection/>
    </xf>
    <xf numFmtId="0" fontId="15" fillId="0" borderId="35" xfId="61" applyFont="1" applyBorder="1" applyAlignment="1">
      <alignment vertical="center"/>
      <protection/>
    </xf>
    <xf numFmtId="0" fontId="15" fillId="0" borderId="35" xfId="61" applyFont="1" applyBorder="1" applyAlignment="1">
      <alignment horizontal="right" vertical="center"/>
      <protection/>
    </xf>
    <xf numFmtId="0" fontId="15" fillId="0" borderId="50" xfId="61" applyFont="1" applyBorder="1" applyAlignment="1">
      <alignment vertical="center"/>
      <protection/>
    </xf>
    <xf numFmtId="0" fontId="15" fillId="0" borderId="51" xfId="61" applyFont="1" applyBorder="1" applyAlignment="1">
      <alignment vertical="center"/>
      <protection/>
    </xf>
    <xf numFmtId="0" fontId="15" fillId="0" borderId="51" xfId="61" applyFont="1" applyBorder="1" applyAlignment="1">
      <alignment horizontal="left" vertical="center"/>
      <protection/>
    </xf>
    <xf numFmtId="0" fontId="15" fillId="0" borderId="52" xfId="61" applyFont="1" applyBorder="1" applyAlignment="1">
      <alignment vertical="center"/>
      <protection/>
    </xf>
    <xf numFmtId="0" fontId="15" fillId="0" borderId="53" xfId="61" applyFont="1" applyBorder="1" applyAlignment="1">
      <alignment vertical="center"/>
      <protection/>
    </xf>
    <xf numFmtId="0" fontId="15" fillId="0" borderId="18" xfId="61" applyFont="1" applyBorder="1" applyAlignment="1">
      <alignment vertical="center"/>
      <protection/>
    </xf>
    <xf numFmtId="0" fontId="15" fillId="0" borderId="49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5" fillId="0" borderId="49" xfId="61" applyFont="1" applyBorder="1" applyAlignment="1">
      <alignment horizontal="right" vertical="center"/>
      <protection/>
    </xf>
    <xf numFmtId="0" fontId="15" fillId="0" borderId="18" xfId="61" applyFont="1" applyBorder="1" applyAlignment="1">
      <alignment horizontal="center" vertical="center"/>
      <protection/>
    </xf>
    <xf numFmtId="0" fontId="15" fillId="0" borderId="49" xfId="61" applyFont="1" applyBorder="1" applyAlignment="1">
      <alignment horizontal="center" vertical="center"/>
      <protection/>
    </xf>
    <xf numFmtId="0" fontId="15" fillId="0" borderId="17" xfId="61" applyFont="1" applyBorder="1" applyAlignment="1">
      <alignment vertical="center"/>
      <protection/>
    </xf>
    <xf numFmtId="0" fontId="15" fillId="0" borderId="54" xfId="61" applyFont="1" applyBorder="1" applyAlignment="1">
      <alignment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40" xfId="62" applyFont="1" applyBorder="1" applyAlignment="1">
      <alignment horizontal="left" vertical="center"/>
      <protection/>
    </xf>
    <xf numFmtId="0" fontId="15" fillId="0" borderId="40" xfId="62" applyFont="1" applyBorder="1" applyAlignment="1">
      <alignment horizontal="center" vertical="center"/>
      <protection/>
    </xf>
    <xf numFmtId="171" fontId="15" fillId="0" borderId="28" xfId="79" applyFont="1" applyBorder="1" applyAlignment="1">
      <alignment horizontal="right" vertical="center"/>
    </xf>
    <xf numFmtId="171" fontId="15" fillId="0" borderId="38" xfId="79" applyFont="1" applyBorder="1" applyAlignment="1">
      <alignment vertical="center"/>
    </xf>
    <xf numFmtId="171" fontId="15" fillId="0" borderId="55" xfId="79" applyFont="1" applyBorder="1" applyAlignment="1">
      <alignment vertical="center"/>
    </xf>
    <xf numFmtId="0" fontId="15" fillId="0" borderId="28" xfId="62" applyFont="1" applyBorder="1" applyAlignment="1">
      <alignment vertical="center"/>
      <protection/>
    </xf>
    <xf numFmtId="0" fontId="15" fillId="0" borderId="39" xfId="62" applyFont="1" applyBorder="1" applyAlignment="1">
      <alignment vertical="center"/>
      <protection/>
    </xf>
    <xf numFmtId="2" fontId="5" fillId="0" borderId="0" xfId="61" applyNumberFormat="1" applyFont="1" applyAlignment="1">
      <alignment vertical="center"/>
      <protection/>
    </xf>
    <xf numFmtId="0" fontId="15" fillId="0" borderId="36" xfId="61" applyFont="1" applyBorder="1" applyAlignment="1">
      <alignment vertical="center"/>
      <protection/>
    </xf>
    <xf numFmtId="0" fontId="15" fillId="0" borderId="56" xfId="61" applyFont="1" applyBorder="1" applyAlignment="1">
      <alignment vertical="center"/>
      <protection/>
    </xf>
    <xf numFmtId="0" fontId="15" fillId="0" borderId="46" xfId="61" applyFont="1" applyBorder="1" applyAlignment="1">
      <alignment vertical="center"/>
      <protection/>
    </xf>
    <xf numFmtId="171" fontId="15" fillId="0" borderId="36" xfId="79" applyFont="1" applyBorder="1" applyAlignment="1">
      <alignment horizontal="center" vertical="center"/>
    </xf>
    <xf numFmtId="171" fontId="15" fillId="0" borderId="46" xfId="79" applyFont="1" applyBorder="1" applyAlignment="1">
      <alignment vertical="center"/>
    </xf>
    <xf numFmtId="0" fontId="15" fillId="0" borderId="57" xfId="61" applyFont="1" applyBorder="1" applyAlignment="1">
      <alignment vertical="center"/>
      <protection/>
    </xf>
    <xf numFmtId="0" fontId="15" fillId="0" borderId="58" xfId="61" applyFont="1" applyBorder="1" applyAlignment="1">
      <alignment vertical="center"/>
      <protection/>
    </xf>
    <xf numFmtId="0" fontId="15" fillId="0" borderId="58" xfId="61" applyFont="1" applyBorder="1" applyAlignment="1">
      <alignment horizontal="left" vertical="center"/>
      <protection/>
    </xf>
    <xf numFmtId="171" fontId="14" fillId="36" borderId="44" xfId="79" applyNumberFormat="1" applyFont="1" applyFill="1" applyBorder="1" applyAlignment="1">
      <alignment vertical="center"/>
    </xf>
    <xf numFmtId="0" fontId="15" fillId="0" borderId="59" xfId="61" applyFont="1" applyBorder="1" applyAlignment="1">
      <alignment vertical="center"/>
      <protection/>
    </xf>
    <xf numFmtId="0" fontId="15" fillId="0" borderId="60" xfId="61" applyFont="1" applyBorder="1" applyAlignment="1">
      <alignment vertical="center"/>
      <protection/>
    </xf>
    <xf numFmtId="0" fontId="15" fillId="0" borderId="61" xfId="61" applyFont="1" applyBorder="1" applyAlignment="1">
      <alignment vertical="center"/>
      <protection/>
    </xf>
    <xf numFmtId="0" fontId="15" fillId="0" borderId="62" xfId="61" applyFont="1" applyBorder="1" applyAlignment="1">
      <alignment vertical="center"/>
      <protection/>
    </xf>
    <xf numFmtId="0" fontId="15" fillId="0" borderId="63" xfId="61" applyFont="1" applyBorder="1" applyAlignment="1">
      <alignment vertical="center"/>
      <protection/>
    </xf>
    <xf numFmtId="10" fontId="15" fillId="0" borderId="55" xfId="61" applyNumberFormat="1" applyFont="1" applyBorder="1" applyAlignment="1">
      <alignment horizontal="center" vertical="center"/>
      <protection/>
    </xf>
    <xf numFmtId="0" fontId="15" fillId="0" borderId="64" xfId="61" applyFont="1" applyBorder="1" applyAlignment="1">
      <alignment vertical="center"/>
      <protection/>
    </xf>
    <xf numFmtId="0" fontId="15" fillId="0" borderId="65" xfId="61" applyFont="1" applyBorder="1" applyAlignment="1">
      <alignment vertical="center"/>
      <protection/>
    </xf>
    <xf numFmtId="0" fontId="15" fillId="0" borderId="42" xfId="61" applyFont="1" applyBorder="1" applyAlignment="1">
      <alignment vertical="center"/>
      <protection/>
    </xf>
    <xf numFmtId="0" fontId="7" fillId="0" borderId="37" xfId="62" applyFont="1" applyBorder="1" applyAlignment="1">
      <alignment horizontal="left" vertical="center"/>
      <protection/>
    </xf>
    <xf numFmtId="0" fontId="7" fillId="0" borderId="37" xfId="63" applyFont="1" applyBorder="1" applyAlignment="1">
      <alignment horizontal="center" vertical="center"/>
      <protection/>
    </xf>
    <xf numFmtId="172" fontId="7" fillId="0" borderId="28" xfId="85" applyFont="1" applyBorder="1" applyAlignment="1">
      <alignment horizontal="right" vertical="center"/>
    </xf>
    <xf numFmtId="172" fontId="7" fillId="0" borderId="61" xfId="85" applyFont="1" applyBorder="1" applyAlignment="1">
      <alignment vertical="center"/>
    </xf>
    <xf numFmtId="0" fontId="7" fillId="0" borderId="28" xfId="62" applyFont="1" applyBorder="1" applyAlignment="1">
      <alignment horizontal="left" vertical="center"/>
      <protection/>
    </xf>
    <xf numFmtId="0" fontId="7" fillId="0" borderId="28" xfId="63" applyFont="1" applyBorder="1" applyAlignment="1">
      <alignment horizontal="center" vertical="center"/>
      <protection/>
    </xf>
    <xf numFmtId="172" fontId="7" fillId="0" borderId="55" xfId="85" applyFont="1" applyBorder="1" applyAlignment="1">
      <alignment vertical="center"/>
    </xf>
    <xf numFmtId="0" fontId="7" fillId="0" borderId="28" xfId="61" applyFont="1" applyBorder="1" applyAlignment="1">
      <alignment horizontal="left" vertical="center"/>
      <protection/>
    </xf>
    <xf numFmtId="0" fontId="7" fillId="0" borderId="41" xfId="61" applyFont="1" applyBorder="1" applyAlignment="1">
      <alignment horizontal="left" vertical="center"/>
      <protection/>
    </xf>
    <xf numFmtId="0" fontId="7" fillId="0" borderId="41" xfId="63" applyFont="1" applyBorder="1" applyAlignment="1">
      <alignment horizontal="center" vertical="center"/>
      <protection/>
    </xf>
    <xf numFmtId="172" fontId="7" fillId="0" borderId="41" xfId="85" applyFont="1" applyBorder="1" applyAlignment="1">
      <alignment horizontal="right" vertical="center"/>
    </xf>
    <xf numFmtId="2" fontId="7" fillId="0" borderId="42" xfId="61" applyNumberFormat="1" applyFont="1" applyBorder="1" applyAlignment="1">
      <alignment vertical="center"/>
      <protection/>
    </xf>
    <xf numFmtId="2" fontId="7" fillId="0" borderId="46" xfId="61" applyNumberFormat="1" applyFont="1" applyBorder="1" applyAlignment="1">
      <alignment vertical="center"/>
      <protection/>
    </xf>
    <xf numFmtId="2" fontId="7" fillId="0" borderId="49" xfId="63" applyNumberFormat="1" applyFont="1" applyBorder="1" applyAlignment="1">
      <alignment vertical="center"/>
      <protection/>
    </xf>
    <xf numFmtId="2" fontId="13" fillId="36" borderId="35" xfId="61" applyNumberFormat="1" applyFont="1" applyFill="1" applyBorder="1" applyAlignment="1">
      <alignment vertical="center"/>
      <protection/>
    </xf>
    <xf numFmtId="2" fontId="7" fillId="0" borderId="49" xfId="61" applyNumberFormat="1" applyFont="1" applyBorder="1" applyAlignment="1">
      <alignment vertical="center"/>
      <protection/>
    </xf>
    <xf numFmtId="2" fontId="13" fillId="37" borderId="49" xfId="61" applyNumberFormat="1" applyFont="1" applyFill="1" applyBorder="1" applyAlignment="1">
      <alignment vertical="center"/>
      <protection/>
    </xf>
    <xf numFmtId="171" fontId="7" fillId="0" borderId="61" xfId="79" applyNumberFormat="1" applyFont="1" applyBorder="1" applyAlignment="1">
      <alignment vertical="center"/>
    </xf>
    <xf numFmtId="171" fontId="7" fillId="0" borderId="31" xfId="79" applyFont="1" applyBorder="1" applyAlignment="1">
      <alignment vertical="center"/>
    </xf>
    <xf numFmtId="171" fontId="13" fillId="36" borderId="4" xfId="79" applyFont="1" applyFill="1" applyBorder="1" applyAlignment="1">
      <alignment vertical="center"/>
    </xf>
    <xf numFmtId="10" fontId="10" fillId="38" borderId="28" xfId="64" applyNumberFormat="1" applyFont="1" applyFill="1" applyBorder="1" applyAlignment="1">
      <alignment horizontal="center" vertical="center" wrapText="1"/>
      <protection/>
    </xf>
    <xf numFmtId="10" fontId="10" fillId="38" borderId="66" xfId="64" applyNumberFormat="1" applyFont="1" applyFill="1" applyBorder="1" applyAlignment="1">
      <alignment horizontal="center" vertical="center" wrapText="1"/>
      <protection/>
    </xf>
    <xf numFmtId="4" fontId="10" fillId="38" borderId="29" xfId="64" applyNumberFormat="1" applyFont="1" applyFill="1" applyBorder="1" applyAlignment="1">
      <alignment horizontal="center" vertical="center" wrapText="1"/>
      <protection/>
    </xf>
    <xf numFmtId="4" fontId="10" fillId="38" borderId="29" xfId="64" applyNumberFormat="1" applyFont="1" applyFill="1" applyBorder="1" applyAlignment="1">
      <alignment horizontal="center" wrapText="1"/>
      <protection/>
    </xf>
    <xf numFmtId="4" fontId="10" fillId="38" borderId="67" xfId="64" applyNumberFormat="1" applyFont="1" applyFill="1" applyBorder="1" applyAlignment="1">
      <alignment horizontal="center" wrapText="1"/>
      <protection/>
    </xf>
    <xf numFmtId="39" fontId="13" fillId="0" borderId="27" xfId="64" applyNumberFormat="1" applyFont="1" applyBorder="1" applyAlignment="1">
      <alignment horizontal="center"/>
      <protection/>
    </xf>
    <xf numFmtId="0" fontId="13" fillId="0" borderId="27" xfId="64" applyFont="1" applyBorder="1" applyAlignment="1">
      <alignment horizontal="center"/>
      <protection/>
    </xf>
    <xf numFmtId="171" fontId="13" fillId="0" borderId="27" xfId="64" applyNumberFormat="1" applyFont="1" applyFill="1" applyBorder="1" applyAlignment="1">
      <alignment horizontal="center"/>
      <protection/>
    </xf>
    <xf numFmtId="0" fontId="13" fillId="0" borderId="68" xfId="64" applyFont="1" applyFill="1" applyBorder="1" applyAlignment="1">
      <alignment horizontal="center"/>
      <protection/>
    </xf>
    <xf numFmtId="10" fontId="10" fillId="0" borderId="28" xfId="64" applyNumberFormat="1" applyFont="1" applyFill="1" applyBorder="1" applyAlignment="1" applyProtection="1">
      <alignment horizontal="center"/>
      <protection/>
    </xf>
    <xf numFmtId="10" fontId="10" fillId="0" borderId="28" xfId="64" applyNumberFormat="1" applyFont="1" applyFill="1" applyBorder="1" applyAlignment="1">
      <alignment horizontal="center" wrapText="1"/>
      <protection/>
    </xf>
    <xf numFmtId="10" fontId="10" fillId="0" borderId="66" xfId="64" applyNumberFormat="1" applyFont="1" applyFill="1" applyBorder="1" applyAlignment="1">
      <alignment horizontal="center" wrapText="1"/>
      <protection/>
    </xf>
    <xf numFmtId="0" fontId="6" fillId="0" borderId="69" xfId="64" applyNumberFormat="1" applyFont="1" applyFill="1" applyBorder="1" applyAlignment="1" applyProtection="1">
      <alignment horizontal="right" vertical="center" wrapText="1"/>
      <protection/>
    </xf>
    <xf numFmtId="0" fontId="6" fillId="0" borderId="27" xfId="64" applyNumberFormat="1" applyFont="1" applyFill="1" applyBorder="1" applyAlignment="1" applyProtection="1">
      <alignment horizontal="right" vertical="center" wrapText="1"/>
      <protection/>
    </xf>
    <xf numFmtId="0" fontId="6" fillId="0" borderId="70" xfId="64" applyNumberFormat="1" applyFont="1" applyFill="1" applyBorder="1" applyAlignment="1" applyProtection="1">
      <alignment horizontal="right" vertical="center" wrapText="1"/>
      <protection/>
    </xf>
    <xf numFmtId="0" fontId="6" fillId="0" borderId="28" xfId="64" applyNumberFormat="1" applyFont="1" applyFill="1" applyBorder="1" applyAlignment="1" applyProtection="1">
      <alignment horizontal="right" vertical="center" wrapText="1"/>
      <protection/>
    </xf>
    <xf numFmtId="0" fontId="6" fillId="0" borderId="71" xfId="64" applyNumberFormat="1" applyFont="1" applyFill="1" applyBorder="1" applyAlignment="1" applyProtection="1">
      <alignment horizontal="right" vertical="center" wrapText="1"/>
      <protection/>
    </xf>
    <xf numFmtId="0" fontId="6" fillId="0" borderId="29" xfId="64" applyNumberFormat="1" applyFont="1" applyFill="1" applyBorder="1" applyAlignment="1" applyProtection="1">
      <alignment horizontal="right" vertical="center" wrapText="1"/>
      <protection/>
    </xf>
    <xf numFmtId="171" fontId="13" fillId="0" borderId="27" xfId="64" applyNumberFormat="1" applyFont="1" applyFill="1" applyBorder="1" applyAlignment="1" applyProtection="1">
      <alignment horizontal="center" vertical="center"/>
      <protection/>
    </xf>
    <xf numFmtId="39" fontId="13" fillId="0" borderId="27" xfId="64" applyNumberFormat="1" applyFont="1" applyFill="1" applyBorder="1" applyAlignment="1">
      <alignment horizontal="center"/>
      <protection/>
    </xf>
    <xf numFmtId="0" fontId="13" fillId="0" borderId="27" xfId="64" applyFont="1" applyFill="1" applyBorder="1" applyAlignment="1">
      <alignment horizontal="center"/>
      <protection/>
    </xf>
    <xf numFmtId="10" fontId="10" fillId="0" borderId="28" xfId="64" applyNumberFormat="1" applyFont="1" applyBorder="1" applyAlignment="1">
      <alignment horizontal="center" wrapText="1"/>
      <protection/>
    </xf>
    <xf numFmtId="10" fontId="10" fillId="38" borderId="28" xfId="64" applyNumberFormat="1" applyFont="1" applyFill="1" applyBorder="1" applyAlignment="1">
      <alignment horizontal="center" wrapText="1"/>
      <protection/>
    </xf>
    <xf numFmtId="171" fontId="7" fillId="38" borderId="72" xfId="64" applyNumberFormat="1" applyFont="1" applyFill="1" applyBorder="1" applyAlignment="1">
      <alignment horizontal="center" vertical="center" wrapText="1"/>
      <protection/>
    </xf>
    <xf numFmtId="171" fontId="7" fillId="38" borderId="73" xfId="64" applyNumberFormat="1" applyFont="1" applyFill="1" applyBorder="1" applyAlignment="1">
      <alignment horizontal="center" vertical="center" wrapText="1"/>
      <protection/>
    </xf>
    <xf numFmtId="0" fontId="7" fillId="0" borderId="72" xfId="64" applyFont="1" applyFill="1" applyBorder="1" applyAlignment="1">
      <alignment horizontal="center" vertical="center" wrapText="1"/>
      <protection/>
    </xf>
    <xf numFmtId="0" fontId="7" fillId="0" borderId="73" xfId="64" applyFont="1" applyFill="1" applyBorder="1" applyAlignment="1">
      <alignment horizontal="center" vertical="center" wrapText="1"/>
      <protection/>
    </xf>
    <xf numFmtId="171" fontId="13" fillId="0" borderId="72" xfId="64" applyNumberFormat="1" applyFont="1" applyFill="1" applyBorder="1" applyAlignment="1">
      <alignment horizontal="center"/>
      <protection/>
    </xf>
    <xf numFmtId="0" fontId="13" fillId="0" borderId="22" xfId="64" applyFont="1" applyFill="1" applyBorder="1" applyAlignment="1">
      <alignment horizontal="center"/>
      <protection/>
    </xf>
    <xf numFmtId="0" fontId="6" fillId="0" borderId="74" xfId="64" applyNumberFormat="1" applyFont="1" applyFill="1" applyBorder="1" applyAlignment="1">
      <alignment horizontal="right" wrapText="1"/>
      <protection/>
    </xf>
    <xf numFmtId="0" fontId="6" fillId="0" borderId="75" xfId="64" applyNumberFormat="1" applyFont="1" applyFill="1" applyBorder="1" applyAlignment="1">
      <alignment horizontal="right" wrapText="1"/>
      <protection/>
    </xf>
    <xf numFmtId="171" fontId="7" fillId="38" borderId="72" xfId="64" applyNumberFormat="1" applyFont="1" applyFill="1" applyBorder="1" applyAlignment="1">
      <alignment horizontal="center"/>
      <protection/>
    </xf>
    <xf numFmtId="171" fontId="7" fillId="38" borderId="73" xfId="64" applyNumberFormat="1" applyFont="1" applyFill="1" applyBorder="1" applyAlignment="1">
      <alignment horizontal="center"/>
      <protection/>
    </xf>
    <xf numFmtId="0" fontId="7" fillId="0" borderId="72" xfId="64" applyFont="1" applyFill="1" applyBorder="1" applyAlignment="1">
      <alignment horizontal="center"/>
      <protection/>
    </xf>
    <xf numFmtId="0" fontId="7" fillId="0" borderId="73" xfId="64" applyFont="1" applyFill="1" applyBorder="1" applyAlignment="1">
      <alignment horizontal="center"/>
      <protection/>
    </xf>
    <xf numFmtId="0" fontId="7" fillId="0" borderId="22" xfId="64" applyFont="1" applyFill="1" applyBorder="1" applyAlignment="1">
      <alignment horizontal="center"/>
      <protection/>
    </xf>
    <xf numFmtId="0" fontId="13" fillId="0" borderId="54" xfId="64" applyFont="1" applyFill="1" applyBorder="1" applyAlignment="1">
      <alignment horizontal="center" vertical="center" wrapText="1"/>
      <protection/>
    </xf>
    <xf numFmtId="0" fontId="13" fillId="0" borderId="4" xfId="64" applyNumberFormat="1" applyFont="1" applyFill="1" applyBorder="1" applyAlignment="1" applyProtection="1">
      <alignment horizontal="left" vertical="center" wrapText="1"/>
      <protection/>
    </xf>
    <xf numFmtId="171" fontId="13" fillId="0" borderId="76" xfId="64" applyNumberFormat="1" applyFont="1" applyFill="1" applyBorder="1" applyAlignment="1" applyProtection="1">
      <alignment horizontal="center" vertical="center" wrapText="1" readingOrder="1"/>
      <protection/>
    </xf>
    <xf numFmtId="0" fontId="0" fillId="0" borderId="76" xfId="0" applyBorder="1" applyAlignment="1">
      <alignment horizontal="center" vertical="center" readingOrder="1"/>
    </xf>
    <xf numFmtId="171" fontId="13" fillId="0" borderId="21" xfId="64" applyNumberFormat="1" applyFont="1" applyFill="1" applyBorder="1" applyAlignment="1" applyProtection="1">
      <alignment horizontal="center" vertical="center" wrapText="1"/>
      <protection/>
    </xf>
    <xf numFmtId="171" fontId="13" fillId="0" borderId="73" xfId="64" applyNumberFormat="1" applyFont="1" applyFill="1" applyBorder="1" applyAlignment="1" applyProtection="1">
      <alignment horizontal="center" vertical="center" wrapText="1"/>
      <protection/>
    </xf>
    <xf numFmtId="4" fontId="13" fillId="0" borderId="76" xfId="64" applyNumberFormat="1" applyFont="1" applyBorder="1" applyAlignment="1">
      <alignment horizontal="center" vertical="center"/>
      <protection/>
    </xf>
    <xf numFmtId="4" fontId="13" fillId="0" borderId="19" xfId="64" applyNumberFormat="1" applyFont="1" applyFill="1" applyBorder="1" applyAlignment="1" applyProtection="1">
      <alignment horizontal="right" vertical="center" wrapText="1" readingOrder="1"/>
      <protection/>
    </xf>
    <xf numFmtId="4" fontId="0" fillId="0" borderId="19" xfId="0" applyNumberFormat="1" applyBorder="1" applyAlignment="1">
      <alignment horizontal="right" vertical="center" readingOrder="1"/>
    </xf>
    <xf numFmtId="171" fontId="7" fillId="38" borderId="72" xfId="64" applyNumberFormat="1" applyFont="1" applyFill="1" applyBorder="1" applyAlignment="1">
      <alignment horizontal="center" wrapText="1"/>
      <protection/>
    </xf>
    <xf numFmtId="171" fontId="7" fillId="38" borderId="73" xfId="64" applyNumberFormat="1" applyFont="1" applyFill="1" applyBorder="1" applyAlignment="1">
      <alignment horizontal="center" wrapText="1"/>
      <protection/>
    </xf>
    <xf numFmtId="0" fontId="7" fillId="0" borderId="72" xfId="64" applyFont="1" applyFill="1" applyBorder="1" applyAlignment="1">
      <alignment horizontal="center" wrapText="1"/>
      <protection/>
    </xf>
    <xf numFmtId="0" fontId="7" fillId="0" borderId="73" xfId="64" applyFont="1" applyFill="1" applyBorder="1" applyAlignment="1">
      <alignment horizontal="center" wrapText="1"/>
      <protection/>
    </xf>
    <xf numFmtId="39" fontId="13" fillId="0" borderId="53" xfId="64" applyNumberFormat="1" applyFont="1" applyBorder="1" applyAlignment="1">
      <alignment horizontal="center" vertical="center" readingOrder="1"/>
      <protection/>
    </xf>
    <xf numFmtId="39" fontId="13" fillId="0" borderId="49" xfId="64" applyNumberFormat="1" applyFont="1" applyBorder="1" applyAlignment="1">
      <alignment horizontal="center" vertical="center" readingOrder="1"/>
      <protection/>
    </xf>
    <xf numFmtId="0" fontId="7" fillId="0" borderId="22" xfId="64" applyFont="1" applyFill="1" applyBorder="1" applyAlignment="1">
      <alignment horizontal="center" wrapText="1"/>
      <protection/>
    </xf>
    <xf numFmtId="0" fontId="7" fillId="0" borderId="22" xfId="64" applyFont="1" applyFill="1" applyBorder="1" applyAlignment="1">
      <alignment horizontal="center" vertical="center" wrapText="1"/>
      <protection/>
    </xf>
    <xf numFmtId="4" fontId="13" fillId="0" borderId="19" xfId="64" applyNumberFormat="1" applyFont="1" applyBorder="1" applyAlignment="1">
      <alignment horizontal="center" vertical="center" readingOrder="1"/>
      <protection/>
    </xf>
    <xf numFmtId="4" fontId="0" fillId="0" borderId="19" xfId="0" applyNumberFormat="1" applyBorder="1" applyAlignment="1">
      <alignment horizontal="center" vertical="center" readingOrder="1"/>
    </xf>
    <xf numFmtId="171" fontId="7" fillId="38" borderId="20" xfId="64" applyNumberFormat="1" applyFont="1" applyFill="1" applyBorder="1" applyAlignment="1">
      <alignment horizontal="center" wrapText="1"/>
      <protection/>
    </xf>
    <xf numFmtId="0" fontId="7" fillId="38" borderId="72" xfId="64" applyFont="1" applyFill="1" applyBorder="1" applyAlignment="1">
      <alignment horizontal="center" wrapText="1"/>
      <protection/>
    </xf>
    <xf numFmtId="0" fontId="7" fillId="38" borderId="73" xfId="64" applyFont="1" applyFill="1" applyBorder="1" applyAlignment="1">
      <alignment horizontal="center" wrapText="1"/>
      <protection/>
    </xf>
    <xf numFmtId="0" fontId="7" fillId="0" borderId="72" xfId="64" applyFont="1" applyBorder="1" applyAlignment="1">
      <alignment horizontal="center" wrapText="1"/>
      <protection/>
    </xf>
    <xf numFmtId="0" fontId="7" fillId="0" borderId="73" xfId="64" applyFont="1" applyBorder="1" applyAlignment="1">
      <alignment horizontal="center" wrapText="1"/>
      <protection/>
    </xf>
    <xf numFmtId="0" fontId="7" fillId="0" borderId="22" xfId="64" applyFont="1" applyBorder="1" applyAlignment="1">
      <alignment horizontal="center" wrapText="1"/>
      <protection/>
    </xf>
    <xf numFmtId="171" fontId="13" fillId="0" borderId="20" xfId="64" applyNumberFormat="1" applyFont="1" applyFill="1" applyBorder="1" applyAlignment="1" applyProtection="1">
      <alignment horizontal="center" vertical="center" wrapText="1"/>
      <protection/>
    </xf>
    <xf numFmtId="0" fontId="7" fillId="38" borderId="72" xfId="64" applyFont="1" applyFill="1" applyBorder="1" applyAlignment="1">
      <alignment horizontal="center"/>
      <protection/>
    </xf>
    <xf numFmtId="0" fontId="7" fillId="38" borderId="73" xfId="64" applyFont="1" applyFill="1" applyBorder="1" applyAlignment="1">
      <alignment horizontal="center"/>
      <protection/>
    </xf>
    <xf numFmtId="0" fontId="7" fillId="0" borderId="72" xfId="64" applyFont="1" applyBorder="1" applyAlignment="1">
      <alignment horizontal="center"/>
      <protection/>
    </xf>
    <xf numFmtId="0" fontId="7" fillId="0" borderId="73" xfId="64" applyFont="1" applyBorder="1" applyAlignment="1">
      <alignment horizontal="center"/>
      <protection/>
    </xf>
    <xf numFmtId="0" fontId="7" fillId="0" borderId="22" xfId="64" applyFont="1" applyBorder="1" applyAlignment="1">
      <alignment horizontal="center"/>
      <protection/>
    </xf>
    <xf numFmtId="171" fontId="7" fillId="38" borderId="4" xfId="64" applyNumberFormat="1" applyFont="1" applyFill="1" applyBorder="1" applyAlignment="1">
      <alignment horizontal="center" vertical="center"/>
      <protection/>
    </xf>
    <xf numFmtId="0" fontId="7" fillId="38" borderId="4" xfId="64" applyFont="1" applyFill="1" applyBorder="1" applyAlignment="1">
      <alignment horizontal="center" vertical="center"/>
      <protection/>
    </xf>
    <xf numFmtId="0" fontId="7" fillId="0" borderId="4" xfId="64" applyFont="1" applyBorder="1" applyAlignment="1">
      <alignment horizontal="center" vertical="center"/>
      <protection/>
    </xf>
    <xf numFmtId="0" fontId="7" fillId="0" borderId="76" xfId="64" applyFont="1" applyBorder="1" applyAlignment="1">
      <alignment horizontal="center" vertical="center"/>
      <protection/>
    </xf>
    <xf numFmtId="39" fontId="13" fillId="0" borderId="77" xfId="64" applyNumberFormat="1" applyFont="1" applyBorder="1" applyAlignment="1">
      <alignment horizontal="center" vertical="center" readingOrder="1"/>
      <protection/>
    </xf>
    <xf numFmtId="39" fontId="13" fillId="0" borderId="78" xfId="64" applyNumberFormat="1" applyFont="1" applyBorder="1" applyAlignment="1">
      <alignment horizontal="center" vertical="center" readingOrder="1"/>
      <protection/>
    </xf>
    <xf numFmtId="39" fontId="13" fillId="0" borderId="79" xfId="64" applyNumberFormat="1" applyFont="1" applyBorder="1" applyAlignment="1">
      <alignment horizontal="center" vertical="center" readingOrder="1"/>
      <protection/>
    </xf>
    <xf numFmtId="171" fontId="13" fillId="0" borderId="72" xfId="64" applyNumberFormat="1" applyFont="1" applyFill="1" applyBorder="1" applyAlignment="1" applyProtection="1">
      <alignment horizontal="center" vertical="center" wrapText="1"/>
      <protection/>
    </xf>
    <xf numFmtId="171" fontId="7" fillId="0" borderId="30" xfId="64" applyNumberFormat="1" applyFont="1" applyBorder="1" applyAlignment="1">
      <alignment horizontal="center"/>
      <protection/>
    </xf>
    <xf numFmtId="171" fontId="7" fillId="0" borderId="14" xfId="64" applyNumberFormat="1" applyFont="1" applyBorder="1" applyAlignment="1">
      <alignment horizontal="center"/>
      <protection/>
    </xf>
    <xf numFmtId="171" fontId="7" fillId="38" borderId="4" xfId="64" applyNumberFormat="1" applyFont="1" applyFill="1" applyBorder="1" applyAlignment="1">
      <alignment horizontal="center" wrapText="1"/>
      <protection/>
    </xf>
    <xf numFmtId="0" fontId="7" fillId="38" borderId="4" xfId="64" applyFont="1" applyFill="1" applyBorder="1" applyAlignment="1">
      <alignment horizontal="center" wrapText="1"/>
      <protection/>
    </xf>
    <xf numFmtId="0" fontId="7" fillId="0" borderId="4" xfId="64" applyFont="1" applyBorder="1" applyAlignment="1">
      <alignment horizontal="center" wrapText="1"/>
      <protection/>
    </xf>
    <xf numFmtId="0" fontId="7" fillId="0" borderId="4" xfId="64" applyFont="1" applyBorder="1" applyAlignment="1">
      <alignment horizontal="center"/>
      <protection/>
    </xf>
    <xf numFmtId="0" fontId="7" fillId="0" borderId="76" xfId="64" applyFont="1" applyBorder="1" applyAlignment="1">
      <alignment horizontal="center"/>
      <protection/>
    </xf>
    <xf numFmtId="0" fontId="13" fillId="0" borderId="80" xfId="64" applyFont="1" applyBorder="1" applyAlignment="1">
      <alignment horizontal="center" vertical="center"/>
      <protection/>
    </xf>
    <xf numFmtId="0" fontId="13" fillId="0" borderId="54" xfId="64" applyFont="1" applyBorder="1" applyAlignment="1">
      <alignment horizontal="center" vertical="center"/>
      <protection/>
    </xf>
    <xf numFmtId="0" fontId="13" fillId="0" borderId="81" xfId="64" applyNumberFormat="1" applyFont="1" applyBorder="1" applyAlignment="1">
      <alignment horizontal="left" vertical="center"/>
      <protection/>
    </xf>
    <xf numFmtId="0" fontId="13" fillId="0" borderId="4" xfId="64" applyNumberFormat="1" applyFont="1" applyBorder="1" applyAlignment="1">
      <alignment horizontal="left" vertical="center"/>
      <protection/>
    </xf>
    <xf numFmtId="4" fontId="13" fillId="0" borderId="82" xfId="64" applyNumberFormat="1" applyFont="1" applyBorder="1" applyAlignment="1">
      <alignment horizontal="center" vertical="center"/>
      <protection/>
    </xf>
    <xf numFmtId="4" fontId="13" fillId="0" borderId="83" xfId="64" applyNumberFormat="1" applyFont="1" applyBorder="1" applyAlignment="1">
      <alignment horizontal="center" vertical="center" readingOrder="1"/>
      <protection/>
    </xf>
    <xf numFmtId="172" fontId="2" fillId="0" borderId="84" xfId="77" applyNumberFormat="1" applyFont="1" applyFill="1" applyBorder="1" applyAlignment="1">
      <alignment horizontal="center" vertical="center" wrapText="1"/>
    </xf>
    <xf numFmtId="172" fontId="2" fillId="0" borderId="12" xfId="77" applyNumberFormat="1" applyFont="1" applyFill="1" applyBorder="1" applyAlignment="1">
      <alignment horizontal="center" vertical="center" wrapText="1"/>
    </xf>
    <xf numFmtId="172" fontId="3" fillId="0" borderId="85" xfId="77" applyNumberFormat="1" applyFont="1" applyFill="1" applyBorder="1" applyAlignment="1">
      <alignment horizontal="center" vertical="center" wrapText="1"/>
    </xf>
    <xf numFmtId="172" fontId="3" fillId="0" borderId="0" xfId="77" applyNumberFormat="1" applyFont="1" applyFill="1" applyBorder="1" applyAlignment="1">
      <alignment horizontal="center" vertical="center" wrapText="1"/>
    </xf>
    <xf numFmtId="172" fontId="3" fillId="0" borderId="86" xfId="77" applyNumberFormat="1" applyFont="1" applyFill="1" applyBorder="1" applyAlignment="1">
      <alignment horizontal="center" vertical="center" wrapText="1"/>
    </xf>
    <xf numFmtId="172" fontId="3" fillId="0" borderId="87" xfId="77" applyNumberFormat="1" applyFont="1" applyFill="1" applyBorder="1" applyAlignment="1">
      <alignment horizontal="center" vertical="center" wrapText="1"/>
    </xf>
    <xf numFmtId="0" fontId="4" fillId="0" borderId="84" xfId="64" applyNumberFormat="1" applyFont="1" applyBorder="1" applyAlignment="1">
      <alignment horizontal="center" vertical="center" wrapText="1"/>
      <protection/>
    </xf>
    <xf numFmtId="0" fontId="4" fillId="0" borderId="12" xfId="64" applyNumberFormat="1" applyFont="1" applyBorder="1" applyAlignment="1">
      <alignment horizontal="center" vertical="center" wrapText="1"/>
      <protection/>
    </xf>
    <xf numFmtId="0" fontId="4" fillId="0" borderId="13" xfId="64" applyNumberFormat="1" applyFont="1" applyBorder="1" applyAlignment="1">
      <alignment horizontal="center" vertical="center" wrapText="1"/>
      <protection/>
    </xf>
    <xf numFmtId="0" fontId="4" fillId="0" borderId="85" xfId="64" applyNumberFormat="1" applyFont="1" applyBorder="1" applyAlignment="1">
      <alignment horizontal="center" vertical="center" wrapText="1"/>
      <protection/>
    </xf>
    <xf numFmtId="0" fontId="4" fillId="0" borderId="0" xfId="64" applyNumberFormat="1" applyFont="1" applyBorder="1" applyAlignment="1">
      <alignment horizontal="center" vertical="center" wrapText="1"/>
      <protection/>
    </xf>
    <xf numFmtId="0" fontId="4" fillId="0" borderId="14" xfId="64" applyNumberFormat="1" applyFont="1" applyBorder="1" applyAlignment="1">
      <alignment horizontal="center" vertical="center" wrapText="1"/>
      <protection/>
    </xf>
    <xf numFmtId="0" fontId="4" fillId="0" borderId="88" xfId="64" applyNumberFormat="1" applyFont="1" applyBorder="1" applyAlignment="1">
      <alignment horizontal="center" vertical="center" wrapText="1"/>
      <protection/>
    </xf>
    <xf numFmtId="0" fontId="4" fillId="0" borderId="89" xfId="64" applyNumberFormat="1" applyFont="1" applyBorder="1" applyAlignment="1">
      <alignment horizontal="center" vertical="center" wrapText="1"/>
      <protection/>
    </xf>
    <xf numFmtId="0" fontId="4" fillId="0" borderId="90" xfId="64" applyNumberFormat="1" applyFont="1" applyBorder="1" applyAlignment="1">
      <alignment horizontal="center" vertical="center" wrapText="1"/>
      <protection/>
    </xf>
    <xf numFmtId="0" fontId="4" fillId="0" borderId="91" xfId="64" applyFont="1" applyBorder="1" applyAlignment="1">
      <alignment horizontal="center"/>
      <protection/>
    </xf>
    <xf numFmtId="0" fontId="4" fillId="0" borderId="92" xfId="64" applyFont="1" applyBorder="1" applyAlignment="1">
      <alignment horizontal="center"/>
      <protection/>
    </xf>
    <xf numFmtId="0" fontId="4" fillId="0" borderId="93" xfId="64" applyFont="1" applyBorder="1" applyAlignment="1">
      <alignment horizontal="center"/>
      <protection/>
    </xf>
    <xf numFmtId="0" fontId="12" fillId="0" borderId="94" xfId="64" applyFont="1" applyBorder="1" applyAlignment="1">
      <alignment horizontal="center" vertical="center"/>
      <protection/>
    </xf>
    <xf numFmtId="0" fontId="12" fillId="0" borderId="95" xfId="64" applyFont="1" applyBorder="1" applyAlignment="1">
      <alignment horizontal="center" vertical="center"/>
      <protection/>
    </xf>
    <xf numFmtId="0" fontId="4" fillId="0" borderId="96" xfId="64" applyNumberFormat="1" applyFont="1" applyBorder="1" applyAlignment="1">
      <alignment horizontal="center" vertical="center"/>
      <protection/>
    </xf>
    <xf numFmtId="0" fontId="4" fillId="0" borderId="97" xfId="64" applyNumberFormat="1" applyFont="1" applyBorder="1" applyAlignment="1">
      <alignment horizontal="center" vertical="center"/>
      <protection/>
    </xf>
    <xf numFmtId="0" fontId="6" fillId="0" borderId="98" xfId="64" applyNumberFormat="1" applyFont="1" applyBorder="1" applyAlignment="1">
      <alignment horizontal="center" vertical="center" wrapText="1"/>
      <protection/>
    </xf>
    <xf numFmtId="0" fontId="6" fillId="0" borderId="99" xfId="64" applyNumberFormat="1" applyFont="1" applyBorder="1" applyAlignment="1">
      <alignment horizontal="center" vertical="center" wrapText="1"/>
      <protection/>
    </xf>
    <xf numFmtId="0" fontId="4" fillId="0" borderId="78" xfId="64" applyFont="1" applyBorder="1" applyAlignment="1">
      <alignment horizontal="center" vertical="center"/>
      <protection/>
    </xf>
    <xf numFmtId="0" fontId="4" fillId="0" borderId="83" xfId="64" applyFont="1" applyBorder="1" applyAlignment="1">
      <alignment horizontal="center" vertical="center"/>
      <protection/>
    </xf>
    <xf numFmtId="0" fontId="4" fillId="0" borderId="100" xfId="64" applyFont="1" applyBorder="1" applyAlignment="1">
      <alignment horizontal="center"/>
      <protection/>
    </xf>
    <xf numFmtId="0" fontId="4" fillId="0" borderId="24" xfId="64" applyFont="1" applyBorder="1" applyAlignment="1">
      <alignment horizontal="center"/>
      <protection/>
    </xf>
    <xf numFmtId="0" fontId="4" fillId="0" borderId="26" xfId="64" applyFont="1" applyBorder="1" applyAlignment="1">
      <alignment horizontal="center"/>
      <protection/>
    </xf>
    <xf numFmtId="0" fontId="4" fillId="0" borderId="101" xfId="64" applyFont="1" applyBorder="1" applyAlignment="1">
      <alignment horizontal="center"/>
      <protection/>
    </xf>
    <xf numFmtId="0" fontId="15" fillId="0" borderId="62" xfId="62" applyFont="1" applyBorder="1" applyAlignment="1">
      <alignment horizontal="left" vertical="center" wrapText="1"/>
      <protection/>
    </xf>
    <xf numFmtId="0" fontId="15" fillId="0" borderId="63" xfId="62" applyFont="1" applyBorder="1" applyAlignment="1">
      <alignment horizontal="left" vertical="center" wrapText="1"/>
      <protection/>
    </xf>
    <xf numFmtId="0" fontId="15" fillId="0" borderId="55" xfId="62" applyFont="1" applyBorder="1" applyAlignment="1">
      <alignment horizontal="left" vertical="center" wrapText="1"/>
      <protection/>
    </xf>
    <xf numFmtId="2" fontId="15" fillId="0" borderId="62" xfId="62" applyNumberFormat="1" applyFont="1" applyBorder="1" applyAlignment="1">
      <alignment horizontal="center" vertical="center"/>
      <protection/>
    </xf>
    <xf numFmtId="2" fontId="15" fillId="0" borderId="55" xfId="62" applyNumberFormat="1" applyFont="1" applyBorder="1" applyAlignment="1">
      <alignment horizontal="center" vertical="center"/>
      <protection/>
    </xf>
    <xf numFmtId="2" fontId="15" fillId="0" borderId="56" xfId="61" applyNumberFormat="1" applyFont="1" applyBorder="1" applyAlignment="1">
      <alignment horizontal="center" vertical="center"/>
      <protection/>
    </xf>
    <xf numFmtId="2" fontId="15" fillId="0" borderId="46" xfId="61" applyNumberFormat="1" applyFont="1" applyBorder="1" applyAlignment="1">
      <alignment horizontal="center" vertical="center"/>
      <protection/>
    </xf>
    <xf numFmtId="179" fontId="15" fillId="0" borderId="62" xfId="62" applyNumberFormat="1" applyFont="1" applyBorder="1" applyAlignment="1">
      <alignment horizontal="center" vertical="center" wrapText="1"/>
      <protection/>
    </xf>
    <xf numFmtId="179" fontId="5" fillId="0" borderId="55" xfId="62" applyNumberFormat="1" applyBorder="1" applyAlignment="1">
      <alignment horizontal="center" vertical="center" wrapText="1"/>
      <protection/>
    </xf>
    <xf numFmtId="179" fontId="15" fillId="0" borderId="62" xfId="62" applyNumberFormat="1" applyFont="1" applyBorder="1" applyAlignment="1">
      <alignment horizontal="center" vertical="center"/>
      <protection/>
    </xf>
    <xf numFmtId="179" fontId="15" fillId="0" borderId="55" xfId="62" applyNumberFormat="1" applyFont="1" applyBorder="1" applyAlignment="1">
      <alignment horizontal="center" vertical="center"/>
      <protection/>
    </xf>
    <xf numFmtId="179" fontId="15" fillId="0" borderId="102" xfId="62" applyNumberFormat="1" applyFont="1" applyBorder="1" applyAlignment="1">
      <alignment horizontal="center" vertical="center"/>
      <protection/>
    </xf>
    <xf numFmtId="179" fontId="15" fillId="0" borderId="38" xfId="62" applyNumberFormat="1" applyFont="1" applyBorder="1" applyAlignment="1">
      <alignment horizontal="center" vertical="center"/>
      <protection/>
    </xf>
    <xf numFmtId="0" fontId="15" fillId="0" borderId="53" xfId="63" applyFont="1" applyBorder="1" applyAlignment="1">
      <alignment horizontal="right" vertical="center"/>
      <protection/>
    </xf>
    <xf numFmtId="0" fontId="15" fillId="0" borderId="18" xfId="63" applyFont="1" applyBorder="1" applyAlignment="1">
      <alignment horizontal="right" vertical="center"/>
      <protection/>
    </xf>
    <xf numFmtId="0" fontId="15" fillId="0" borderId="45" xfId="61" applyFont="1" applyBorder="1" applyAlignment="1">
      <alignment horizontal="center" vertical="center" wrapText="1"/>
      <protection/>
    </xf>
    <xf numFmtId="0" fontId="15" fillId="0" borderId="36" xfId="61" applyFont="1" applyBorder="1" applyAlignment="1">
      <alignment horizontal="center" vertical="center" wrapText="1"/>
      <protection/>
    </xf>
    <xf numFmtId="0" fontId="15" fillId="0" borderId="103" xfId="61" applyFont="1" applyBorder="1" applyAlignment="1">
      <alignment horizontal="center" vertical="center" wrapText="1"/>
      <protection/>
    </xf>
    <xf numFmtId="0" fontId="15" fillId="0" borderId="32" xfId="61" applyFont="1" applyBorder="1" applyAlignment="1">
      <alignment horizontal="center" vertical="center" wrapText="1"/>
      <protection/>
    </xf>
    <xf numFmtId="0" fontId="15" fillId="0" borderId="33" xfId="61" applyFont="1" applyBorder="1" applyAlignment="1">
      <alignment horizontal="center" vertical="center" wrapText="1"/>
      <protection/>
    </xf>
    <xf numFmtId="0" fontId="15" fillId="0" borderId="56" xfId="61" applyFont="1" applyBorder="1" applyAlignment="1">
      <alignment horizontal="center" vertical="center" wrapText="1"/>
      <protection/>
    </xf>
    <xf numFmtId="0" fontId="15" fillId="0" borderId="47" xfId="61" applyFont="1" applyBorder="1" applyAlignment="1">
      <alignment horizontal="center" vertical="center" wrapText="1"/>
      <protection/>
    </xf>
    <xf numFmtId="0" fontId="15" fillId="0" borderId="46" xfId="61" applyFont="1" applyBorder="1" applyAlignment="1">
      <alignment horizontal="center" vertical="center" wrapText="1"/>
      <protection/>
    </xf>
    <xf numFmtId="0" fontId="15" fillId="0" borderId="103" xfId="61" applyFont="1" applyBorder="1" applyAlignment="1">
      <alignment horizontal="center" vertical="center"/>
      <protection/>
    </xf>
    <xf numFmtId="0" fontId="15" fillId="0" borderId="33" xfId="61" applyFont="1" applyBorder="1" applyAlignment="1">
      <alignment horizontal="center" vertical="center"/>
      <protection/>
    </xf>
    <xf numFmtId="0" fontId="15" fillId="0" borderId="56" xfId="61" applyFont="1" applyBorder="1" applyAlignment="1">
      <alignment horizontal="center" vertical="center"/>
      <protection/>
    </xf>
    <xf numFmtId="0" fontId="15" fillId="0" borderId="46" xfId="61" applyFont="1" applyBorder="1" applyAlignment="1">
      <alignment horizontal="center" vertical="center"/>
      <protection/>
    </xf>
    <xf numFmtId="0" fontId="7" fillId="0" borderId="62" xfId="63" applyFont="1" applyBorder="1" applyAlignment="1">
      <alignment horizontal="left" vertical="center" wrapText="1"/>
      <protection/>
    </xf>
    <xf numFmtId="0" fontId="7" fillId="0" borderId="63" xfId="63" applyFont="1" applyBorder="1" applyAlignment="1">
      <alignment horizontal="left" vertical="center" wrapText="1"/>
      <protection/>
    </xf>
    <xf numFmtId="0" fontId="7" fillId="0" borderId="55" xfId="63" applyFont="1" applyBorder="1" applyAlignment="1">
      <alignment horizontal="left" vertical="center" wrapText="1"/>
      <protection/>
    </xf>
    <xf numFmtId="194" fontId="7" fillId="0" borderId="62" xfId="62" applyNumberFormat="1" applyFont="1" applyBorder="1" applyAlignment="1">
      <alignment horizontal="right" vertical="center"/>
      <protection/>
    </xf>
    <xf numFmtId="194" fontId="7" fillId="0" borderId="55" xfId="62" applyNumberFormat="1" applyFont="1" applyBorder="1" applyAlignment="1">
      <alignment horizontal="right" vertical="center"/>
      <protection/>
    </xf>
    <xf numFmtId="2" fontId="7" fillId="0" borderId="62" xfId="61" applyNumberFormat="1" applyFont="1" applyBorder="1" applyAlignment="1">
      <alignment horizontal="right" vertical="center"/>
      <protection/>
    </xf>
    <xf numFmtId="2" fontId="7" fillId="0" borderId="55" xfId="61" applyNumberFormat="1" applyFont="1" applyBorder="1" applyAlignment="1">
      <alignment horizontal="right" vertical="center"/>
      <protection/>
    </xf>
    <xf numFmtId="0" fontId="7" fillId="0" borderId="64" xfId="63" applyFont="1" applyBorder="1" applyAlignment="1">
      <alignment horizontal="left" vertical="center" wrapText="1"/>
      <protection/>
    </xf>
    <xf numFmtId="0" fontId="7" fillId="0" borderId="65" xfId="63" applyFont="1" applyBorder="1" applyAlignment="1">
      <alignment horizontal="left" vertical="center" wrapText="1"/>
      <protection/>
    </xf>
    <xf numFmtId="0" fontId="7" fillId="0" borderId="42" xfId="63" applyFont="1" applyBorder="1" applyAlignment="1">
      <alignment horizontal="left" vertical="center" wrapText="1"/>
      <protection/>
    </xf>
    <xf numFmtId="2" fontId="7" fillId="0" borderId="64" xfId="61" applyNumberFormat="1" applyFont="1" applyBorder="1" applyAlignment="1">
      <alignment horizontal="center" vertical="center"/>
      <protection/>
    </xf>
    <xf numFmtId="2" fontId="7" fillId="0" borderId="42" xfId="61" applyNumberFormat="1" applyFont="1" applyBorder="1" applyAlignment="1">
      <alignment horizontal="center" vertical="center"/>
      <protection/>
    </xf>
    <xf numFmtId="0" fontId="7" fillId="0" borderId="59" xfId="63" applyFont="1" applyBorder="1" applyAlignment="1">
      <alignment horizontal="left" vertical="center" wrapText="1"/>
      <protection/>
    </xf>
    <xf numFmtId="0" fontId="7" fillId="0" borderId="60" xfId="63" applyFont="1" applyBorder="1" applyAlignment="1">
      <alignment horizontal="left" vertical="center" wrapText="1"/>
      <protection/>
    </xf>
    <xf numFmtId="0" fontId="7" fillId="0" borderId="61" xfId="63" applyFont="1" applyBorder="1" applyAlignment="1">
      <alignment horizontal="left" vertical="center" wrapText="1"/>
      <protection/>
    </xf>
    <xf numFmtId="2" fontId="7" fillId="0" borderId="59" xfId="62" applyNumberFormat="1" applyFont="1" applyBorder="1" applyAlignment="1">
      <alignment horizontal="right" vertical="center"/>
      <protection/>
    </xf>
    <xf numFmtId="2" fontId="7" fillId="0" borderId="61" xfId="62" applyNumberFormat="1" applyFont="1" applyBorder="1" applyAlignment="1">
      <alignment horizontal="right" vertical="center"/>
      <protection/>
    </xf>
    <xf numFmtId="2" fontId="7" fillId="0" borderId="62" xfId="62" applyNumberFormat="1" applyFont="1" applyFill="1" applyBorder="1" applyAlignment="1">
      <alignment horizontal="right" vertical="center"/>
      <protection/>
    </xf>
    <xf numFmtId="2" fontId="7" fillId="0" borderId="55" xfId="62" applyNumberFormat="1" applyFont="1" applyFill="1" applyBorder="1" applyAlignment="1">
      <alignment horizontal="right" vertical="center"/>
      <protection/>
    </xf>
    <xf numFmtId="0" fontId="15" fillId="0" borderId="64" xfId="61" applyFont="1" applyBorder="1" applyAlignment="1">
      <alignment horizontal="left" vertical="center"/>
      <protection/>
    </xf>
    <xf numFmtId="0" fontId="15" fillId="0" borderId="65" xfId="61" applyFont="1" applyBorder="1" applyAlignment="1">
      <alignment horizontal="left" vertical="center"/>
      <protection/>
    </xf>
    <xf numFmtId="0" fontId="15" fillId="0" borderId="42" xfId="61" applyFont="1" applyBorder="1" applyAlignment="1">
      <alignment horizontal="left" vertical="center"/>
      <protection/>
    </xf>
    <xf numFmtId="0" fontId="15" fillId="0" borderId="64" xfId="61" applyFont="1" applyBorder="1" applyAlignment="1">
      <alignment horizontal="center" vertical="center"/>
      <protection/>
    </xf>
    <xf numFmtId="0" fontId="15" fillId="0" borderId="42" xfId="61" applyFont="1" applyBorder="1" applyAlignment="1">
      <alignment horizontal="center" vertical="center"/>
      <protection/>
    </xf>
    <xf numFmtId="0" fontId="15" fillId="0" borderId="32" xfId="61" applyFont="1" applyBorder="1" applyAlignment="1">
      <alignment horizontal="center" vertical="center"/>
      <protection/>
    </xf>
    <xf numFmtId="0" fontId="15" fillId="0" borderId="47" xfId="61" applyFont="1" applyBorder="1" applyAlignment="1">
      <alignment horizontal="center" vertical="center"/>
      <protection/>
    </xf>
    <xf numFmtId="0" fontId="15" fillId="0" borderId="62" xfId="61" applyFont="1" applyBorder="1" applyAlignment="1">
      <alignment horizontal="left" vertical="center"/>
      <protection/>
    </xf>
    <xf numFmtId="0" fontId="15" fillId="0" borderId="63" xfId="61" applyFont="1" applyBorder="1" applyAlignment="1">
      <alignment horizontal="left" vertical="center"/>
      <protection/>
    </xf>
    <xf numFmtId="0" fontId="15" fillId="0" borderId="55" xfId="61" applyFont="1" applyBorder="1" applyAlignment="1">
      <alignment horizontal="left" vertical="center"/>
      <protection/>
    </xf>
    <xf numFmtId="2" fontId="15" fillId="0" borderId="62" xfId="61" applyNumberFormat="1" applyFont="1" applyBorder="1" applyAlignment="1">
      <alignment horizontal="center" vertical="center"/>
      <protection/>
    </xf>
    <xf numFmtId="2" fontId="15" fillId="0" borderId="55" xfId="61" applyNumberFormat="1" applyFont="1" applyBorder="1" applyAlignment="1">
      <alignment horizontal="center" vertical="center"/>
      <protection/>
    </xf>
    <xf numFmtId="2" fontId="15" fillId="0" borderId="62" xfId="62" applyNumberFormat="1" applyFont="1" applyBorder="1" applyAlignment="1">
      <alignment horizontal="right" vertical="center"/>
      <protection/>
    </xf>
    <xf numFmtId="2" fontId="15" fillId="0" borderId="55" xfId="62" applyNumberFormat="1" applyFont="1" applyBorder="1" applyAlignment="1">
      <alignment horizontal="right" vertical="center"/>
      <protection/>
    </xf>
    <xf numFmtId="0" fontId="15" fillId="0" borderId="104" xfId="61" applyFont="1" applyBorder="1" applyAlignment="1">
      <alignment horizontal="center" vertical="center"/>
      <protection/>
    </xf>
    <xf numFmtId="0" fontId="15" fillId="0" borderId="4" xfId="61" applyFont="1" applyBorder="1" applyAlignment="1">
      <alignment horizontal="center" vertical="center"/>
      <protection/>
    </xf>
    <xf numFmtId="0" fontId="15" fillId="0" borderId="72" xfId="62" applyFont="1" applyBorder="1" applyAlignment="1">
      <alignment horizontal="left" vertical="center" wrapText="1"/>
      <protection/>
    </xf>
    <xf numFmtId="0" fontId="15" fillId="0" borderId="20" xfId="62" applyFont="1" applyBorder="1" applyAlignment="1">
      <alignment horizontal="left" vertical="center" wrapText="1"/>
      <protection/>
    </xf>
    <xf numFmtId="0" fontId="15" fillId="0" borderId="73" xfId="62" applyFont="1" applyBorder="1" applyAlignment="1">
      <alignment horizontal="left" vertical="center" wrapText="1"/>
      <protection/>
    </xf>
    <xf numFmtId="2" fontId="15" fillId="0" borderId="59" xfId="62" applyNumberFormat="1" applyFont="1" applyFill="1" applyBorder="1" applyAlignment="1">
      <alignment horizontal="right" vertical="center"/>
      <protection/>
    </xf>
    <xf numFmtId="2" fontId="15" fillId="0" borderId="61" xfId="62" applyNumberFormat="1" applyFont="1" applyFill="1" applyBorder="1" applyAlignment="1">
      <alignment horizontal="right" vertical="center"/>
      <protection/>
    </xf>
    <xf numFmtId="0" fontId="15" fillId="0" borderId="104" xfId="61" applyFont="1" applyBorder="1" applyAlignment="1">
      <alignment horizontal="center" vertical="center" wrapText="1"/>
      <protection/>
    </xf>
    <xf numFmtId="0" fontId="15" fillId="0" borderId="4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 horizontal="left" vertical="center" wrapText="1"/>
      <protection/>
    </xf>
    <xf numFmtId="0" fontId="15" fillId="0" borderId="34" xfId="61" applyFont="1" applyBorder="1" applyAlignment="1">
      <alignment horizontal="left" vertical="center" wrapText="1"/>
      <protection/>
    </xf>
    <xf numFmtId="0" fontId="15" fillId="0" borderId="20" xfId="61" applyFont="1" applyBorder="1" applyAlignment="1">
      <alignment horizontal="left" vertical="center"/>
      <protection/>
    </xf>
    <xf numFmtId="0" fontId="15" fillId="0" borderId="73" xfId="61" applyFont="1" applyBorder="1" applyAlignment="1">
      <alignment horizontal="left" vertical="center"/>
      <protection/>
    </xf>
    <xf numFmtId="0" fontId="15" fillId="0" borderId="34" xfId="61" applyFont="1" applyBorder="1" applyAlignment="1">
      <alignment horizontal="left" vertical="center"/>
      <protection/>
    </xf>
    <xf numFmtId="0" fontId="15" fillId="0" borderId="35" xfId="61" applyFont="1" applyBorder="1" applyAlignment="1">
      <alignment horizontal="left" vertical="center"/>
      <protection/>
    </xf>
    <xf numFmtId="0" fontId="15" fillId="0" borderId="103" xfId="61" applyFont="1" applyBorder="1" applyAlignment="1">
      <alignment horizontal="left" vertical="center"/>
      <protection/>
    </xf>
    <xf numFmtId="0" fontId="15" fillId="0" borderId="33" xfId="61" applyFont="1" applyBorder="1" applyAlignment="1">
      <alignment horizontal="left" vertical="center"/>
      <protection/>
    </xf>
    <xf numFmtId="0" fontId="5" fillId="0" borderId="32" xfId="63" applyFont="1" applyBorder="1" applyAlignment="1">
      <alignment horizontal="left" vertical="center" wrapText="1"/>
      <protection/>
    </xf>
    <xf numFmtId="0" fontId="5" fillId="0" borderId="33" xfId="63" applyFont="1" applyBorder="1" applyAlignment="1">
      <alignment horizontal="left" vertical="center" wrapText="1"/>
      <protection/>
    </xf>
    <xf numFmtId="0" fontId="5" fillId="0" borderId="34" xfId="63" applyFont="1" applyBorder="1" applyAlignment="1">
      <alignment horizontal="left" vertical="center" wrapText="1"/>
      <protection/>
    </xf>
    <xf numFmtId="0" fontId="5" fillId="0" borderId="35" xfId="63" applyFont="1" applyBorder="1" applyAlignment="1">
      <alignment horizontal="lef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</cellXfs>
  <cellStyles count="82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COMPOSIÇÕES AEROPORTUÁRIAS" xfId="61"/>
    <cellStyle name="Normal_GO2007 01_003 001 00_Curva ABC" xfId="62"/>
    <cellStyle name="Normal_PLANILHA - Ampliação e Reforço da Pista 09-27 - Parnaíba" xfId="63"/>
    <cellStyle name="Normal_PLANILHA_FLORIPA_nova" xfId="64"/>
    <cellStyle name="Nota" xfId="65"/>
    <cellStyle name="padroes" xfId="66"/>
    <cellStyle name="planilhas" xfId="67"/>
    <cellStyle name="Percent" xfId="68"/>
    <cellStyle name="Porcentagem 2" xfId="69"/>
    <cellStyle name="Porcentagem 2 2" xfId="70"/>
    <cellStyle name="Porcentagem 3" xfId="71"/>
    <cellStyle name="Porcentagem 4" xfId="72"/>
    <cellStyle name="Porcentagem 5" xfId="73"/>
    <cellStyle name="Porcentagem 6" xfId="74"/>
    <cellStyle name="Saída" xfId="75"/>
    <cellStyle name="Comma [0]" xfId="76"/>
    <cellStyle name="Separador de milhares 2" xfId="77"/>
    <cellStyle name="Separador de milhares 2 2" xfId="78"/>
    <cellStyle name="Separador de milhares 2 3" xfId="79"/>
    <cellStyle name="Separador de milhares 3" xfId="80"/>
    <cellStyle name="Separador de milhares 4" xfId="81"/>
    <cellStyle name="Separador de milhares 5" xfId="82"/>
    <cellStyle name="Separador de milhares 6" xfId="83"/>
    <cellStyle name="Separador de milhares 7" xfId="84"/>
    <cellStyle name="Separador de milhares_PLANILHA - Ampliação e Reforço da Pista 09-27 - Parnaíba" xfId="85"/>
    <cellStyle name="Texto de Aviso" xfId="86"/>
    <cellStyle name="Texto Explicativo" xfId="87"/>
    <cellStyle name="Título" xfId="88"/>
    <cellStyle name="Título 1" xfId="89"/>
    <cellStyle name="Título 1 1" xfId="90"/>
    <cellStyle name="Título 2" xfId="91"/>
    <cellStyle name="Título 3" xfId="92"/>
    <cellStyle name="Título 4" xfId="93"/>
    <cellStyle name="Total" xfId="94"/>
    <cellStyle name="Comma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</xdr:rowOff>
    </xdr:from>
    <xdr:to>
      <xdr:col>1</xdr:col>
      <xdr:colOff>885825</xdr:colOff>
      <xdr:row>2</xdr:row>
      <xdr:rowOff>200025</xdr:rowOff>
    </xdr:to>
    <xdr:pic>
      <xdr:nvPicPr>
        <xdr:cNvPr id="1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17</xdr:col>
      <xdr:colOff>209550</xdr:colOff>
      <xdr:row>2</xdr:row>
      <xdr:rowOff>133350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086725" y="76200"/>
          <a:ext cx="1752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ORÇAMENTO  : 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SN.02/010.91/01619/00  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PREÇO BASE: SETEMBRO/2009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OR\PROJETOS\05%20-%20SRGR\SBGR%20-%20Guarulhos\2009_GR01_010.91_00918_00\06%20-%20Or&#231;amento\PLANILH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 FÍSICO-FINANCEIRO"/>
      <sheetName val="Estimativa Custo da Obra"/>
      <sheetName val="PÁTIO"/>
      <sheetName val="01_03 _ Projeto"/>
      <sheetName val="02_03 _ Orçamento"/>
      <sheetName val="03_03 _ Percentuais"/>
      <sheetName val="BDI-PROJETOS"/>
      <sheetName val="TRDE"/>
      <sheetName val="Encargos Sociais Horista"/>
      <sheetName val="1.0.1"/>
      <sheetName val="1.0.2"/>
      <sheetName val="1.0.3"/>
      <sheetName val="1.0.4"/>
      <sheetName val="1.0.5"/>
      <sheetName val="2.1"/>
      <sheetName val="2.2"/>
      <sheetName val="3.1"/>
      <sheetName val="AUX_3.1"/>
      <sheetName val="3.2"/>
      <sheetName val="18.1"/>
      <sheetName val="19"/>
      <sheetName val="SINAPI"/>
    </sheetNames>
    <sheetDataSet>
      <sheetData sheetId="0">
        <row r="11">
          <cell r="A11" t="str">
            <v>1.0</v>
          </cell>
          <cell r="B11" t="str">
            <v>DESPESAS OPERACIONAIS</v>
          </cell>
        </row>
        <row r="19">
          <cell r="B19" t="str">
            <v>PLANO DE DOCUMENTAÇÃO GERAL NAS ETAPAS DE ESTUDOS PRELIMINARES – EP, PROJETO BÁSICO – PB E PROJETO EXECUTIVO - 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view="pageBreakPreview" zoomScale="125" zoomScaleSheetLayoutView="125" zoomScalePageLayoutView="0" workbookViewId="0" topLeftCell="A1">
      <selection activeCell="I25" sqref="I25"/>
      <selection activeCell="A1" sqref="A1:M1"/>
    </sheetView>
  </sheetViews>
  <sheetFormatPr defaultColWidth="6.28125" defaultRowHeight="15" outlineLevelRow="1"/>
  <cols>
    <col min="1" max="1" width="3.57421875" style="14" customWidth="1"/>
    <col min="2" max="2" width="67.57421875" style="59" customWidth="1"/>
    <col min="3" max="3" width="12.28125" style="59" customWidth="1"/>
    <col min="4" max="4" width="12.28125" style="60" hidden="1" customWidth="1"/>
    <col min="5" max="5" width="4.7109375" style="59" customWidth="1"/>
    <col min="6" max="11" width="4.7109375" style="14" customWidth="1"/>
    <col min="12" max="13" width="4.57421875" style="14" customWidth="1"/>
    <col min="14" max="18" width="4.7109375" style="14" customWidth="1"/>
    <col min="19" max="255" width="9.140625" style="14" customWidth="1"/>
    <col min="256" max="16384" width="6.28125" style="14" customWidth="1"/>
  </cols>
  <sheetData>
    <row r="1" spans="1:48" ht="15.75">
      <c r="A1" s="259" t="s">
        <v>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"/>
      <c r="O1" s="2"/>
      <c r="P1" s="3"/>
      <c r="Q1" s="3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>
      <c r="A2" s="261" t="s">
        <v>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7"/>
      <c r="O2" s="8"/>
      <c r="P2" s="9"/>
      <c r="Q2" s="9"/>
      <c r="R2" s="1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6.5" thickBot="1">
      <c r="A3" s="263" t="s">
        <v>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11"/>
      <c r="O3" s="8"/>
      <c r="P3" s="9"/>
      <c r="Q3" s="9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19" s="13" customFormat="1" ht="29.25" customHeight="1" outlineLevel="1">
      <c r="A4" s="265" t="e">
        <f>#REF!</f>
        <v>#REF!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12"/>
    </row>
    <row r="5" spans="1:19" s="13" customFormat="1" ht="29.25" customHeight="1" outlineLevel="1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70"/>
      <c r="S5" s="12"/>
    </row>
    <row r="6" spans="1:19" s="13" customFormat="1" ht="29.25" customHeight="1" outlineLevel="1" thickBo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/>
      <c r="S6" s="12"/>
    </row>
    <row r="7" spans="1:18" ht="16.5" customHeight="1" thickBot="1" thickTop="1">
      <c r="A7" s="274" t="s">
        <v>11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6"/>
    </row>
    <row r="8" spans="1:18" ht="12" customHeight="1">
      <c r="A8" s="277" t="s">
        <v>0</v>
      </c>
      <c r="B8" s="279" t="s">
        <v>9</v>
      </c>
      <c r="C8" s="281" t="s">
        <v>12</v>
      </c>
      <c r="D8" s="281" t="s">
        <v>12</v>
      </c>
      <c r="E8" s="283" t="s">
        <v>13</v>
      </c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4"/>
    </row>
    <row r="9" spans="1:18" ht="10.5" customHeight="1" thickBot="1">
      <c r="A9" s="278"/>
      <c r="B9" s="280"/>
      <c r="C9" s="282"/>
      <c r="D9" s="282"/>
      <c r="E9" s="287" t="s">
        <v>14</v>
      </c>
      <c r="F9" s="288"/>
      <c r="G9" s="285" t="s">
        <v>15</v>
      </c>
      <c r="H9" s="288"/>
      <c r="I9" s="285" t="s">
        <v>16</v>
      </c>
      <c r="J9" s="288"/>
      <c r="K9" s="285" t="s">
        <v>17</v>
      </c>
      <c r="L9" s="288"/>
      <c r="M9" s="285" t="s">
        <v>18</v>
      </c>
      <c r="N9" s="288"/>
      <c r="O9" s="285" t="s">
        <v>19</v>
      </c>
      <c r="P9" s="288"/>
      <c r="Q9" s="285" t="s">
        <v>20</v>
      </c>
      <c r="R9" s="286"/>
    </row>
    <row r="10" spans="1:18" ht="12.75">
      <c r="A10" s="253" t="str">
        <f>'[1]PLANILHA'!A11</f>
        <v>1.0</v>
      </c>
      <c r="B10" s="255" t="str">
        <f>'[1]PLANILHA'!B11</f>
        <v>DESPESAS OPERACIONAIS</v>
      </c>
      <c r="C10" s="257"/>
      <c r="D10" s="258" t="e">
        <f>#REF!</f>
        <v>#REF!</v>
      </c>
      <c r="E10" s="242"/>
      <c r="F10" s="244"/>
      <c r="G10" s="242"/>
      <c r="H10" s="244"/>
      <c r="I10" s="242"/>
      <c r="J10" s="244"/>
      <c r="K10" s="242"/>
      <c r="L10" s="244"/>
      <c r="M10" s="242"/>
      <c r="N10" s="244"/>
      <c r="O10" s="242"/>
      <c r="P10" s="244"/>
      <c r="Q10" s="246"/>
      <c r="R10" s="247"/>
    </row>
    <row r="11" spans="1:18" ht="5.25" customHeight="1" thickBot="1">
      <c r="A11" s="254"/>
      <c r="B11" s="256"/>
      <c r="C11" s="213"/>
      <c r="D11" s="22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8"/>
    </row>
    <row r="12" spans="1:19" s="20" customFormat="1" ht="18" customHeight="1">
      <c r="A12" s="207">
        <v>1</v>
      </c>
      <c r="B12" s="208" t="str">
        <f>'[1]PLANILHA'!B19</f>
        <v>PLANO DE DOCUMENTAÇÃO GERAL NAS ETAPAS DE ESTUDOS PRELIMINARES – EP, PROJETO BÁSICO – PB E PROJETO EXECUTIVO - PE</v>
      </c>
      <c r="C12" s="213"/>
      <c r="D12" s="224" t="e">
        <f>#REF!</f>
        <v>#REF!</v>
      </c>
      <c r="E12" s="242"/>
      <c r="F12" s="244"/>
      <c r="G12" s="248"/>
      <c r="H12" s="248"/>
      <c r="I12" s="248"/>
      <c r="J12" s="248"/>
      <c r="K12" s="249"/>
      <c r="L12" s="249"/>
      <c r="M12" s="250"/>
      <c r="N12" s="250"/>
      <c r="O12" s="251"/>
      <c r="P12" s="251"/>
      <c r="Q12" s="251"/>
      <c r="R12" s="252"/>
      <c r="S12" s="19"/>
    </row>
    <row r="13" spans="1:19" s="25" customFormat="1" ht="5.25" customHeight="1" thickBot="1">
      <c r="A13" s="207"/>
      <c r="B13" s="208"/>
      <c r="C13" s="213"/>
      <c r="D13" s="225"/>
      <c r="E13" s="21"/>
      <c r="F13" s="1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4"/>
    </row>
    <row r="14" spans="1:19" s="20" customFormat="1" ht="12.75">
      <c r="A14" s="207">
        <v>2</v>
      </c>
      <c r="B14" s="208" t="s">
        <v>38</v>
      </c>
      <c r="C14" s="213"/>
      <c r="D14" s="224" t="e">
        <f>#REF!</f>
        <v>#REF!</v>
      </c>
      <c r="E14" s="242"/>
      <c r="F14" s="244"/>
      <c r="G14" s="245"/>
      <c r="H14" s="212"/>
      <c r="I14" s="216"/>
      <c r="J14" s="217"/>
      <c r="K14" s="227"/>
      <c r="L14" s="228"/>
      <c r="M14" s="229"/>
      <c r="N14" s="230"/>
      <c r="O14" s="235"/>
      <c r="P14" s="236"/>
      <c r="Q14" s="235"/>
      <c r="R14" s="237"/>
      <c r="S14" s="19"/>
    </row>
    <row r="15" spans="1:19" s="25" customFormat="1" ht="5.25" customHeight="1" thickBot="1">
      <c r="A15" s="207"/>
      <c r="B15" s="208"/>
      <c r="C15" s="213"/>
      <c r="D15" s="225"/>
      <c r="E15" s="21"/>
      <c r="F15" s="26"/>
      <c r="G15" s="27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4"/>
    </row>
    <row r="16" spans="1:19" s="20" customFormat="1" ht="12.75">
      <c r="A16" s="207">
        <v>3</v>
      </c>
      <c r="B16" s="208" t="s">
        <v>40</v>
      </c>
      <c r="C16" s="213"/>
      <c r="D16" s="224" t="e">
        <f>#REF!</f>
        <v>#REF!</v>
      </c>
      <c r="E16" s="242"/>
      <c r="F16" s="243"/>
      <c r="G16" s="220"/>
      <c r="H16" s="221"/>
      <c r="I16" s="238"/>
      <c r="J16" s="238"/>
      <c r="K16" s="239"/>
      <c r="L16" s="239"/>
      <c r="M16" s="240"/>
      <c r="N16" s="240"/>
      <c r="O16" s="240"/>
      <c r="P16" s="240"/>
      <c r="Q16" s="240"/>
      <c r="R16" s="241"/>
      <c r="S16" s="19"/>
    </row>
    <row r="17" spans="1:19" s="25" customFormat="1" ht="5.25" customHeight="1">
      <c r="A17" s="207"/>
      <c r="B17" s="208"/>
      <c r="C17" s="213"/>
      <c r="D17" s="225"/>
      <c r="E17" s="21"/>
      <c r="F17" s="28"/>
      <c r="G17" s="2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4"/>
    </row>
    <row r="18" spans="1:19" s="20" customFormat="1" ht="18" customHeight="1">
      <c r="A18" s="207">
        <v>4</v>
      </c>
      <c r="B18" s="208" t="s">
        <v>39</v>
      </c>
      <c r="C18" s="213"/>
      <c r="D18" s="214"/>
      <c r="E18" s="211"/>
      <c r="F18" s="212"/>
      <c r="G18" s="202"/>
      <c r="H18" s="203"/>
      <c r="I18" s="202"/>
      <c r="J18" s="203"/>
      <c r="K18" s="233"/>
      <c r="L18" s="234"/>
      <c r="M18" s="235"/>
      <c r="N18" s="236"/>
      <c r="O18" s="235"/>
      <c r="P18" s="236"/>
      <c r="Q18" s="235"/>
      <c r="R18" s="237"/>
      <c r="S18" s="19"/>
    </row>
    <row r="19" spans="1:19" s="25" customFormat="1" ht="5.25" customHeight="1">
      <c r="A19" s="207"/>
      <c r="B19" s="208"/>
      <c r="C19" s="213"/>
      <c r="D19" s="215"/>
      <c r="E19" s="29"/>
      <c r="F19" s="22"/>
      <c r="G19" s="26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4"/>
    </row>
    <row r="20" spans="1:19" s="20" customFormat="1" ht="12.75">
      <c r="A20" s="207">
        <v>5</v>
      </c>
      <c r="B20" s="208" t="s">
        <v>21</v>
      </c>
      <c r="C20" s="213"/>
      <c r="D20" s="224" t="e">
        <f>#REF!</f>
        <v>#REF!</v>
      </c>
      <c r="E20" s="211"/>
      <c r="F20" s="232"/>
      <c r="G20" s="220"/>
      <c r="H20" s="221"/>
      <c r="I20" s="216"/>
      <c r="J20" s="217"/>
      <c r="K20" s="227"/>
      <c r="L20" s="228"/>
      <c r="M20" s="229"/>
      <c r="N20" s="230"/>
      <c r="O20" s="229"/>
      <c r="P20" s="230"/>
      <c r="Q20" s="229"/>
      <c r="R20" s="231"/>
      <c r="S20" s="19"/>
    </row>
    <row r="21" spans="1:19" s="25" customFormat="1" ht="5.25" customHeight="1">
      <c r="A21" s="207"/>
      <c r="B21" s="208"/>
      <c r="C21" s="213"/>
      <c r="D21" s="225"/>
      <c r="E21" s="29"/>
      <c r="F21" s="22"/>
      <c r="G21" s="22"/>
      <c r="H21" s="26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4"/>
    </row>
    <row r="22" spans="1:19" s="20" customFormat="1" ht="12.75">
      <c r="A22" s="207">
        <v>6</v>
      </c>
      <c r="B22" s="208" t="s">
        <v>22</v>
      </c>
      <c r="C22" s="213"/>
      <c r="D22" s="214"/>
      <c r="E22" s="211"/>
      <c r="F22" s="212"/>
      <c r="G22" s="216"/>
      <c r="H22" s="217"/>
      <c r="I22" s="216"/>
      <c r="J22" s="217"/>
      <c r="K22" s="227"/>
      <c r="L22" s="228"/>
      <c r="M22" s="229"/>
      <c r="N22" s="230"/>
      <c r="O22" s="229"/>
      <c r="P22" s="230"/>
      <c r="Q22" s="229"/>
      <c r="R22" s="231"/>
      <c r="S22" s="19"/>
    </row>
    <row r="23" spans="1:19" s="25" customFormat="1" ht="5.25" customHeight="1">
      <c r="A23" s="207"/>
      <c r="B23" s="208"/>
      <c r="C23" s="213"/>
      <c r="D23" s="215"/>
      <c r="E23" s="29"/>
      <c r="F23" s="22"/>
      <c r="G23" s="22"/>
      <c r="H23" s="22"/>
      <c r="I23" s="28"/>
      <c r="J23" s="22"/>
      <c r="K23" s="22"/>
      <c r="L23" s="22"/>
      <c r="M23" s="22"/>
      <c r="N23" s="22"/>
      <c r="O23" s="22"/>
      <c r="P23" s="22"/>
      <c r="Q23" s="22"/>
      <c r="R23" s="23"/>
      <c r="S23" s="24"/>
    </row>
    <row r="24" spans="1:19" s="20" customFormat="1" ht="12.75">
      <c r="A24" s="207">
        <v>7</v>
      </c>
      <c r="B24" s="208" t="s">
        <v>23</v>
      </c>
      <c r="C24" s="213"/>
      <c r="D24" s="224" t="e">
        <f>#REF!</f>
        <v>#REF!</v>
      </c>
      <c r="E24" s="211"/>
      <c r="F24" s="212"/>
      <c r="G24" s="216"/>
      <c r="H24" s="226"/>
      <c r="I24" s="220"/>
      <c r="J24" s="221"/>
      <c r="K24" s="227"/>
      <c r="L24" s="228"/>
      <c r="M24" s="229"/>
      <c r="N24" s="230"/>
      <c r="O24" s="229"/>
      <c r="P24" s="230"/>
      <c r="Q24" s="229"/>
      <c r="R24" s="231"/>
      <c r="S24" s="19"/>
    </row>
    <row r="25" spans="1:19" s="25" customFormat="1" ht="5.25" customHeight="1">
      <c r="A25" s="207"/>
      <c r="B25" s="208"/>
      <c r="C25" s="213"/>
      <c r="D25" s="225"/>
      <c r="E25" s="29"/>
      <c r="F25" s="22"/>
      <c r="G25" s="22"/>
      <c r="H25" s="22"/>
      <c r="I25" s="22"/>
      <c r="J25" s="28"/>
      <c r="K25" s="22"/>
      <c r="L25" s="22"/>
      <c r="M25" s="22"/>
      <c r="N25" s="22"/>
      <c r="O25" s="22"/>
      <c r="P25" s="22"/>
      <c r="Q25" s="22"/>
      <c r="R25" s="23"/>
      <c r="S25" s="24"/>
    </row>
    <row r="26" spans="1:19" s="25" customFormat="1" ht="12.75">
      <c r="A26" s="207">
        <v>8</v>
      </c>
      <c r="B26" s="208" t="s">
        <v>24</v>
      </c>
      <c r="C26" s="213"/>
      <c r="D26" s="214"/>
      <c r="E26" s="211"/>
      <c r="F26" s="212"/>
      <c r="G26" s="194"/>
      <c r="H26" s="195"/>
      <c r="I26" s="194"/>
      <c r="J26" s="195"/>
      <c r="K26" s="196"/>
      <c r="L26" s="197"/>
      <c r="M26" s="196"/>
      <c r="N26" s="197"/>
      <c r="O26" s="196"/>
      <c r="P26" s="197"/>
      <c r="Q26" s="196"/>
      <c r="R26" s="223"/>
      <c r="S26" s="24"/>
    </row>
    <row r="27" spans="1:19" s="35" customFormat="1" ht="5.25" customHeight="1">
      <c r="A27" s="207"/>
      <c r="B27" s="208"/>
      <c r="C27" s="213"/>
      <c r="D27" s="215"/>
      <c r="E27" s="29"/>
      <c r="F27" s="30"/>
      <c r="G27" s="30"/>
      <c r="H27" s="30"/>
      <c r="I27" s="30"/>
      <c r="J27" s="31"/>
      <c r="K27" s="32"/>
      <c r="L27" s="32"/>
      <c r="M27" s="32"/>
      <c r="N27" s="32"/>
      <c r="O27" s="32"/>
      <c r="P27" s="32"/>
      <c r="Q27" s="32"/>
      <c r="R27" s="33"/>
      <c r="S27" s="34"/>
    </row>
    <row r="28" spans="1:19" s="25" customFormat="1" ht="12.75">
      <c r="A28" s="207">
        <v>9</v>
      </c>
      <c r="B28" s="208" t="s">
        <v>25</v>
      </c>
      <c r="C28" s="213"/>
      <c r="D28" s="214"/>
      <c r="E28" s="211"/>
      <c r="F28" s="212"/>
      <c r="G28" s="216"/>
      <c r="H28" s="217"/>
      <c r="I28" s="216"/>
      <c r="J28" s="217"/>
      <c r="K28" s="218"/>
      <c r="L28" s="219"/>
      <c r="M28" s="218"/>
      <c r="N28" s="219"/>
      <c r="O28" s="218"/>
      <c r="P28" s="219"/>
      <c r="Q28" s="218"/>
      <c r="R28" s="222"/>
      <c r="S28" s="24"/>
    </row>
    <row r="29" spans="1:19" s="35" customFormat="1" ht="5.25" customHeight="1">
      <c r="A29" s="207"/>
      <c r="B29" s="208"/>
      <c r="C29" s="213"/>
      <c r="D29" s="215"/>
      <c r="E29" s="29"/>
      <c r="F29" s="30"/>
      <c r="G29" s="30"/>
      <c r="H29" s="30"/>
      <c r="I29" s="30"/>
      <c r="J29" s="32"/>
      <c r="K29" s="31"/>
      <c r="L29" s="32"/>
      <c r="M29" s="32"/>
      <c r="N29" s="32"/>
      <c r="O29" s="32"/>
      <c r="P29" s="32"/>
      <c r="Q29" s="32"/>
      <c r="R29" s="33"/>
      <c r="S29" s="34"/>
    </row>
    <row r="30" spans="1:19" s="25" customFormat="1" ht="12.75">
      <c r="A30" s="207">
        <v>10</v>
      </c>
      <c r="B30" s="208" t="s">
        <v>26</v>
      </c>
      <c r="C30" s="213"/>
      <c r="D30" s="224" t="e">
        <f>#REF!</f>
        <v>#REF!</v>
      </c>
      <c r="E30" s="211"/>
      <c r="F30" s="212"/>
      <c r="G30" s="216"/>
      <c r="H30" s="217"/>
      <c r="I30" s="216"/>
      <c r="J30" s="226"/>
      <c r="K30" s="220"/>
      <c r="L30" s="221"/>
      <c r="M30" s="218"/>
      <c r="N30" s="219"/>
      <c r="O30" s="218"/>
      <c r="P30" s="219"/>
      <c r="Q30" s="218"/>
      <c r="R30" s="222"/>
      <c r="S30" s="24"/>
    </row>
    <row r="31" spans="1:19" s="35" customFormat="1" ht="5.25" customHeight="1">
      <c r="A31" s="207"/>
      <c r="B31" s="208"/>
      <c r="C31" s="213"/>
      <c r="D31" s="225"/>
      <c r="E31" s="29"/>
      <c r="F31" s="30"/>
      <c r="G31" s="30"/>
      <c r="H31" s="30"/>
      <c r="I31" s="30"/>
      <c r="J31" s="32"/>
      <c r="K31" s="31"/>
      <c r="L31" s="31"/>
      <c r="M31" s="32"/>
      <c r="N31" s="32"/>
      <c r="O31" s="32"/>
      <c r="P31" s="32"/>
      <c r="Q31" s="32"/>
      <c r="R31" s="33"/>
      <c r="S31" s="34"/>
    </row>
    <row r="32" spans="1:19" s="25" customFormat="1" ht="12.75">
      <c r="A32" s="207">
        <v>11</v>
      </c>
      <c r="B32" s="208" t="s">
        <v>27</v>
      </c>
      <c r="C32" s="213"/>
      <c r="D32" s="214"/>
      <c r="E32" s="211"/>
      <c r="F32" s="212"/>
      <c r="G32" s="194"/>
      <c r="H32" s="195"/>
      <c r="I32" s="194"/>
      <c r="J32" s="195"/>
      <c r="K32" s="196"/>
      <c r="L32" s="197"/>
      <c r="M32" s="196"/>
      <c r="N32" s="197"/>
      <c r="O32" s="196"/>
      <c r="P32" s="197"/>
      <c r="Q32" s="196"/>
      <c r="R32" s="223"/>
      <c r="S32" s="24"/>
    </row>
    <row r="33" spans="1:19" s="35" customFormat="1" ht="5.25" customHeight="1">
      <c r="A33" s="207"/>
      <c r="B33" s="208"/>
      <c r="C33" s="213"/>
      <c r="D33" s="215"/>
      <c r="E33" s="29"/>
      <c r="F33" s="30"/>
      <c r="G33" s="30"/>
      <c r="H33" s="30"/>
      <c r="I33" s="30"/>
      <c r="J33" s="32"/>
      <c r="K33" s="32"/>
      <c r="L33" s="32"/>
      <c r="M33" s="31"/>
      <c r="N33" s="32"/>
      <c r="O33" s="32"/>
      <c r="P33" s="32"/>
      <c r="Q33" s="32"/>
      <c r="R33" s="33"/>
      <c r="S33" s="34"/>
    </row>
    <row r="34" spans="1:19" s="25" customFormat="1" ht="12.75">
      <c r="A34" s="207">
        <v>12</v>
      </c>
      <c r="B34" s="208" t="s">
        <v>28</v>
      </c>
      <c r="C34" s="213"/>
      <c r="D34" s="214"/>
      <c r="E34" s="211"/>
      <c r="F34" s="212"/>
      <c r="G34" s="194"/>
      <c r="H34" s="195"/>
      <c r="I34" s="194"/>
      <c r="J34" s="195"/>
      <c r="K34" s="196"/>
      <c r="L34" s="197"/>
      <c r="M34" s="196"/>
      <c r="N34" s="197"/>
      <c r="O34" s="196"/>
      <c r="P34" s="197"/>
      <c r="Q34" s="196"/>
      <c r="R34" s="223"/>
      <c r="S34" s="24"/>
    </row>
    <row r="35" spans="1:19" s="35" customFormat="1" ht="5.25" customHeight="1">
      <c r="A35" s="207"/>
      <c r="B35" s="208"/>
      <c r="C35" s="213"/>
      <c r="D35" s="215"/>
      <c r="E35" s="29"/>
      <c r="F35" s="30"/>
      <c r="G35" s="30"/>
      <c r="H35" s="30"/>
      <c r="I35" s="30"/>
      <c r="J35" s="32"/>
      <c r="K35" s="32"/>
      <c r="L35" s="32"/>
      <c r="M35" s="32"/>
      <c r="N35" s="31"/>
      <c r="O35" s="32"/>
      <c r="P35" s="32"/>
      <c r="Q35" s="32"/>
      <c r="R35" s="33"/>
      <c r="S35" s="34"/>
    </row>
    <row r="36" spans="1:19" s="25" customFormat="1" ht="12.75">
      <c r="A36" s="207">
        <v>13</v>
      </c>
      <c r="B36" s="208" t="s">
        <v>29</v>
      </c>
      <c r="C36" s="213"/>
      <c r="D36" s="224" t="e">
        <f>#REF!</f>
        <v>#REF!</v>
      </c>
      <c r="E36" s="211"/>
      <c r="F36" s="212"/>
      <c r="G36" s="194"/>
      <c r="H36" s="195"/>
      <c r="I36" s="194"/>
      <c r="J36" s="195"/>
      <c r="K36" s="196"/>
      <c r="L36" s="197"/>
      <c r="M36" s="220"/>
      <c r="N36" s="221"/>
      <c r="O36" s="220"/>
      <c r="P36" s="221"/>
      <c r="Q36" s="196"/>
      <c r="R36" s="223"/>
      <c r="S36" s="24"/>
    </row>
    <row r="37" spans="1:19" s="35" customFormat="1" ht="5.25" customHeight="1">
      <c r="A37" s="207"/>
      <c r="B37" s="208"/>
      <c r="C37" s="213"/>
      <c r="D37" s="225"/>
      <c r="E37" s="29"/>
      <c r="F37" s="30"/>
      <c r="G37" s="30"/>
      <c r="H37" s="30"/>
      <c r="I37" s="30"/>
      <c r="J37" s="32"/>
      <c r="K37" s="32"/>
      <c r="L37" s="32"/>
      <c r="M37" s="32"/>
      <c r="N37" s="31"/>
      <c r="O37" s="31"/>
      <c r="P37" s="32"/>
      <c r="Q37" s="32"/>
      <c r="R37" s="33"/>
      <c r="S37" s="34"/>
    </row>
    <row r="38" spans="1:19" s="25" customFormat="1" ht="12.75">
      <c r="A38" s="207">
        <v>14</v>
      </c>
      <c r="B38" s="208" t="s">
        <v>30</v>
      </c>
      <c r="C38" s="213"/>
      <c r="D38" s="224" t="e">
        <f>#REF!</f>
        <v>#REF!</v>
      </c>
      <c r="E38" s="211"/>
      <c r="F38" s="212"/>
      <c r="G38" s="216"/>
      <c r="H38" s="217"/>
      <c r="I38" s="216"/>
      <c r="J38" s="217"/>
      <c r="K38" s="218"/>
      <c r="L38" s="219"/>
      <c r="M38" s="218"/>
      <c r="N38" s="219"/>
      <c r="O38" s="220"/>
      <c r="P38" s="221"/>
      <c r="Q38" s="218"/>
      <c r="R38" s="222"/>
      <c r="S38" s="24"/>
    </row>
    <row r="39" spans="1:19" s="35" customFormat="1" ht="5.25" customHeight="1">
      <c r="A39" s="207"/>
      <c r="B39" s="208"/>
      <c r="C39" s="213"/>
      <c r="D39" s="225"/>
      <c r="E39" s="29"/>
      <c r="F39" s="30"/>
      <c r="G39" s="30"/>
      <c r="H39" s="30"/>
      <c r="I39" s="30"/>
      <c r="J39" s="32"/>
      <c r="K39" s="32"/>
      <c r="L39" s="32"/>
      <c r="M39" s="32"/>
      <c r="N39" s="32"/>
      <c r="O39" s="31"/>
      <c r="Q39" s="32"/>
      <c r="R39" s="33"/>
      <c r="S39" s="34"/>
    </row>
    <row r="40" spans="1:19" s="25" customFormat="1" ht="18" customHeight="1">
      <c r="A40" s="207">
        <v>15</v>
      </c>
      <c r="B40" s="208" t="s">
        <v>31</v>
      </c>
      <c r="C40" s="213"/>
      <c r="D40" s="214"/>
      <c r="E40" s="211"/>
      <c r="F40" s="212"/>
      <c r="G40" s="202"/>
      <c r="H40" s="203"/>
      <c r="I40" s="202"/>
      <c r="J40" s="203"/>
      <c r="K40" s="204"/>
      <c r="L40" s="205"/>
      <c r="M40" s="204"/>
      <c r="N40" s="205"/>
      <c r="O40" s="204"/>
      <c r="P40" s="205"/>
      <c r="Q40" s="204"/>
      <c r="R40" s="206"/>
      <c r="S40" s="24"/>
    </row>
    <row r="41" spans="1:19" s="35" customFormat="1" ht="5.25" customHeight="1">
      <c r="A41" s="207"/>
      <c r="B41" s="208"/>
      <c r="C41" s="213"/>
      <c r="D41" s="215"/>
      <c r="E41" s="29"/>
      <c r="F41" s="30"/>
      <c r="G41" s="30"/>
      <c r="H41" s="30"/>
      <c r="I41" s="30"/>
      <c r="J41" s="30"/>
      <c r="K41" s="30"/>
      <c r="L41" s="30"/>
      <c r="M41" s="30"/>
      <c r="N41" s="32"/>
      <c r="O41" s="32"/>
      <c r="P41" s="31"/>
      <c r="Q41" s="32"/>
      <c r="R41" s="33"/>
      <c r="S41" s="34"/>
    </row>
    <row r="42" spans="1:19" s="25" customFormat="1" ht="12.75">
      <c r="A42" s="207">
        <v>16</v>
      </c>
      <c r="B42" s="208" t="s">
        <v>32</v>
      </c>
      <c r="C42" s="209"/>
      <c r="D42" s="24"/>
      <c r="E42" s="211"/>
      <c r="F42" s="212"/>
      <c r="G42" s="194"/>
      <c r="H42" s="195"/>
      <c r="I42" s="194"/>
      <c r="J42" s="195"/>
      <c r="K42" s="196"/>
      <c r="L42" s="197"/>
      <c r="M42" s="196"/>
      <c r="N42" s="197"/>
      <c r="O42" s="196"/>
      <c r="P42" s="197"/>
      <c r="Q42" s="198">
        <f>$C$42</f>
        <v>0</v>
      </c>
      <c r="R42" s="199"/>
      <c r="S42" s="24"/>
    </row>
    <row r="43" spans="1:19" s="35" customFormat="1" ht="5.25" customHeight="1">
      <c r="A43" s="207"/>
      <c r="B43" s="208"/>
      <c r="C43" s="210"/>
      <c r="D43" s="34"/>
      <c r="E43" s="36"/>
      <c r="F43" s="37"/>
      <c r="G43" s="37"/>
      <c r="H43" s="37"/>
      <c r="I43" s="37"/>
      <c r="J43" s="37"/>
      <c r="K43" s="37"/>
      <c r="L43" s="37"/>
      <c r="M43" s="37"/>
      <c r="N43" s="38"/>
      <c r="O43" s="38"/>
      <c r="P43" s="38"/>
      <c r="Q43" s="39"/>
      <c r="R43" s="40"/>
      <c r="S43" s="34"/>
    </row>
    <row r="44" spans="1:18" s="47" customFormat="1" ht="13.5" customHeight="1" thickBot="1">
      <c r="A44" s="200" t="s">
        <v>6</v>
      </c>
      <c r="B44" s="201"/>
      <c r="C44" s="41">
        <f>SUM(C10:C42)</f>
        <v>0</v>
      </c>
      <c r="D44" s="42" t="e">
        <f>SUM(D10:D41)</f>
        <v>#REF!</v>
      </c>
      <c r="E44" s="43"/>
      <c r="F44" s="44"/>
      <c r="G44" s="44"/>
      <c r="H44" s="44"/>
      <c r="I44" s="44"/>
      <c r="J44" s="44"/>
      <c r="K44" s="44"/>
      <c r="L44" s="44"/>
      <c r="M44" s="44"/>
      <c r="N44" s="45"/>
      <c r="O44" s="45"/>
      <c r="P44" s="45"/>
      <c r="Q44" s="44"/>
      <c r="R44" s="46"/>
    </row>
    <row r="45" spans="1:18" s="47" customFormat="1" ht="12.75" customHeight="1">
      <c r="A45" s="183" t="s">
        <v>33</v>
      </c>
      <c r="B45" s="184"/>
      <c r="C45" s="48" t="s">
        <v>34</v>
      </c>
      <c r="D45" s="49"/>
      <c r="E45" s="189">
        <f>SUM(E10:F43)</f>
        <v>0</v>
      </c>
      <c r="F45" s="189"/>
      <c r="G45" s="190">
        <f>SUM(G10:H43)</f>
        <v>0</v>
      </c>
      <c r="H45" s="191"/>
      <c r="I45" s="190">
        <f>SUM(I10:J43)</f>
        <v>0</v>
      </c>
      <c r="J45" s="191"/>
      <c r="K45" s="190">
        <f>SUM(K10:L43)</f>
        <v>0</v>
      </c>
      <c r="L45" s="191"/>
      <c r="M45" s="190">
        <f>SUM(M10:N43)</f>
        <v>0</v>
      </c>
      <c r="N45" s="191"/>
      <c r="O45" s="176">
        <f>SUM(O10:P43)</f>
        <v>0</v>
      </c>
      <c r="P45" s="177"/>
      <c r="Q45" s="178">
        <f>SUM(Q10:R42)</f>
        <v>0</v>
      </c>
      <c r="R45" s="179"/>
    </row>
    <row r="46" spans="1:18" s="47" customFormat="1" ht="12.75" customHeight="1">
      <c r="A46" s="185"/>
      <c r="B46" s="186"/>
      <c r="C46" s="50" t="s">
        <v>35</v>
      </c>
      <c r="D46" s="51"/>
      <c r="E46" s="180" t="e">
        <f>E45/D44</f>
        <v>#REF!</v>
      </c>
      <c r="F46" s="180"/>
      <c r="G46" s="181" t="e">
        <f>G45/D44</f>
        <v>#REF!</v>
      </c>
      <c r="H46" s="181"/>
      <c r="I46" s="181" t="e">
        <f>I45/D44</f>
        <v>#REF!</v>
      </c>
      <c r="J46" s="181"/>
      <c r="K46" s="181" t="e">
        <f>K45/D44</f>
        <v>#REF!</v>
      </c>
      <c r="L46" s="181"/>
      <c r="M46" s="181" t="e">
        <f>M45/D44</f>
        <v>#REF!</v>
      </c>
      <c r="N46" s="181"/>
      <c r="O46" s="181" t="e">
        <f>O45/D44</f>
        <v>#REF!</v>
      </c>
      <c r="P46" s="181"/>
      <c r="Q46" s="181" t="e">
        <f>SUM(Q45/D44)</f>
        <v>#REF!</v>
      </c>
      <c r="R46" s="182"/>
    </row>
    <row r="47" spans="1:18" s="54" customFormat="1" ht="12" customHeight="1">
      <c r="A47" s="185"/>
      <c r="B47" s="186"/>
      <c r="C47" s="52" t="s">
        <v>36</v>
      </c>
      <c r="D47" s="53"/>
      <c r="E47" s="192" t="e">
        <f>E46</f>
        <v>#REF!</v>
      </c>
      <c r="F47" s="192"/>
      <c r="G47" s="193" t="e">
        <f>G46+E46</f>
        <v>#REF!</v>
      </c>
      <c r="H47" s="193"/>
      <c r="I47" s="171" t="e">
        <f>SUM(E46:J46)</f>
        <v>#REF!</v>
      </c>
      <c r="J47" s="171"/>
      <c r="K47" s="171" t="e">
        <f>SUM(E46:L46)</f>
        <v>#REF!</v>
      </c>
      <c r="L47" s="171"/>
      <c r="M47" s="171" t="e">
        <f>SUM(E46:N46)</f>
        <v>#REF!</v>
      </c>
      <c r="N47" s="171"/>
      <c r="O47" s="171" t="e">
        <f>SUM(E46:P46)</f>
        <v>#REF!</v>
      </c>
      <c r="P47" s="171"/>
      <c r="Q47" s="171" t="e">
        <f>SUM(E46:R46)</f>
        <v>#REF!</v>
      </c>
      <c r="R47" s="172"/>
    </row>
    <row r="48" spans="1:18" ht="15.75" customHeight="1" thickBot="1">
      <c r="A48" s="187"/>
      <c r="B48" s="188"/>
      <c r="C48" s="55" t="s">
        <v>37</v>
      </c>
      <c r="D48" s="56"/>
      <c r="E48" s="173">
        <f>E45</f>
        <v>0</v>
      </c>
      <c r="F48" s="173"/>
      <c r="G48" s="173">
        <f>G45+E45</f>
        <v>0</v>
      </c>
      <c r="H48" s="173"/>
      <c r="I48" s="173">
        <f>SUM(E45:J45)</f>
        <v>0</v>
      </c>
      <c r="J48" s="173"/>
      <c r="K48" s="173">
        <f>SUM(E45:L45)</f>
        <v>0</v>
      </c>
      <c r="L48" s="173"/>
      <c r="M48" s="173">
        <f>SUM(E45:N45)</f>
        <v>0</v>
      </c>
      <c r="N48" s="173"/>
      <c r="O48" s="173">
        <f>SUM(E45:P45)</f>
        <v>0</v>
      </c>
      <c r="P48" s="173"/>
      <c r="Q48" s="174">
        <f>SUM(E45:R45)</f>
        <v>0</v>
      </c>
      <c r="R48" s="175"/>
    </row>
    <row r="49" spans="4:5" ht="12.75">
      <c r="D49" s="57"/>
      <c r="E49" s="58"/>
    </row>
  </sheetData>
  <sheetProtection/>
  <mergeCells count="233">
    <mergeCell ref="Q9:R9"/>
    <mergeCell ref="E9:F9"/>
    <mergeCell ref="G9:H9"/>
    <mergeCell ref="I9:J9"/>
    <mergeCell ref="K9:L9"/>
    <mergeCell ref="M9:N9"/>
    <mergeCell ref="O9:P9"/>
    <mergeCell ref="A1:M1"/>
    <mergeCell ref="A2:M2"/>
    <mergeCell ref="A3:M3"/>
    <mergeCell ref="A4:R6"/>
    <mergeCell ref="A7:R7"/>
    <mergeCell ref="A8:A9"/>
    <mergeCell ref="B8:B9"/>
    <mergeCell ref="C8:C9"/>
    <mergeCell ref="D8:D9"/>
    <mergeCell ref="E8:R8"/>
    <mergeCell ref="Q12:R12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E12:F12"/>
    <mergeCell ref="G12:H12"/>
    <mergeCell ref="I12:J12"/>
    <mergeCell ref="K12:L12"/>
    <mergeCell ref="M12:N12"/>
    <mergeCell ref="O12:P12"/>
    <mergeCell ref="G18:H18"/>
    <mergeCell ref="I18:J18"/>
    <mergeCell ref="A14:A15"/>
    <mergeCell ref="B14:B15"/>
    <mergeCell ref="O10:P10"/>
    <mergeCell ref="Q10:R10"/>
    <mergeCell ref="A12:A13"/>
    <mergeCell ref="B12:B13"/>
    <mergeCell ref="C12:C13"/>
    <mergeCell ref="D12:D13"/>
    <mergeCell ref="E14:F14"/>
    <mergeCell ref="G14:H14"/>
    <mergeCell ref="K14:L14"/>
    <mergeCell ref="M14:N14"/>
    <mergeCell ref="I14:J14"/>
    <mergeCell ref="A18:A19"/>
    <mergeCell ref="B18:B19"/>
    <mergeCell ref="C18:C19"/>
    <mergeCell ref="D18:D19"/>
    <mergeCell ref="E18:F18"/>
    <mergeCell ref="O14:P14"/>
    <mergeCell ref="Q14:R14"/>
    <mergeCell ref="A16:A17"/>
    <mergeCell ref="B16:B17"/>
    <mergeCell ref="C16:C17"/>
    <mergeCell ref="D16:D17"/>
    <mergeCell ref="E16:F16"/>
    <mergeCell ref="G16:H16"/>
    <mergeCell ref="C14:C15"/>
    <mergeCell ref="D14:D15"/>
    <mergeCell ref="K18:L18"/>
    <mergeCell ref="M18:N18"/>
    <mergeCell ref="O18:P18"/>
    <mergeCell ref="Q18:R18"/>
    <mergeCell ref="I16:J16"/>
    <mergeCell ref="K16:L16"/>
    <mergeCell ref="M16:N16"/>
    <mergeCell ref="O16:P16"/>
    <mergeCell ref="Q16:R16"/>
    <mergeCell ref="A22:A23"/>
    <mergeCell ref="B22:B23"/>
    <mergeCell ref="C22:C23"/>
    <mergeCell ref="D22:D23"/>
    <mergeCell ref="E22:F22"/>
    <mergeCell ref="A20:A21"/>
    <mergeCell ref="B20:B21"/>
    <mergeCell ref="C20:C21"/>
    <mergeCell ref="D20:D21"/>
    <mergeCell ref="E20:F20"/>
    <mergeCell ref="I20:J20"/>
    <mergeCell ref="K20:L20"/>
    <mergeCell ref="M20:N20"/>
    <mergeCell ref="O20:P20"/>
    <mergeCell ref="Q20:R20"/>
    <mergeCell ref="G20:H20"/>
    <mergeCell ref="G22:H22"/>
    <mergeCell ref="I22:J22"/>
    <mergeCell ref="K22:L22"/>
    <mergeCell ref="M22:N22"/>
    <mergeCell ref="O22:P22"/>
    <mergeCell ref="Q22:R22"/>
    <mergeCell ref="A26:A27"/>
    <mergeCell ref="B26:B27"/>
    <mergeCell ref="C26:C27"/>
    <mergeCell ref="D26:D27"/>
    <mergeCell ref="E26:F26"/>
    <mergeCell ref="A24:A25"/>
    <mergeCell ref="B24:B25"/>
    <mergeCell ref="C24:C25"/>
    <mergeCell ref="D24:D25"/>
    <mergeCell ref="E24:F24"/>
    <mergeCell ref="I24:J24"/>
    <mergeCell ref="K24:L24"/>
    <mergeCell ref="M24:N24"/>
    <mergeCell ref="O24:P24"/>
    <mergeCell ref="Q24:R24"/>
    <mergeCell ref="G24:H24"/>
    <mergeCell ref="G26:H26"/>
    <mergeCell ref="I26:J26"/>
    <mergeCell ref="K26:L26"/>
    <mergeCell ref="M26:N26"/>
    <mergeCell ref="O26:P26"/>
    <mergeCell ref="Q26:R26"/>
    <mergeCell ref="A30:A31"/>
    <mergeCell ref="B30:B31"/>
    <mergeCell ref="C30:C31"/>
    <mergeCell ref="D30:D31"/>
    <mergeCell ref="E30:F30"/>
    <mergeCell ref="A28:A29"/>
    <mergeCell ref="B28:B29"/>
    <mergeCell ref="C28:C29"/>
    <mergeCell ref="D28:D29"/>
    <mergeCell ref="E28:F28"/>
    <mergeCell ref="I28:J28"/>
    <mergeCell ref="K28:L28"/>
    <mergeCell ref="M28:N28"/>
    <mergeCell ref="O28:P28"/>
    <mergeCell ref="Q28:R28"/>
    <mergeCell ref="G28:H28"/>
    <mergeCell ref="G30:H30"/>
    <mergeCell ref="I30:J30"/>
    <mergeCell ref="K30:L30"/>
    <mergeCell ref="M30:N30"/>
    <mergeCell ref="O30:P30"/>
    <mergeCell ref="Q30:R30"/>
    <mergeCell ref="A34:A35"/>
    <mergeCell ref="B34:B35"/>
    <mergeCell ref="C34:C35"/>
    <mergeCell ref="D34:D35"/>
    <mergeCell ref="E34:F34"/>
    <mergeCell ref="A32:A33"/>
    <mergeCell ref="B32:B33"/>
    <mergeCell ref="C32:C33"/>
    <mergeCell ref="D32:D33"/>
    <mergeCell ref="E32:F32"/>
    <mergeCell ref="I32:J32"/>
    <mergeCell ref="K32:L32"/>
    <mergeCell ref="M32:N32"/>
    <mergeCell ref="O32:P32"/>
    <mergeCell ref="Q32:R32"/>
    <mergeCell ref="G32:H32"/>
    <mergeCell ref="G34:H34"/>
    <mergeCell ref="I34:J34"/>
    <mergeCell ref="K34:L34"/>
    <mergeCell ref="M34:N34"/>
    <mergeCell ref="O34:P34"/>
    <mergeCell ref="Q34:R34"/>
    <mergeCell ref="A38:A39"/>
    <mergeCell ref="B38:B39"/>
    <mergeCell ref="C38:C39"/>
    <mergeCell ref="D38:D39"/>
    <mergeCell ref="E38:F38"/>
    <mergeCell ref="A36:A37"/>
    <mergeCell ref="B36:B37"/>
    <mergeCell ref="C36:C37"/>
    <mergeCell ref="D36:D37"/>
    <mergeCell ref="E36:F36"/>
    <mergeCell ref="I36:J36"/>
    <mergeCell ref="K36:L36"/>
    <mergeCell ref="M36:N36"/>
    <mergeCell ref="O36:P36"/>
    <mergeCell ref="Q36:R36"/>
    <mergeCell ref="G36:H36"/>
    <mergeCell ref="G38:H38"/>
    <mergeCell ref="I38:J38"/>
    <mergeCell ref="K38:L38"/>
    <mergeCell ref="M38:N38"/>
    <mergeCell ref="O38:P38"/>
    <mergeCell ref="Q38:R38"/>
    <mergeCell ref="A40:A41"/>
    <mergeCell ref="B40:B41"/>
    <mergeCell ref="C40:C41"/>
    <mergeCell ref="D40:D41"/>
    <mergeCell ref="E40:F40"/>
    <mergeCell ref="G40:H40"/>
    <mergeCell ref="I40:J40"/>
    <mergeCell ref="K40:L40"/>
    <mergeCell ref="M40:N40"/>
    <mergeCell ref="O40:P40"/>
    <mergeCell ref="Q40:R40"/>
    <mergeCell ref="A42:A43"/>
    <mergeCell ref="B42:B43"/>
    <mergeCell ref="C42:C43"/>
    <mergeCell ref="E42:F42"/>
    <mergeCell ref="G42:H42"/>
    <mergeCell ref="I42:J42"/>
    <mergeCell ref="K42:L42"/>
    <mergeCell ref="M42:N42"/>
    <mergeCell ref="O42:P42"/>
    <mergeCell ref="Q42:R42"/>
    <mergeCell ref="A44:B44"/>
    <mergeCell ref="A45:B48"/>
    <mergeCell ref="E45:F45"/>
    <mergeCell ref="G45:H45"/>
    <mergeCell ref="I45:J45"/>
    <mergeCell ref="K45:L45"/>
    <mergeCell ref="M45:N45"/>
    <mergeCell ref="E47:F47"/>
    <mergeCell ref="G47:H47"/>
    <mergeCell ref="I47:J47"/>
    <mergeCell ref="K47:L47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O47:P47"/>
    <mergeCell ref="Q47:R47"/>
    <mergeCell ref="E48:F48"/>
    <mergeCell ref="G48:H48"/>
    <mergeCell ref="I48:J48"/>
    <mergeCell ref="K48:L48"/>
    <mergeCell ref="M48:N48"/>
    <mergeCell ref="O48:P48"/>
    <mergeCell ref="Q48:R48"/>
    <mergeCell ref="M47:N47"/>
  </mergeCells>
  <printOptions/>
  <pageMargins left="0.1968503937007874" right="0.1968503937007874" top="0.7874015748031497" bottom="0.7874015748031497" header="0.5118110236220472" footer="0"/>
  <pageSetup fitToHeight="1" fitToWidth="1" horizontalDpi="200" verticalDpi="2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8"/>
  <sheetViews>
    <sheetView tabSelected="1" zoomScaleSheetLayoutView="100" zoomScalePageLayoutView="0" workbookViewId="0" topLeftCell="A1">
      <selection activeCell="A6" sqref="A6"/>
      <selection activeCell="P28" sqref="P28"/>
    </sheetView>
  </sheetViews>
  <sheetFormatPr defaultColWidth="9.140625" defaultRowHeight="15"/>
  <cols>
    <col min="1" max="2" width="7.28125" style="61" customWidth="1"/>
    <col min="3" max="3" width="4.421875" style="61" customWidth="1"/>
    <col min="4" max="4" width="3.7109375" style="61" customWidth="1"/>
    <col min="5" max="5" width="8.28125" style="61" customWidth="1"/>
    <col min="6" max="6" width="6.140625" style="61" customWidth="1"/>
    <col min="7" max="7" width="8.421875" style="61" customWidth="1"/>
    <col min="8" max="9" width="9.7109375" style="61" customWidth="1"/>
    <col min="10" max="10" width="8.7109375" style="61" customWidth="1"/>
    <col min="11" max="11" width="1.7109375" style="61" customWidth="1"/>
    <col min="12" max="12" width="9.7109375" style="61" customWidth="1"/>
    <col min="13" max="13" width="9.421875" style="61" customWidth="1"/>
    <col min="14" max="14" width="4.140625" style="61" customWidth="1"/>
    <col min="15" max="15" width="11.00390625" style="61" customWidth="1"/>
    <col min="16" max="16384" width="9.140625" style="61" customWidth="1"/>
  </cols>
  <sheetData>
    <row r="1" spans="1:13" ht="12.75">
      <c r="A1" s="358" t="s">
        <v>41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60"/>
    </row>
    <row r="2" spans="1:13" ht="12.75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3"/>
    </row>
    <row r="3" spans="1:13" ht="12.75">
      <c r="A3" s="62" t="s">
        <v>70</v>
      </c>
      <c r="B3" s="364" t="s">
        <v>72</v>
      </c>
      <c r="C3" s="364"/>
      <c r="D3" s="364"/>
      <c r="E3" s="364"/>
      <c r="F3" s="364"/>
      <c r="G3" s="364"/>
      <c r="H3" s="364"/>
      <c r="I3" s="364"/>
      <c r="J3" s="364"/>
      <c r="K3" s="364"/>
      <c r="L3" s="366" t="s">
        <v>71</v>
      </c>
      <c r="M3" s="367"/>
    </row>
    <row r="4" spans="1:13" ht="13.5" thickBot="1">
      <c r="A4" s="62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8"/>
      <c r="M4" s="369"/>
    </row>
    <row r="5" spans="1:13" ht="13.5" thickTop="1">
      <c r="A5" s="370" t="s">
        <v>42</v>
      </c>
      <c r="B5" s="371"/>
      <c r="C5" s="65" t="s">
        <v>43</v>
      </c>
      <c r="D5" s="66"/>
      <c r="E5" s="372"/>
      <c r="F5" s="372"/>
      <c r="G5" s="372"/>
      <c r="H5" s="372"/>
      <c r="I5" s="372"/>
      <c r="J5" s="372"/>
      <c r="K5" s="372"/>
      <c r="L5" s="373"/>
      <c r="M5" s="67" t="s">
        <v>44</v>
      </c>
    </row>
    <row r="6" spans="1:13" ht="13.5" thickBot="1">
      <c r="A6" s="376"/>
      <c r="B6" s="377"/>
      <c r="C6" s="68"/>
      <c r="D6" s="68"/>
      <c r="E6" s="374"/>
      <c r="F6" s="374"/>
      <c r="G6" s="374"/>
      <c r="H6" s="374"/>
      <c r="I6" s="374"/>
      <c r="J6" s="374"/>
      <c r="K6" s="374"/>
      <c r="L6" s="375"/>
      <c r="M6" s="69"/>
    </row>
    <row r="7" spans="1:13" ht="13.5" thickTop="1">
      <c r="A7" s="356" t="s">
        <v>42</v>
      </c>
      <c r="B7" s="356" t="s">
        <v>45</v>
      </c>
      <c r="C7" s="356"/>
      <c r="D7" s="356"/>
      <c r="E7" s="356"/>
      <c r="F7" s="356" t="s">
        <v>46</v>
      </c>
      <c r="G7" s="356" t="s">
        <v>1</v>
      </c>
      <c r="H7" s="356" t="s">
        <v>47</v>
      </c>
      <c r="I7" s="356" t="s">
        <v>48</v>
      </c>
      <c r="J7" s="349" t="s">
        <v>49</v>
      </c>
      <c r="K7" s="349"/>
      <c r="L7" s="349" t="s">
        <v>50</v>
      </c>
      <c r="M7" s="67" t="s">
        <v>8</v>
      </c>
    </row>
    <row r="8" spans="1:13" ht="12.75">
      <c r="A8" s="357"/>
      <c r="B8" s="357"/>
      <c r="C8" s="357"/>
      <c r="D8" s="357"/>
      <c r="E8" s="357"/>
      <c r="F8" s="357"/>
      <c r="G8" s="357"/>
      <c r="H8" s="357"/>
      <c r="I8" s="357"/>
      <c r="J8" s="350"/>
      <c r="K8" s="350"/>
      <c r="L8" s="350"/>
      <c r="M8" s="71" t="s">
        <v>51</v>
      </c>
    </row>
    <row r="9" spans="1:14" ht="18" customHeight="1">
      <c r="A9" s="72"/>
      <c r="B9" s="351">
        <f>IF($A9&lt;&gt;"",VLOOKUP($A9,#REF!,2,FALSE),)</f>
        <v>0</v>
      </c>
      <c r="C9" s="352"/>
      <c r="D9" s="352"/>
      <c r="E9" s="353"/>
      <c r="F9" s="73">
        <f>IF($A9&lt;&gt;"",VLOOKUP($A9,#REF!,3,FALSE),)</f>
        <v>0</v>
      </c>
      <c r="G9" s="73"/>
      <c r="H9" s="74"/>
      <c r="I9" s="75"/>
      <c r="J9" s="354">
        <f>IF($A9&lt;&gt;"",VLOOKUP($A9,#REF!,4,FALSE),)</f>
        <v>0</v>
      </c>
      <c r="K9" s="355"/>
      <c r="L9" s="76">
        <f>IF($A9&lt;&gt;"",VLOOKUP($A9,#REF!,5,FALSE),)</f>
        <v>0</v>
      </c>
      <c r="M9" s="77">
        <f aca="true" t="shared" si="0" ref="M9:M19">ROUND((G9*H9*J9+G9*I9*L9),2)</f>
        <v>0</v>
      </c>
      <c r="N9" s="61" t="s">
        <v>7</v>
      </c>
    </row>
    <row r="10" spans="1:13" ht="12.75">
      <c r="A10" s="78"/>
      <c r="B10" s="289">
        <f>IF($A10&lt;&gt;"",VLOOKUP($A10,#REF!,2,FALSE),)</f>
        <v>0</v>
      </c>
      <c r="C10" s="290"/>
      <c r="D10" s="290"/>
      <c r="E10" s="291"/>
      <c r="F10" s="79">
        <f>IF($A10&lt;&gt;"",VLOOKUP($A10,#REF!,3,FALSE),)</f>
        <v>0</v>
      </c>
      <c r="G10" s="79"/>
      <c r="H10" s="80"/>
      <c r="I10" s="81"/>
      <c r="J10" s="347">
        <f>IF($A10&lt;&gt;"",VLOOKUP($A10,#REF!,4,FALSE),)</f>
        <v>0</v>
      </c>
      <c r="K10" s="348"/>
      <c r="L10" s="82">
        <f>IF($A10&lt;&gt;"",VLOOKUP($A10,#REF!,5,FALSE),)</f>
        <v>0</v>
      </c>
      <c r="M10" s="77">
        <f t="shared" si="0"/>
        <v>0</v>
      </c>
    </row>
    <row r="11" spans="1:13" ht="12.75">
      <c r="A11" s="78"/>
      <c r="B11" s="289">
        <f>IF($A11&lt;&gt;"",VLOOKUP($A11,#REF!,2,FALSE),)</f>
        <v>0</v>
      </c>
      <c r="C11" s="290"/>
      <c r="D11" s="290"/>
      <c r="E11" s="291"/>
      <c r="F11" s="79">
        <f>IF($A11&lt;&gt;"",VLOOKUP($A11,#REF!,3,FALSE),)</f>
        <v>0</v>
      </c>
      <c r="G11" s="79"/>
      <c r="H11" s="80"/>
      <c r="I11" s="81"/>
      <c r="J11" s="347">
        <f>IF($A11&lt;&gt;"",VLOOKUP($A11,#REF!,4,FALSE),)</f>
        <v>0</v>
      </c>
      <c r="K11" s="348"/>
      <c r="L11" s="82">
        <f>IF($A11&lt;&gt;"",VLOOKUP($A11,#REF!,5,FALSE),)</f>
        <v>0</v>
      </c>
      <c r="M11" s="77">
        <f t="shared" si="0"/>
        <v>0</v>
      </c>
    </row>
    <row r="12" spans="1:13" ht="12.75">
      <c r="A12" s="83"/>
      <c r="B12" s="289">
        <f>IF($A12&lt;&gt;"",VLOOKUP($A12,#REF!,2,FALSE),)</f>
        <v>0</v>
      </c>
      <c r="C12" s="290"/>
      <c r="D12" s="290"/>
      <c r="E12" s="291"/>
      <c r="F12" s="79">
        <f>IF($A12&lt;&gt;"",VLOOKUP($A12,#REF!,3,FALSE),)</f>
        <v>0</v>
      </c>
      <c r="G12" s="79"/>
      <c r="H12" s="80"/>
      <c r="I12" s="81"/>
      <c r="J12" s="347">
        <f>IF($A12&lt;&gt;"",VLOOKUP($A12,#REF!,4,FALSE),)</f>
        <v>0</v>
      </c>
      <c r="K12" s="348"/>
      <c r="L12" s="82">
        <f>IF($A12&lt;&gt;"",VLOOKUP($A12,#REF!,5,FALSE),)</f>
        <v>0</v>
      </c>
      <c r="M12" s="77">
        <f t="shared" si="0"/>
        <v>0</v>
      </c>
    </row>
    <row r="13" spans="1:13" ht="12.75">
      <c r="A13" s="84"/>
      <c r="B13" s="289">
        <f>IF($A13&lt;&gt;"",VLOOKUP($A13,#REF!,2,FALSE),)</f>
        <v>0</v>
      </c>
      <c r="C13" s="290"/>
      <c r="D13" s="290"/>
      <c r="E13" s="291"/>
      <c r="F13" s="79">
        <f>IF($A13&lt;&gt;"",VLOOKUP($A13,#REF!,3,FALSE),)</f>
        <v>0</v>
      </c>
      <c r="G13" s="79"/>
      <c r="H13" s="80"/>
      <c r="I13" s="81"/>
      <c r="J13" s="347">
        <f>IF($A13&lt;&gt;"",VLOOKUP($A13,#REF!,4,FALSE),)</f>
        <v>0</v>
      </c>
      <c r="K13" s="348"/>
      <c r="L13" s="85">
        <f>IF($A13&lt;&gt;"",VLOOKUP($A13,#REF!,5,FALSE),)</f>
        <v>0</v>
      </c>
      <c r="M13" s="77">
        <f t="shared" si="0"/>
        <v>0</v>
      </c>
    </row>
    <row r="14" spans="1:13" ht="12.75">
      <c r="A14" s="84"/>
      <c r="B14" s="342">
        <f>IF($A14&lt;&gt;"",VLOOKUP($A14,#REF!,2,FALSE),)</f>
        <v>0</v>
      </c>
      <c r="C14" s="343"/>
      <c r="D14" s="343"/>
      <c r="E14" s="344"/>
      <c r="F14" s="79">
        <f>IF($A14&lt;&gt;"",VLOOKUP($A14,#REF!,3,FALSE),)</f>
        <v>0</v>
      </c>
      <c r="G14" s="79"/>
      <c r="H14" s="80"/>
      <c r="I14" s="81"/>
      <c r="J14" s="345">
        <f>IF($A14&lt;&gt;"",VLOOKUP($A14,#REF!,4,FALSE),)</f>
        <v>0</v>
      </c>
      <c r="K14" s="346"/>
      <c r="L14" s="81">
        <f>IF($A14&lt;&gt;"",VLOOKUP($A14,#REF!,5,FALSE),)</f>
        <v>0</v>
      </c>
      <c r="M14" s="77">
        <f t="shared" si="0"/>
        <v>0</v>
      </c>
    </row>
    <row r="15" spans="1:13" ht="12.75">
      <c r="A15" s="84"/>
      <c r="B15" s="342">
        <f>IF($A15&lt;&gt;"",VLOOKUP($A15,#REF!,2,FALSE),)</f>
        <v>0</v>
      </c>
      <c r="C15" s="343"/>
      <c r="D15" s="343"/>
      <c r="E15" s="344"/>
      <c r="F15" s="79">
        <f>IF($A15&lt;&gt;"",VLOOKUP($A15,#REF!,3,FALSE),)</f>
        <v>0</v>
      </c>
      <c r="G15" s="79"/>
      <c r="H15" s="80"/>
      <c r="I15" s="81"/>
      <c r="J15" s="345">
        <f>IF($A15&lt;&gt;"",VLOOKUP($A15,#REF!,4,FALSE),)</f>
        <v>0</v>
      </c>
      <c r="K15" s="346"/>
      <c r="L15" s="81">
        <f>IF($A15&lt;&gt;"",VLOOKUP($A15,#REF!,5,FALSE),)</f>
        <v>0</v>
      </c>
      <c r="M15" s="77">
        <f t="shared" si="0"/>
        <v>0</v>
      </c>
    </row>
    <row r="16" spans="1:13" ht="12.75">
      <c r="A16" s="84"/>
      <c r="B16" s="342">
        <f>IF($A16&lt;&gt;"",VLOOKUP($A16,#REF!,2,FALSE),)</f>
        <v>0</v>
      </c>
      <c r="C16" s="343"/>
      <c r="D16" s="343"/>
      <c r="E16" s="344"/>
      <c r="F16" s="79">
        <f>IF($A16&lt;&gt;"",VLOOKUP($A16,#REF!,3,FALSE),)</f>
        <v>0</v>
      </c>
      <c r="G16" s="86"/>
      <c r="H16" s="87"/>
      <c r="I16" s="88"/>
      <c r="J16" s="345">
        <f>IF($A16&lt;&gt;"",VLOOKUP($A16,#REF!,4,FALSE),)</f>
        <v>0</v>
      </c>
      <c r="K16" s="346"/>
      <c r="L16" s="88">
        <f>IF($A16&lt;&gt;"",VLOOKUP($A16,#REF!,5,FALSE),)</f>
        <v>0</v>
      </c>
      <c r="M16" s="77">
        <f t="shared" si="0"/>
        <v>0</v>
      </c>
    </row>
    <row r="17" spans="1:13" ht="12.75">
      <c r="A17" s="84"/>
      <c r="B17" s="342">
        <f>IF($A17&lt;&gt;"",VLOOKUP($A17,#REF!,2,FALSE),)</f>
        <v>0</v>
      </c>
      <c r="C17" s="343"/>
      <c r="D17" s="343"/>
      <c r="E17" s="344"/>
      <c r="F17" s="79">
        <f>IF($A17&lt;&gt;"",VLOOKUP($A17,#REF!,3,FALSE),)</f>
        <v>0</v>
      </c>
      <c r="G17" s="86"/>
      <c r="H17" s="87"/>
      <c r="I17" s="88"/>
      <c r="J17" s="345">
        <f>IF($A17&lt;&gt;"",VLOOKUP($A17,#REF!,4,FALSE),)</f>
        <v>0</v>
      </c>
      <c r="K17" s="346"/>
      <c r="L17" s="88">
        <f>IF($A17&lt;&gt;"",VLOOKUP($A17,#REF!,5,FALSE),)</f>
        <v>0</v>
      </c>
      <c r="M17" s="77">
        <f t="shared" si="0"/>
        <v>0</v>
      </c>
    </row>
    <row r="18" spans="1:13" ht="12.75">
      <c r="A18" s="84"/>
      <c r="B18" s="342">
        <f>IF($A18&lt;&gt;"",VLOOKUP($A18,#REF!,2,FALSE),)</f>
        <v>0</v>
      </c>
      <c r="C18" s="343"/>
      <c r="D18" s="343"/>
      <c r="E18" s="344"/>
      <c r="F18" s="79">
        <f>IF($A18&lt;&gt;"",VLOOKUP($A18,#REF!,3,FALSE),)</f>
        <v>0</v>
      </c>
      <c r="G18" s="86"/>
      <c r="H18" s="87"/>
      <c r="I18" s="88"/>
      <c r="J18" s="345">
        <f>IF($A18&lt;&gt;"",VLOOKUP($A18,#REF!,4,FALSE),)</f>
        <v>0</v>
      </c>
      <c r="K18" s="346"/>
      <c r="L18" s="88">
        <f>IF($A18&lt;&gt;"",VLOOKUP($A18,#REF!,5,FALSE),)</f>
        <v>0</v>
      </c>
      <c r="M18" s="77">
        <f t="shared" si="0"/>
        <v>0</v>
      </c>
    </row>
    <row r="19" spans="1:13" ht="12.75">
      <c r="A19" s="84"/>
      <c r="B19" s="342">
        <f>IF($A19&lt;&gt;"",VLOOKUP($A19,#REF!,2,FALSE),)</f>
        <v>0</v>
      </c>
      <c r="C19" s="343"/>
      <c r="D19" s="343"/>
      <c r="E19" s="344"/>
      <c r="F19" s="79">
        <f>IF($A19&lt;&gt;"",VLOOKUP($A19,#REF!,3,FALSE),)</f>
        <v>0</v>
      </c>
      <c r="G19" s="86"/>
      <c r="H19" s="87"/>
      <c r="I19" s="86"/>
      <c r="J19" s="345">
        <f>IF($A19&lt;&gt;"",VLOOKUP($A19,#REF!,4,FALSE),)</f>
        <v>0</v>
      </c>
      <c r="K19" s="346"/>
      <c r="L19" s="86">
        <f>IF($A19&lt;&gt;"",VLOOKUP($A19,#REF!,5,FALSE),)</f>
        <v>0</v>
      </c>
      <c r="M19" s="77">
        <f t="shared" si="0"/>
        <v>0</v>
      </c>
    </row>
    <row r="20" spans="1:13" ht="12.75">
      <c r="A20" s="89"/>
      <c r="B20" s="335">
        <f>IF($A20&lt;&gt;"",VLOOKUP($A20,#REF!,2,FALSE),)</f>
        <v>0</v>
      </c>
      <c r="C20" s="336"/>
      <c r="D20" s="336"/>
      <c r="E20" s="337"/>
      <c r="F20" s="90"/>
      <c r="G20" s="90"/>
      <c r="H20" s="91"/>
      <c r="I20" s="90"/>
      <c r="J20" s="338">
        <f>IF($A20&lt;&gt;"",VLOOKUP($A20,#REF!,4,FALSE),)</f>
        <v>0</v>
      </c>
      <c r="K20" s="339"/>
      <c r="L20" s="90">
        <f>IF($A20&lt;&gt;"",VLOOKUP($A20,#REF!,5,FALSE),)</f>
        <v>0</v>
      </c>
      <c r="M20" s="92"/>
    </row>
    <row r="21" spans="1:13" ht="13.5" thickBot="1">
      <c r="A21" s="93"/>
      <c r="B21" s="68"/>
      <c r="C21" s="68"/>
      <c r="D21" s="68"/>
      <c r="E21" s="68"/>
      <c r="F21" s="68"/>
      <c r="G21" s="68"/>
      <c r="H21" s="68"/>
      <c r="I21" s="68"/>
      <c r="J21" s="94"/>
      <c r="K21" s="94"/>
      <c r="L21" s="95" t="s">
        <v>52</v>
      </c>
      <c r="M21" s="96">
        <f>SUM(M9:M20)</f>
        <v>0</v>
      </c>
    </row>
    <row r="22" spans="1:13" ht="14.25" thickBot="1" thickTop="1">
      <c r="A22" s="62"/>
      <c r="B22" s="63"/>
      <c r="C22" s="63"/>
      <c r="D22" s="63"/>
      <c r="E22" s="63"/>
      <c r="F22" s="63"/>
      <c r="G22" s="63"/>
      <c r="H22" s="63"/>
      <c r="I22" s="63"/>
      <c r="J22" s="97"/>
      <c r="K22" s="63"/>
      <c r="L22" s="97"/>
      <c r="M22" s="64"/>
    </row>
    <row r="23" spans="1:13" ht="13.5" thickTop="1">
      <c r="A23" s="304" t="s">
        <v>42</v>
      </c>
      <c r="B23" s="312" t="s">
        <v>53</v>
      </c>
      <c r="C23" s="340"/>
      <c r="D23" s="340"/>
      <c r="E23" s="340"/>
      <c r="F23" s="340"/>
      <c r="G23" s="340"/>
      <c r="H23" s="313"/>
      <c r="I23" s="304" t="s">
        <v>46</v>
      </c>
      <c r="J23" s="312" t="s">
        <v>54</v>
      </c>
      <c r="K23" s="313"/>
      <c r="L23" s="98" t="s">
        <v>55</v>
      </c>
      <c r="M23" s="67" t="s">
        <v>8</v>
      </c>
    </row>
    <row r="24" spans="1:13" ht="12.75">
      <c r="A24" s="305"/>
      <c r="B24" s="314"/>
      <c r="C24" s="341"/>
      <c r="D24" s="341"/>
      <c r="E24" s="341"/>
      <c r="F24" s="341"/>
      <c r="G24" s="341"/>
      <c r="H24" s="315"/>
      <c r="I24" s="305"/>
      <c r="J24" s="314"/>
      <c r="K24" s="315"/>
      <c r="L24" s="71" t="s">
        <v>56</v>
      </c>
      <c r="M24" s="99" t="s">
        <v>51</v>
      </c>
    </row>
    <row r="25" spans="1:13" s="100" customFormat="1" ht="15" customHeight="1">
      <c r="A25" s="151"/>
      <c r="B25" s="328"/>
      <c r="C25" s="329"/>
      <c r="D25" s="329"/>
      <c r="E25" s="329"/>
      <c r="F25" s="329"/>
      <c r="G25" s="329"/>
      <c r="H25" s="330"/>
      <c r="I25" s="152"/>
      <c r="J25" s="331"/>
      <c r="K25" s="332"/>
      <c r="L25" s="153"/>
      <c r="M25" s="154">
        <f aca="true" t="shared" si="1" ref="M25:M30">ROUND((J25*L25),2)</f>
        <v>0</v>
      </c>
    </row>
    <row r="26" spans="1:13" ht="15" customHeight="1">
      <c r="A26" s="155"/>
      <c r="B26" s="316"/>
      <c r="C26" s="317"/>
      <c r="D26" s="317"/>
      <c r="E26" s="317"/>
      <c r="F26" s="317"/>
      <c r="G26" s="317"/>
      <c r="H26" s="318"/>
      <c r="I26" s="156"/>
      <c r="J26" s="333"/>
      <c r="K26" s="334"/>
      <c r="L26" s="153"/>
      <c r="M26" s="157">
        <f t="shared" si="1"/>
        <v>0</v>
      </c>
    </row>
    <row r="27" spans="1:16" ht="15" customHeight="1">
      <c r="A27" s="155"/>
      <c r="B27" s="316"/>
      <c r="C27" s="317"/>
      <c r="D27" s="317"/>
      <c r="E27" s="317"/>
      <c r="F27" s="317"/>
      <c r="G27" s="317"/>
      <c r="H27" s="318"/>
      <c r="I27" s="156"/>
      <c r="J27" s="333"/>
      <c r="K27" s="334"/>
      <c r="L27" s="153"/>
      <c r="M27" s="157">
        <f t="shared" si="1"/>
        <v>0</v>
      </c>
      <c r="P27" s="61">
        <f>L27*O27</f>
        <v>0</v>
      </c>
    </row>
    <row r="28" spans="1:16" ht="15" customHeight="1">
      <c r="A28" s="155"/>
      <c r="B28" s="316"/>
      <c r="C28" s="317"/>
      <c r="D28" s="317"/>
      <c r="E28" s="317"/>
      <c r="F28" s="317"/>
      <c r="G28" s="317"/>
      <c r="H28" s="318"/>
      <c r="I28" s="156"/>
      <c r="J28" s="319"/>
      <c r="K28" s="320"/>
      <c r="L28" s="153"/>
      <c r="M28" s="157">
        <f t="shared" si="1"/>
        <v>0</v>
      </c>
      <c r="P28" s="61" t="e">
        <f>+P27*L32</f>
        <v>#REF!</v>
      </c>
    </row>
    <row r="29" spans="1:16" ht="15" customHeight="1">
      <c r="A29" s="158"/>
      <c r="B29" s="316">
        <f>IF($A29&lt;&gt;"",VLOOKUP($A29,#REF!,2,FALSE),)</f>
        <v>0</v>
      </c>
      <c r="C29" s="317"/>
      <c r="D29" s="317"/>
      <c r="E29" s="317"/>
      <c r="F29" s="317"/>
      <c r="G29" s="317"/>
      <c r="H29" s="318"/>
      <c r="I29" s="156">
        <f>IF($A29&lt;&gt;"",VLOOKUP($A29,#REF!,3,FALSE),)</f>
        <v>0</v>
      </c>
      <c r="J29" s="321"/>
      <c r="K29" s="322"/>
      <c r="L29" s="153"/>
      <c r="M29" s="157"/>
      <c r="P29" s="61" t="e">
        <f>+P28+P27</f>
        <v>#REF!</v>
      </c>
    </row>
    <row r="30" spans="1:13" ht="15" customHeight="1">
      <c r="A30" s="159"/>
      <c r="B30" s="323">
        <f>IF($A30&lt;&gt;"",VLOOKUP($A30,#REF!,2,FALSE),)</f>
        <v>0</v>
      </c>
      <c r="C30" s="324"/>
      <c r="D30" s="324"/>
      <c r="E30" s="324"/>
      <c r="F30" s="324"/>
      <c r="G30" s="324"/>
      <c r="H30" s="325"/>
      <c r="I30" s="160">
        <f>IF($A30&lt;&gt;"",VLOOKUP($A30,#REF!,3,FALSE),)</f>
        <v>0</v>
      </c>
      <c r="J30" s="326"/>
      <c r="K30" s="327"/>
      <c r="L30" s="161"/>
      <c r="M30" s="162">
        <f t="shared" si="1"/>
        <v>0</v>
      </c>
    </row>
    <row r="31" spans="1:13" ht="12.75">
      <c r="A31" s="102"/>
      <c r="B31" s="63"/>
      <c r="C31" s="63"/>
      <c r="D31" s="63"/>
      <c r="E31" s="63"/>
      <c r="F31" s="63"/>
      <c r="G31" s="63"/>
      <c r="H31" s="64"/>
      <c r="I31" s="103"/>
      <c r="J31" s="104"/>
      <c r="K31" s="105"/>
      <c r="L31" s="106" t="s">
        <v>57</v>
      </c>
      <c r="M31" s="163">
        <f>SUM(M25:M30)</f>
        <v>0</v>
      </c>
    </row>
    <row r="32" spans="1:13" ht="12.75">
      <c r="A32" s="62"/>
      <c r="B32" s="63"/>
      <c r="C32" s="63"/>
      <c r="D32" s="63"/>
      <c r="E32" s="63"/>
      <c r="F32" s="63"/>
      <c r="G32" s="63"/>
      <c r="H32" s="64"/>
      <c r="I32" s="302" t="s">
        <v>58</v>
      </c>
      <c r="J32" s="303"/>
      <c r="K32" s="303"/>
      <c r="L32" s="107" t="e">
        <f>#REF!</f>
        <v>#REF!</v>
      </c>
      <c r="M32" s="164" t="e">
        <f>ROUND((M31*L32),2)</f>
        <v>#REF!</v>
      </c>
    </row>
    <row r="33" spans="1:13" ht="13.5" thickBot="1">
      <c r="A33" s="108"/>
      <c r="B33" s="68"/>
      <c r="C33" s="68"/>
      <c r="D33" s="68"/>
      <c r="E33" s="68"/>
      <c r="F33" s="68"/>
      <c r="G33" s="68"/>
      <c r="H33" s="109"/>
      <c r="I33" s="68"/>
      <c r="J33" s="94"/>
      <c r="K33" s="94"/>
      <c r="L33" s="110" t="s">
        <v>59</v>
      </c>
      <c r="M33" s="165" t="e">
        <f>SUM(M31+M32)</f>
        <v>#REF!</v>
      </c>
    </row>
    <row r="34" spans="1:13" ht="13.5" thickTop="1">
      <c r="A34" s="111"/>
      <c r="B34" s="112"/>
      <c r="C34" s="112"/>
      <c r="D34" s="112"/>
      <c r="E34" s="112"/>
      <c r="F34" s="112"/>
      <c r="G34" s="112"/>
      <c r="H34" s="112"/>
      <c r="I34" s="112"/>
      <c r="J34" s="113"/>
      <c r="K34" s="112"/>
      <c r="L34" s="113"/>
      <c r="M34" s="114"/>
    </row>
    <row r="35" spans="1:13" ht="12.75">
      <c r="A35" s="115"/>
      <c r="B35" s="116"/>
      <c r="C35" s="116"/>
      <c r="D35" s="116"/>
      <c r="E35" s="116"/>
      <c r="F35" s="116"/>
      <c r="G35" s="116"/>
      <c r="H35" s="117"/>
      <c r="I35" s="118"/>
      <c r="J35" s="118"/>
      <c r="K35" s="116"/>
      <c r="L35" s="119" t="s">
        <v>60</v>
      </c>
      <c r="M35" s="166" t="e">
        <f>M21+M33</f>
        <v>#REF!</v>
      </c>
    </row>
    <row r="36" spans="1:13" ht="12.75">
      <c r="A36" s="115" t="s">
        <v>61</v>
      </c>
      <c r="B36" s="116"/>
      <c r="C36" s="116"/>
      <c r="D36" s="117"/>
      <c r="E36" s="70">
        <v>1</v>
      </c>
      <c r="F36" s="120"/>
      <c r="G36" s="120"/>
      <c r="H36" s="121"/>
      <c r="I36" s="116" t="s">
        <v>62</v>
      </c>
      <c r="J36" s="122"/>
      <c r="K36" s="116"/>
      <c r="L36" s="123"/>
      <c r="M36" s="167" t="e">
        <f>(M21+M33)/E36</f>
        <v>#REF!</v>
      </c>
    </row>
    <row r="37" spans="1:13" s="100" customFormat="1" ht="12.75" customHeight="1" thickBot="1">
      <c r="A37" s="62"/>
      <c r="B37" s="63"/>
      <c r="C37" s="63"/>
      <c r="D37" s="63"/>
      <c r="E37" s="63"/>
      <c r="F37" s="63"/>
      <c r="G37" s="63"/>
      <c r="H37" s="63"/>
      <c r="I37" s="124"/>
      <c r="J37" s="124"/>
      <c r="K37" s="63"/>
      <c r="L37" s="124"/>
      <c r="M37" s="64"/>
    </row>
    <row r="38" spans="1:13" ht="13.5" thickTop="1">
      <c r="A38" s="304" t="s">
        <v>42</v>
      </c>
      <c r="B38" s="306" t="s">
        <v>63</v>
      </c>
      <c r="C38" s="307"/>
      <c r="D38" s="307"/>
      <c r="E38" s="307"/>
      <c r="F38" s="307"/>
      <c r="G38" s="307"/>
      <c r="H38" s="308"/>
      <c r="I38" s="304" t="s">
        <v>46</v>
      </c>
      <c r="J38" s="312" t="s">
        <v>64</v>
      </c>
      <c r="K38" s="313"/>
      <c r="L38" s="304" t="s">
        <v>65</v>
      </c>
      <c r="M38" s="67" t="s">
        <v>66</v>
      </c>
    </row>
    <row r="39" spans="1:13" ht="12.75">
      <c r="A39" s="305"/>
      <c r="B39" s="309"/>
      <c r="C39" s="310"/>
      <c r="D39" s="310"/>
      <c r="E39" s="310"/>
      <c r="F39" s="310"/>
      <c r="G39" s="310"/>
      <c r="H39" s="311"/>
      <c r="I39" s="305"/>
      <c r="J39" s="314"/>
      <c r="K39" s="315"/>
      <c r="L39" s="305"/>
      <c r="M39" s="99" t="s">
        <v>2</v>
      </c>
    </row>
    <row r="40" spans="1:13" ht="12.75">
      <c r="A40" s="125"/>
      <c r="B40" s="289">
        <f>IF($A40&lt;&gt;"",VLOOKUP($A40,#REF!,2,FALSE),)</f>
        <v>0</v>
      </c>
      <c r="C40" s="290"/>
      <c r="D40" s="290"/>
      <c r="E40" s="290"/>
      <c r="F40" s="290"/>
      <c r="G40" s="290"/>
      <c r="H40" s="291"/>
      <c r="I40" s="126">
        <f>IF($A40&lt;&gt;"",VLOOKUP($A40,#REF!,3,FALSE),)</f>
        <v>0</v>
      </c>
      <c r="J40" s="300"/>
      <c r="K40" s="301"/>
      <c r="L40" s="127">
        <f>IF($A40&lt;&gt;"",VLOOKUP($A40,#REF!,4,FALSE),)</f>
        <v>0</v>
      </c>
      <c r="M40" s="128">
        <f aca="true" t="shared" si="2" ref="M40:M52">ROUND(J40*L40,2)</f>
        <v>0</v>
      </c>
    </row>
    <row r="41" spans="1:13" ht="12.75">
      <c r="A41" s="101"/>
      <c r="B41" s="289">
        <f>IF($A41&lt;&gt;"",VLOOKUP($A41,#REF!,2,FALSE),)</f>
        <v>0</v>
      </c>
      <c r="C41" s="290"/>
      <c r="D41" s="290"/>
      <c r="E41" s="290"/>
      <c r="F41" s="290"/>
      <c r="G41" s="290"/>
      <c r="H41" s="291"/>
      <c r="I41" s="126">
        <f>IF($A41&lt;&gt;"",VLOOKUP($A41,#REF!,3,FALSE),)</f>
        <v>0</v>
      </c>
      <c r="J41" s="298"/>
      <c r="K41" s="299"/>
      <c r="L41" s="127">
        <f>IF($A41&lt;&gt;"",VLOOKUP($A41,#REF!,4,FALSE),)</f>
        <v>0</v>
      </c>
      <c r="M41" s="129">
        <f t="shared" si="2"/>
        <v>0</v>
      </c>
    </row>
    <row r="42" spans="1:13" ht="12.75">
      <c r="A42" s="101"/>
      <c r="B42" s="289">
        <f>IF($A42&lt;&gt;"",VLOOKUP($A42,#REF!,2,FALSE),)</f>
        <v>0</v>
      </c>
      <c r="C42" s="290"/>
      <c r="D42" s="290"/>
      <c r="E42" s="290"/>
      <c r="F42" s="290"/>
      <c r="G42" s="290"/>
      <c r="H42" s="291"/>
      <c r="I42" s="126">
        <f>IF($A42&lt;&gt;"",VLOOKUP($A42,#REF!,3,FALSE),)</f>
        <v>0</v>
      </c>
      <c r="J42" s="298"/>
      <c r="K42" s="299"/>
      <c r="L42" s="127">
        <f>IF($A42&lt;&gt;"",VLOOKUP($A42,#REF!,4,FALSE),)</f>
        <v>0</v>
      </c>
      <c r="M42" s="129">
        <f t="shared" si="2"/>
        <v>0</v>
      </c>
    </row>
    <row r="43" spans="1:13" ht="12.75" customHeight="1">
      <c r="A43" s="101"/>
      <c r="B43" s="289">
        <f>IF($A43&lt;&gt;"",VLOOKUP($A43,#REF!,2,FALSE),)</f>
        <v>0</v>
      </c>
      <c r="C43" s="290"/>
      <c r="D43" s="290"/>
      <c r="E43" s="290"/>
      <c r="F43" s="290"/>
      <c r="G43" s="290"/>
      <c r="H43" s="291"/>
      <c r="I43" s="126">
        <f>IF($A43&lt;&gt;"",VLOOKUP($A43,#REF!,3,FALSE),)</f>
        <v>0</v>
      </c>
      <c r="J43" s="298"/>
      <c r="K43" s="299"/>
      <c r="L43" s="127">
        <f>IF($A43&lt;&gt;"",VLOOKUP($A43,#REF!,4,FALSE),)</f>
        <v>0</v>
      </c>
      <c r="M43" s="129">
        <f t="shared" si="2"/>
        <v>0</v>
      </c>
    </row>
    <row r="44" spans="1:13" ht="12.75" customHeight="1">
      <c r="A44" s="101"/>
      <c r="B44" s="289">
        <f>IF($A44&lt;&gt;"",VLOOKUP($A44,#REF!,2,FALSE),)</f>
        <v>0</v>
      </c>
      <c r="C44" s="290"/>
      <c r="D44" s="290"/>
      <c r="E44" s="290"/>
      <c r="F44" s="290"/>
      <c r="G44" s="290"/>
      <c r="H44" s="291"/>
      <c r="I44" s="126">
        <f>IF($A44&lt;&gt;"",VLOOKUP($A44,#REF!,3,FALSE),)</f>
        <v>0</v>
      </c>
      <c r="J44" s="298"/>
      <c r="K44" s="299"/>
      <c r="L44" s="127">
        <f>IF($A44&lt;&gt;"",VLOOKUP($A44,#REF!,4,FALSE),)</f>
        <v>0</v>
      </c>
      <c r="M44" s="129">
        <f t="shared" si="2"/>
        <v>0</v>
      </c>
    </row>
    <row r="45" spans="1:13" ht="12.75" customHeight="1">
      <c r="A45" s="101"/>
      <c r="B45" s="289">
        <f>IF($A45&lt;&gt;"",VLOOKUP($A45,#REF!,2,FALSE),)</f>
        <v>0</v>
      </c>
      <c r="C45" s="290"/>
      <c r="D45" s="290"/>
      <c r="E45" s="290"/>
      <c r="F45" s="290"/>
      <c r="G45" s="290"/>
      <c r="H45" s="291"/>
      <c r="I45" s="126">
        <f>IF($A45&lt;&gt;"",VLOOKUP($A45,#REF!,3,FALSE),)</f>
        <v>0</v>
      </c>
      <c r="J45" s="298"/>
      <c r="K45" s="299"/>
      <c r="L45" s="127">
        <f>IF($A45&lt;&gt;"",VLOOKUP($A45,#REF!,4,FALSE),)</f>
        <v>0</v>
      </c>
      <c r="M45" s="129">
        <f t="shared" si="2"/>
        <v>0</v>
      </c>
    </row>
    <row r="46" spans="1:13" ht="12.75" customHeight="1">
      <c r="A46" s="101"/>
      <c r="B46" s="289">
        <f>IF($A46&lt;&gt;"",VLOOKUP($A46,#REF!,2,FALSE),)</f>
        <v>0</v>
      </c>
      <c r="C46" s="290"/>
      <c r="D46" s="290"/>
      <c r="E46" s="290"/>
      <c r="F46" s="290"/>
      <c r="G46" s="290"/>
      <c r="H46" s="291"/>
      <c r="I46" s="126">
        <f>IF($A46&lt;&gt;"",VLOOKUP($A46,#REF!,3,FALSE),)</f>
        <v>0</v>
      </c>
      <c r="J46" s="296"/>
      <c r="K46" s="297"/>
      <c r="L46" s="127">
        <f>IF($A46&lt;&gt;"",VLOOKUP($A46,#REF!,4,FALSE),)</f>
        <v>0</v>
      </c>
      <c r="M46" s="129">
        <f t="shared" si="2"/>
        <v>0</v>
      </c>
    </row>
    <row r="47" spans="1:13" ht="12.75" customHeight="1">
      <c r="A47" s="130"/>
      <c r="B47" s="289">
        <f>IF($A47&lt;&gt;"",VLOOKUP($A47,#REF!,2,FALSE),)</f>
        <v>0</v>
      </c>
      <c r="C47" s="290"/>
      <c r="D47" s="290"/>
      <c r="E47" s="290"/>
      <c r="F47" s="290"/>
      <c r="G47" s="290"/>
      <c r="H47" s="291"/>
      <c r="I47" s="126">
        <f>IF($A47&lt;&gt;"",VLOOKUP($A47,#REF!,3,FALSE),)</f>
        <v>0</v>
      </c>
      <c r="J47" s="292"/>
      <c r="K47" s="293"/>
      <c r="L47" s="127">
        <f>IF($A47&lt;&gt;"",VLOOKUP($A47,#REF!,4,FALSE),)</f>
        <v>0</v>
      </c>
      <c r="M47" s="129">
        <f t="shared" si="2"/>
        <v>0</v>
      </c>
    </row>
    <row r="48" spans="1:13" ht="12.75" customHeight="1">
      <c r="A48" s="130"/>
      <c r="B48" s="289">
        <f>IF($A48&lt;&gt;"",VLOOKUP($A48,#REF!,2,FALSE),)</f>
        <v>0</v>
      </c>
      <c r="C48" s="290"/>
      <c r="D48" s="290"/>
      <c r="E48" s="290"/>
      <c r="F48" s="290"/>
      <c r="G48" s="290"/>
      <c r="H48" s="291"/>
      <c r="I48" s="126">
        <f>IF($A48&lt;&gt;"",VLOOKUP($A48,#REF!,3,FALSE),)</f>
        <v>0</v>
      </c>
      <c r="J48" s="292"/>
      <c r="K48" s="293"/>
      <c r="L48" s="127">
        <f>IF($A48&lt;&gt;"",VLOOKUP($A48,#REF!,4,FALSE),)</f>
        <v>0</v>
      </c>
      <c r="M48" s="129">
        <f t="shared" si="2"/>
        <v>0</v>
      </c>
    </row>
    <row r="49" spans="1:13" ht="12.75" customHeight="1">
      <c r="A49" s="131"/>
      <c r="B49" s="289">
        <f>IF($A49&lt;&gt;"",VLOOKUP($A49,#REF!,2,FALSE),)</f>
        <v>0</v>
      </c>
      <c r="C49" s="290"/>
      <c r="D49" s="290"/>
      <c r="E49" s="290"/>
      <c r="F49" s="290"/>
      <c r="G49" s="290"/>
      <c r="H49" s="291"/>
      <c r="I49" s="126">
        <f>IF($A49&lt;&gt;"",VLOOKUP($A49,#REF!,3,FALSE),)</f>
        <v>0</v>
      </c>
      <c r="J49" s="292"/>
      <c r="K49" s="293"/>
      <c r="L49" s="127">
        <f>IF($A49&lt;&gt;"",VLOOKUP($A49,#REF!,4,FALSE),)</f>
        <v>0</v>
      </c>
      <c r="M49" s="129">
        <f t="shared" si="2"/>
        <v>0</v>
      </c>
    </row>
    <row r="50" spans="1:13" ht="12.75" customHeight="1">
      <c r="A50" s="131"/>
      <c r="B50" s="289">
        <f>IF($A50&lt;&gt;"",VLOOKUP($A50,#REF!,2,FALSE),)</f>
        <v>0</v>
      </c>
      <c r="C50" s="290"/>
      <c r="D50" s="290"/>
      <c r="E50" s="290"/>
      <c r="F50" s="290"/>
      <c r="G50" s="290"/>
      <c r="H50" s="291"/>
      <c r="I50" s="126">
        <f>IF($A50&lt;&gt;"",VLOOKUP($A50,#REF!,3,FALSE),)</f>
        <v>0</v>
      </c>
      <c r="J50" s="292"/>
      <c r="K50" s="293"/>
      <c r="L50" s="127">
        <f>IF($A50&lt;&gt;"",VLOOKUP($A50,#REF!,4,FALSE),)</f>
        <v>0</v>
      </c>
      <c r="M50" s="129">
        <f t="shared" si="2"/>
        <v>0</v>
      </c>
    </row>
    <row r="51" spans="1:13" ht="12.75">
      <c r="A51" s="131"/>
      <c r="B51" s="289">
        <f>IF($A51&lt;&gt;"",VLOOKUP($A51,#REF!,2,FALSE),)</f>
        <v>0</v>
      </c>
      <c r="C51" s="290"/>
      <c r="D51" s="290"/>
      <c r="E51" s="290"/>
      <c r="F51" s="290"/>
      <c r="G51" s="290"/>
      <c r="H51" s="291"/>
      <c r="I51" s="126">
        <f>IF($A51&lt;&gt;"",VLOOKUP($A51,#REF!,3,FALSE),)</f>
        <v>0</v>
      </c>
      <c r="J51" s="292"/>
      <c r="K51" s="293"/>
      <c r="L51" s="127">
        <f>IF($A51&lt;&gt;"",VLOOKUP($A51,#REF!,4,FALSE),)</f>
        <v>0</v>
      </c>
      <c r="M51" s="129">
        <f t="shared" si="2"/>
        <v>0</v>
      </c>
    </row>
    <row r="52" spans="1:15" ht="12.75">
      <c r="A52" s="130"/>
      <c r="B52" s="289">
        <f>IF($A52&lt;&gt;"",VLOOKUP($A52,#REF!,2,FALSE),)</f>
        <v>0</v>
      </c>
      <c r="C52" s="290"/>
      <c r="D52" s="290"/>
      <c r="E52" s="290"/>
      <c r="F52" s="290"/>
      <c r="G52" s="290"/>
      <c r="H52" s="291"/>
      <c r="I52" s="126">
        <f>IF($A52&lt;&gt;"",VLOOKUP($A52,#REF!,3,FALSE),)</f>
        <v>0</v>
      </c>
      <c r="J52" s="292"/>
      <c r="K52" s="293"/>
      <c r="L52" s="127">
        <f>IF($A52&lt;&gt;"",VLOOKUP($A52,#REF!,4,FALSE),)</f>
        <v>0</v>
      </c>
      <c r="M52" s="129">
        <f t="shared" si="2"/>
        <v>0</v>
      </c>
      <c r="O52" s="132"/>
    </row>
    <row r="53" spans="1:13" ht="12.75">
      <c r="A53" s="133"/>
      <c r="B53" s="134"/>
      <c r="C53" s="103"/>
      <c r="D53" s="103"/>
      <c r="E53" s="103"/>
      <c r="F53" s="103"/>
      <c r="G53" s="103"/>
      <c r="H53" s="135"/>
      <c r="I53" s="71"/>
      <c r="J53" s="294"/>
      <c r="K53" s="295"/>
      <c r="L53" s="136"/>
      <c r="M53" s="137"/>
    </row>
    <row r="54" spans="1:13" ht="13.5" thickBot="1">
      <c r="A54" s="138"/>
      <c r="B54" s="139"/>
      <c r="C54" s="139"/>
      <c r="D54" s="139"/>
      <c r="E54" s="139"/>
      <c r="F54" s="139"/>
      <c r="G54" s="139"/>
      <c r="H54" s="139"/>
      <c r="I54" s="139"/>
      <c r="J54" s="140"/>
      <c r="K54" s="139"/>
      <c r="L54" s="95" t="s">
        <v>67</v>
      </c>
      <c r="M54" s="141">
        <f>SUM(M39:M53)</f>
        <v>0</v>
      </c>
    </row>
    <row r="55" spans="1:13" ht="13.5" thickTop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4"/>
    </row>
    <row r="56" spans="1:13" ht="12.75">
      <c r="A56" s="62"/>
      <c r="B56" s="63"/>
      <c r="C56" s="63"/>
      <c r="D56" s="63"/>
      <c r="E56" s="63"/>
      <c r="F56" s="63"/>
      <c r="G56" s="63"/>
      <c r="H56" s="63"/>
      <c r="I56" s="63"/>
      <c r="J56" s="142" t="s">
        <v>68</v>
      </c>
      <c r="K56" s="143"/>
      <c r="L56" s="144"/>
      <c r="M56" s="168" t="e">
        <f>M36+M54</f>
        <v>#REF!</v>
      </c>
    </row>
    <row r="57" spans="1:13" ht="12.75">
      <c r="A57" s="62"/>
      <c r="B57" s="63"/>
      <c r="C57" s="63"/>
      <c r="D57" s="63"/>
      <c r="E57" s="63"/>
      <c r="F57" s="63"/>
      <c r="G57" s="63"/>
      <c r="H57" s="63"/>
      <c r="I57" s="63"/>
      <c r="J57" s="145" t="s">
        <v>10</v>
      </c>
      <c r="K57" s="146"/>
      <c r="L57" s="147" t="e">
        <f>#REF!</f>
        <v>#REF!</v>
      </c>
      <c r="M57" s="169" t="e">
        <f>ROUND(M56*L57,2)</f>
        <v>#REF!</v>
      </c>
    </row>
    <row r="58" spans="1:13" ht="12.75">
      <c r="A58" s="134"/>
      <c r="B58" s="103"/>
      <c r="C58" s="103"/>
      <c r="D58" s="103"/>
      <c r="E58" s="103"/>
      <c r="F58" s="103"/>
      <c r="G58" s="103"/>
      <c r="H58" s="103"/>
      <c r="I58" s="103"/>
      <c r="J58" s="148" t="s">
        <v>69</v>
      </c>
      <c r="K58" s="149"/>
      <c r="L58" s="150"/>
      <c r="M58" s="170" t="e">
        <f>SUM(M56:M57)</f>
        <v>#REF!</v>
      </c>
    </row>
  </sheetData>
  <sheetProtection/>
  <mergeCells count="87">
    <mergeCell ref="A1:M2"/>
    <mergeCell ref="B3:K4"/>
    <mergeCell ref="L3:M4"/>
    <mergeCell ref="A5:B5"/>
    <mergeCell ref="E5:L6"/>
    <mergeCell ref="A6:B6"/>
    <mergeCell ref="A7:A8"/>
    <mergeCell ref="B7:E8"/>
    <mergeCell ref="F7:F8"/>
    <mergeCell ref="G7:G8"/>
    <mergeCell ref="H7:H8"/>
    <mergeCell ref="I7:I8"/>
    <mergeCell ref="J7:K8"/>
    <mergeCell ref="L7:L8"/>
    <mergeCell ref="B9:E9"/>
    <mergeCell ref="J9:K9"/>
    <mergeCell ref="B10:E10"/>
    <mergeCell ref="J10:K10"/>
    <mergeCell ref="B11:E11"/>
    <mergeCell ref="J11:K11"/>
    <mergeCell ref="B12:E12"/>
    <mergeCell ref="J12:K12"/>
    <mergeCell ref="B13:E13"/>
    <mergeCell ref="J13:K13"/>
    <mergeCell ref="B14:E14"/>
    <mergeCell ref="J14:K14"/>
    <mergeCell ref="B15:E15"/>
    <mergeCell ref="J15:K15"/>
    <mergeCell ref="B16:E16"/>
    <mergeCell ref="J16:K16"/>
    <mergeCell ref="B17:E17"/>
    <mergeCell ref="J17:K17"/>
    <mergeCell ref="B18:E18"/>
    <mergeCell ref="J18:K18"/>
    <mergeCell ref="B19:E19"/>
    <mergeCell ref="J19:K19"/>
    <mergeCell ref="B20:E20"/>
    <mergeCell ref="J20:K20"/>
    <mergeCell ref="A23:A24"/>
    <mergeCell ref="B23:H24"/>
    <mergeCell ref="I23:I24"/>
    <mergeCell ref="J23:K24"/>
    <mergeCell ref="B25:H25"/>
    <mergeCell ref="J25:K25"/>
    <mergeCell ref="B26:H26"/>
    <mergeCell ref="J26:K26"/>
    <mergeCell ref="B27:H27"/>
    <mergeCell ref="J27:K27"/>
    <mergeCell ref="B28:H28"/>
    <mergeCell ref="J28:K28"/>
    <mergeCell ref="B29:H29"/>
    <mergeCell ref="J29:K29"/>
    <mergeCell ref="B30:H30"/>
    <mergeCell ref="J30:K30"/>
    <mergeCell ref="I32:K32"/>
    <mergeCell ref="A38:A39"/>
    <mergeCell ref="B38:H39"/>
    <mergeCell ref="I38:I39"/>
    <mergeCell ref="J38:K39"/>
    <mergeCell ref="L38:L39"/>
    <mergeCell ref="B40:H40"/>
    <mergeCell ref="J40:K40"/>
    <mergeCell ref="B41:H41"/>
    <mergeCell ref="J41:K41"/>
    <mergeCell ref="B42:H42"/>
    <mergeCell ref="J42:K42"/>
    <mergeCell ref="B43:H43"/>
    <mergeCell ref="J43:K43"/>
    <mergeCell ref="B44:H44"/>
    <mergeCell ref="J44:K44"/>
    <mergeCell ref="B45:H45"/>
    <mergeCell ref="J45:K45"/>
    <mergeCell ref="B46:H46"/>
    <mergeCell ref="J46:K46"/>
    <mergeCell ref="B47:H47"/>
    <mergeCell ref="J47:K47"/>
    <mergeCell ref="B48:H48"/>
    <mergeCell ref="J48:K48"/>
    <mergeCell ref="B52:H52"/>
    <mergeCell ref="J52:K52"/>
    <mergeCell ref="J53:K53"/>
    <mergeCell ref="B49:H49"/>
    <mergeCell ref="J49:K49"/>
    <mergeCell ref="B50:H50"/>
    <mergeCell ref="J50:K50"/>
    <mergeCell ref="B51:H51"/>
    <mergeCell ref="J51:K5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I1482623</cp:lastModifiedBy>
  <cp:lastPrinted>2013-11-20T15:27:13Z</cp:lastPrinted>
  <dcterms:created xsi:type="dcterms:W3CDTF">2009-11-21T00:51:47Z</dcterms:created>
  <dcterms:modified xsi:type="dcterms:W3CDTF">2013-11-20T15:34:23Z</dcterms:modified>
  <cp:category/>
  <cp:version/>
  <cp:contentType/>
  <cp:contentStatus/>
</cp:coreProperties>
</file>