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720" windowWidth="12120" windowHeight="7470" firstSheet="6" activeTab="6"/>
  </bookViews>
  <sheets>
    <sheet name="Cronograma Físico-H10" sheetId="204" state="hidden" r:id="rId1"/>
    <sheet name="Planejamento - h10" sheetId="205" state="hidden" r:id="rId2"/>
    <sheet name="Cronograma Físico-H24" sheetId="208" state="hidden" r:id="rId3"/>
    <sheet name="Planejamento - h24" sheetId="207" state="hidden" r:id="rId4"/>
    <sheet name="Cronograma Físico-H10 (2)" sheetId="209" state="hidden" r:id="rId5"/>
    <sheet name="Planejamento - 100 m" sheetId="210" state="hidden" r:id="rId6"/>
    <sheet name="Cronograma_Fisico" sheetId="22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i" localSheetId="0">#REF!</definedName>
    <definedName name="\i" localSheetId="4">#REF!</definedName>
    <definedName name="\i" localSheetId="2">#REF!</definedName>
    <definedName name="\i" localSheetId="5">#REF!</definedName>
    <definedName name="\i" localSheetId="1">#REF!</definedName>
    <definedName name="\i" localSheetId="3">#REF!</definedName>
    <definedName name="\l" localSheetId="0">#REF!</definedName>
    <definedName name="\l" localSheetId="4">#REF!</definedName>
    <definedName name="\l" localSheetId="2">#REF!</definedName>
    <definedName name="\l" localSheetId="5">#REF!</definedName>
    <definedName name="\l" localSheetId="1">#REF!</definedName>
    <definedName name="\l" localSheetId="3">#REF!</definedName>
    <definedName name="\s" localSheetId="0">#REF!</definedName>
    <definedName name="\s" localSheetId="4">#REF!</definedName>
    <definedName name="\s" localSheetId="2">#REF!</definedName>
    <definedName name="\s" localSheetId="5">#REF!</definedName>
    <definedName name="\s" localSheetId="1">#REF!</definedName>
    <definedName name="\s" localSheetId="3">#REF!</definedName>
    <definedName name="\t" localSheetId="0">#REF!</definedName>
    <definedName name="\t" localSheetId="4">#REF!</definedName>
    <definedName name="\t" localSheetId="2">#REF!</definedName>
    <definedName name="\t" localSheetId="5">#REF!</definedName>
    <definedName name="\t" localSheetId="1">#REF!</definedName>
    <definedName name="\t" localSheetId="3">#REF!</definedName>
    <definedName name="____GLB2" localSheetId="0">#REF!</definedName>
    <definedName name="____GLB2" localSheetId="4">#REF!</definedName>
    <definedName name="____GLB2" localSheetId="2">#REF!</definedName>
    <definedName name="____GLB2" localSheetId="5">#REF!</definedName>
    <definedName name="____GLB2" localSheetId="1">#REF!</definedName>
    <definedName name="____GLB2" localSheetId="3">#REF!</definedName>
    <definedName name="____svi2" localSheetId="0">#REF!</definedName>
    <definedName name="____svi2" localSheetId="4">#REF!</definedName>
    <definedName name="____svi2" localSheetId="2">#REF!</definedName>
    <definedName name="____svi2" localSheetId="5">#REF!</definedName>
    <definedName name="____svi2" localSheetId="1">#REF!</definedName>
    <definedName name="____svi2" localSheetId="3">#REF!</definedName>
    <definedName name="___COM010201" localSheetId="0">#REF!</definedName>
    <definedName name="___COM010201" localSheetId="4">#REF!</definedName>
    <definedName name="___COM010201" localSheetId="2">#REF!</definedName>
    <definedName name="___COM010201" localSheetId="5">#REF!</definedName>
    <definedName name="___COM010201" localSheetId="1">#REF!</definedName>
    <definedName name="___COM010201" localSheetId="3">#REF!</definedName>
    <definedName name="___COM010202" localSheetId="0">#REF!</definedName>
    <definedName name="___COM010202" localSheetId="4">#REF!</definedName>
    <definedName name="___COM010202" localSheetId="2">#REF!</definedName>
    <definedName name="___COM010202" localSheetId="5">#REF!</definedName>
    <definedName name="___COM010202" localSheetId="1">#REF!</definedName>
    <definedName name="___COM010202" localSheetId="3">#REF!</definedName>
    <definedName name="___COM010205" localSheetId="0">#REF!</definedName>
    <definedName name="___COM010205" localSheetId="4">#REF!</definedName>
    <definedName name="___COM010205" localSheetId="2">#REF!</definedName>
    <definedName name="___COM010205" localSheetId="5">#REF!</definedName>
    <definedName name="___COM010205" localSheetId="1">#REF!</definedName>
    <definedName name="___COM010205" localSheetId="3">#REF!</definedName>
    <definedName name="___COM010206" localSheetId="0">#REF!</definedName>
    <definedName name="___COM010206" localSheetId="4">#REF!</definedName>
    <definedName name="___COM010206" localSheetId="2">#REF!</definedName>
    <definedName name="___COM010206" localSheetId="5">#REF!</definedName>
    <definedName name="___COM010206" localSheetId="1">#REF!</definedName>
    <definedName name="___COM010206" localSheetId="3">#REF!</definedName>
    <definedName name="___COM010210" localSheetId="0">#REF!</definedName>
    <definedName name="___COM010210" localSheetId="4">#REF!</definedName>
    <definedName name="___COM010210" localSheetId="2">#REF!</definedName>
    <definedName name="___COM010210" localSheetId="5">#REF!</definedName>
    <definedName name="___COM010210" localSheetId="1">#REF!</definedName>
    <definedName name="___COM010210" localSheetId="3">#REF!</definedName>
    <definedName name="___COM010301" localSheetId="0">#REF!</definedName>
    <definedName name="___COM010301" localSheetId="4">#REF!</definedName>
    <definedName name="___COM010301" localSheetId="2">#REF!</definedName>
    <definedName name="___COM010301" localSheetId="5">#REF!</definedName>
    <definedName name="___COM010301" localSheetId="1">#REF!</definedName>
    <definedName name="___COM010301" localSheetId="3">#REF!</definedName>
    <definedName name="___COM010401" localSheetId="0">#REF!</definedName>
    <definedName name="___COM010401" localSheetId="4">#REF!</definedName>
    <definedName name="___COM010401" localSheetId="2">#REF!</definedName>
    <definedName name="___COM010401" localSheetId="5">#REF!</definedName>
    <definedName name="___COM010401" localSheetId="1">#REF!</definedName>
    <definedName name="___COM010401" localSheetId="3">#REF!</definedName>
    <definedName name="___COM010402" localSheetId="0">#REF!</definedName>
    <definedName name="___COM010402" localSheetId="4">#REF!</definedName>
    <definedName name="___COM010402" localSheetId="2">#REF!</definedName>
    <definedName name="___COM010402" localSheetId="5">#REF!</definedName>
    <definedName name="___COM010402" localSheetId="1">#REF!</definedName>
    <definedName name="___COM010402" localSheetId="3">#REF!</definedName>
    <definedName name="___COM010407" localSheetId="0">#REF!</definedName>
    <definedName name="___COM010407" localSheetId="4">#REF!</definedName>
    <definedName name="___COM010407" localSheetId="2">#REF!</definedName>
    <definedName name="___COM010407" localSheetId="5">#REF!</definedName>
    <definedName name="___COM010407" localSheetId="1">#REF!</definedName>
    <definedName name="___COM010407" localSheetId="3">#REF!</definedName>
    <definedName name="___COM010413" localSheetId="0">#REF!</definedName>
    <definedName name="___COM010413" localSheetId="4">#REF!</definedName>
    <definedName name="___COM010413" localSheetId="2">#REF!</definedName>
    <definedName name="___COM010413" localSheetId="5">#REF!</definedName>
    <definedName name="___COM010413" localSheetId="1">#REF!</definedName>
    <definedName name="___COM010413" localSheetId="3">#REF!</definedName>
    <definedName name="___COM010501" localSheetId="0">#REF!</definedName>
    <definedName name="___COM010501" localSheetId="4">#REF!</definedName>
    <definedName name="___COM010501" localSheetId="2">#REF!</definedName>
    <definedName name="___COM010501" localSheetId="5">#REF!</definedName>
    <definedName name="___COM010501" localSheetId="1">#REF!</definedName>
    <definedName name="___COM010501" localSheetId="3">#REF!</definedName>
    <definedName name="___COM010503" localSheetId="0">#REF!</definedName>
    <definedName name="___COM010503" localSheetId="4">#REF!</definedName>
    <definedName name="___COM010503" localSheetId="2">#REF!</definedName>
    <definedName name="___COM010503" localSheetId="5">#REF!</definedName>
    <definedName name="___COM010503" localSheetId="1">#REF!</definedName>
    <definedName name="___COM010503" localSheetId="3">#REF!</definedName>
    <definedName name="___COM010505" localSheetId="0">#REF!</definedName>
    <definedName name="___COM010505" localSheetId="4">#REF!</definedName>
    <definedName name="___COM010505" localSheetId="2">#REF!</definedName>
    <definedName name="___COM010505" localSheetId="5">#REF!</definedName>
    <definedName name="___COM010505" localSheetId="1">#REF!</definedName>
    <definedName name="___COM010505" localSheetId="3">#REF!</definedName>
    <definedName name="___COM010509" localSheetId="0">#REF!</definedName>
    <definedName name="___COM010509" localSheetId="4">#REF!</definedName>
    <definedName name="___COM010509" localSheetId="2">#REF!</definedName>
    <definedName name="___COM010509" localSheetId="5">#REF!</definedName>
    <definedName name="___COM010509" localSheetId="1">#REF!</definedName>
    <definedName name="___COM010509" localSheetId="3">#REF!</definedName>
    <definedName name="___COM010512" localSheetId="0">#REF!</definedName>
    <definedName name="___COM010512" localSheetId="4">#REF!</definedName>
    <definedName name="___COM010512" localSheetId="2">#REF!</definedName>
    <definedName name="___COM010512" localSheetId="5">#REF!</definedName>
    <definedName name="___COM010512" localSheetId="1">#REF!</definedName>
    <definedName name="___COM010512" localSheetId="3">#REF!</definedName>
    <definedName name="___COM010518" localSheetId="0">#REF!</definedName>
    <definedName name="___COM010518" localSheetId="4">#REF!</definedName>
    <definedName name="___COM010518" localSheetId="2">#REF!</definedName>
    <definedName name="___COM010518" localSheetId="5">#REF!</definedName>
    <definedName name="___COM010518" localSheetId="1">#REF!</definedName>
    <definedName name="___COM010518" localSheetId="3">#REF!</definedName>
    <definedName name="___COM010519" localSheetId="0">#REF!</definedName>
    <definedName name="___COM010519" localSheetId="4">#REF!</definedName>
    <definedName name="___COM010519" localSheetId="2">#REF!</definedName>
    <definedName name="___COM010519" localSheetId="5">#REF!</definedName>
    <definedName name="___COM010519" localSheetId="1">#REF!</definedName>
    <definedName name="___COM010519" localSheetId="3">#REF!</definedName>
    <definedName name="___COM010521" localSheetId="0">#REF!</definedName>
    <definedName name="___COM010521" localSheetId="4">#REF!</definedName>
    <definedName name="___COM010521" localSheetId="2">#REF!</definedName>
    <definedName name="___COM010521" localSheetId="5">#REF!</definedName>
    <definedName name="___COM010521" localSheetId="1">#REF!</definedName>
    <definedName name="___COM010521" localSheetId="3">#REF!</definedName>
    <definedName name="___COM010523" localSheetId="0">#REF!</definedName>
    <definedName name="___COM010523" localSheetId="4">#REF!</definedName>
    <definedName name="___COM010523" localSheetId="2">#REF!</definedName>
    <definedName name="___COM010523" localSheetId="5">#REF!</definedName>
    <definedName name="___COM010523" localSheetId="1">#REF!</definedName>
    <definedName name="___COM010523" localSheetId="3">#REF!</definedName>
    <definedName name="___COM010532" localSheetId="0">#REF!</definedName>
    <definedName name="___COM010532" localSheetId="4">#REF!</definedName>
    <definedName name="___COM010532" localSheetId="2">#REF!</definedName>
    <definedName name="___COM010532" localSheetId="5">#REF!</definedName>
    <definedName name="___COM010532" localSheetId="1">#REF!</definedName>
    <definedName name="___COM010532" localSheetId="3">#REF!</definedName>
    <definedName name="___COM010533" localSheetId="0">#REF!</definedName>
    <definedName name="___COM010533" localSheetId="4">#REF!</definedName>
    <definedName name="___COM010533" localSheetId="2">#REF!</definedName>
    <definedName name="___COM010533" localSheetId="5">#REF!</definedName>
    <definedName name="___COM010533" localSheetId="1">#REF!</definedName>
    <definedName name="___COM010533" localSheetId="3">#REF!</definedName>
    <definedName name="___COM010536" localSheetId="0">#REF!</definedName>
    <definedName name="___COM010536" localSheetId="4">#REF!</definedName>
    <definedName name="___COM010536" localSheetId="2">#REF!</definedName>
    <definedName name="___COM010536" localSheetId="5">#REF!</definedName>
    <definedName name="___COM010536" localSheetId="1">#REF!</definedName>
    <definedName name="___COM010536" localSheetId="3">#REF!</definedName>
    <definedName name="___COM010701" localSheetId="0">#REF!</definedName>
    <definedName name="___COM010701" localSheetId="4">#REF!</definedName>
    <definedName name="___COM010701" localSheetId="2">#REF!</definedName>
    <definedName name="___COM010701" localSheetId="5">#REF!</definedName>
    <definedName name="___COM010701" localSheetId="1">#REF!</definedName>
    <definedName name="___COM010701" localSheetId="3">#REF!</definedName>
    <definedName name="___COM010703" localSheetId="0">#REF!</definedName>
    <definedName name="___COM010703" localSheetId="4">#REF!</definedName>
    <definedName name="___COM010703" localSheetId="2">#REF!</definedName>
    <definedName name="___COM010703" localSheetId="5">#REF!</definedName>
    <definedName name="___COM010703" localSheetId="1">#REF!</definedName>
    <definedName name="___COM010703" localSheetId="3">#REF!</definedName>
    <definedName name="___COM010705" localSheetId="0">#REF!</definedName>
    <definedName name="___COM010705" localSheetId="4">#REF!</definedName>
    <definedName name="___COM010705" localSheetId="2">#REF!</definedName>
    <definedName name="___COM010705" localSheetId="5">#REF!</definedName>
    <definedName name="___COM010705" localSheetId="1">#REF!</definedName>
    <definedName name="___COM010705" localSheetId="3">#REF!</definedName>
    <definedName name="___COM010708" localSheetId="0">#REF!</definedName>
    <definedName name="___COM010708" localSheetId="4">#REF!</definedName>
    <definedName name="___COM010708" localSheetId="2">#REF!</definedName>
    <definedName name="___COM010708" localSheetId="5">#REF!</definedName>
    <definedName name="___COM010708" localSheetId="1">#REF!</definedName>
    <definedName name="___COM010708" localSheetId="3">#REF!</definedName>
    <definedName name="___COM010710" localSheetId="0">#REF!</definedName>
    <definedName name="___COM010710" localSheetId="4">#REF!</definedName>
    <definedName name="___COM010710" localSheetId="2">#REF!</definedName>
    <definedName name="___COM010710" localSheetId="5">#REF!</definedName>
    <definedName name="___COM010710" localSheetId="1">#REF!</definedName>
    <definedName name="___COM010710" localSheetId="3">#REF!</definedName>
    <definedName name="___COM010712" localSheetId="0">#REF!</definedName>
    <definedName name="___COM010712" localSheetId="4">#REF!</definedName>
    <definedName name="___COM010712" localSheetId="2">#REF!</definedName>
    <definedName name="___COM010712" localSheetId="5">#REF!</definedName>
    <definedName name="___COM010712" localSheetId="1">#REF!</definedName>
    <definedName name="___COM010712" localSheetId="3">#REF!</definedName>
    <definedName name="___COM010717" localSheetId="0">#REF!</definedName>
    <definedName name="___COM010717" localSheetId="4">#REF!</definedName>
    <definedName name="___COM010717" localSheetId="2">#REF!</definedName>
    <definedName name="___COM010717" localSheetId="5">#REF!</definedName>
    <definedName name="___COM010717" localSheetId="1">#REF!</definedName>
    <definedName name="___COM010717" localSheetId="3">#REF!</definedName>
    <definedName name="___COM010718" localSheetId="0">#REF!</definedName>
    <definedName name="___COM010718" localSheetId="4">#REF!</definedName>
    <definedName name="___COM010718" localSheetId="2">#REF!</definedName>
    <definedName name="___COM010718" localSheetId="5">#REF!</definedName>
    <definedName name="___COM010718" localSheetId="1">#REF!</definedName>
    <definedName name="___COM010718" localSheetId="3">#REF!</definedName>
    <definedName name="___COM020201" localSheetId="0">#REF!</definedName>
    <definedName name="___COM020201" localSheetId="4">#REF!</definedName>
    <definedName name="___COM020201" localSheetId="2">#REF!</definedName>
    <definedName name="___COM020201" localSheetId="5">#REF!</definedName>
    <definedName name="___COM020201" localSheetId="1">#REF!</definedName>
    <definedName name="___COM020201" localSheetId="3">#REF!</definedName>
    <definedName name="___COM020205" localSheetId="0">#REF!</definedName>
    <definedName name="___COM020205" localSheetId="4">#REF!</definedName>
    <definedName name="___COM020205" localSheetId="2">#REF!</definedName>
    <definedName name="___COM020205" localSheetId="5">#REF!</definedName>
    <definedName name="___COM020205" localSheetId="1">#REF!</definedName>
    <definedName name="___COM020205" localSheetId="3">#REF!</definedName>
    <definedName name="___COM020211" localSheetId="0">#REF!</definedName>
    <definedName name="___COM020211" localSheetId="4">#REF!</definedName>
    <definedName name="___COM020211" localSheetId="2">#REF!</definedName>
    <definedName name="___COM020211" localSheetId="5">#REF!</definedName>
    <definedName name="___COM020211" localSheetId="1">#REF!</definedName>
    <definedName name="___COM020211" localSheetId="3">#REF!</definedName>
    <definedName name="___COM020217" localSheetId="0">#REF!</definedName>
    <definedName name="___COM020217" localSheetId="4">#REF!</definedName>
    <definedName name="___COM020217" localSheetId="2">#REF!</definedName>
    <definedName name="___COM020217" localSheetId="5">#REF!</definedName>
    <definedName name="___COM020217" localSheetId="1">#REF!</definedName>
    <definedName name="___COM020217" localSheetId="3">#REF!</definedName>
    <definedName name="___COM030102" localSheetId="0">#REF!</definedName>
    <definedName name="___COM030102" localSheetId="4">#REF!</definedName>
    <definedName name="___COM030102" localSheetId="2">#REF!</definedName>
    <definedName name="___COM030102" localSheetId="5">#REF!</definedName>
    <definedName name="___COM030102" localSheetId="1">#REF!</definedName>
    <definedName name="___COM030102" localSheetId="3">#REF!</definedName>
    <definedName name="___COM030201" localSheetId="0">#REF!</definedName>
    <definedName name="___COM030201" localSheetId="4">#REF!</definedName>
    <definedName name="___COM030201" localSheetId="2">#REF!</definedName>
    <definedName name="___COM030201" localSheetId="5">#REF!</definedName>
    <definedName name="___COM030201" localSheetId="1">#REF!</definedName>
    <definedName name="___COM030201" localSheetId="3">#REF!</definedName>
    <definedName name="___COM030303" localSheetId="0">#REF!</definedName>
    <definedName name="___COM030303" localSheetId="4">#REF!</definedName>
    <definedName name="___COM030303" localSheetId="2">#REF!</definedName>
    <definedName name="___COM030303" localSheetId="5">#REF!</definedName>
    <definedName name="___COM030303" localSheetId="1">#REF!</definedName>
    <definedName name="___COM030303" localSheetId="3">#REF!</definedName>
    <definedName name="___COM030317" localSheetId="0">#REF!</definedName>
    <definedName name="___COM030317" localSheetId="4">#REF!</definedName>
    <definedName name="___COM030317" localSheetId="2">#REF!</definedName>
    <definedName name="___COM030317" localSheetId="5">#REF!</definedName>
    <definedName name="___COM030317" localSheetId="1">#REF!</definedName>
    <definedName name="___COM030317" localSheetId="3">#REF!</definedName>
    <definedName name="___COM040101" localSheetId="0">#REF!</definedName>
    <definedName name="___COM040101" localSheetId="4">#REF!</definedName>
    <definedName name="___COM040101" localSheetId="2">#REF!</definedName>
    <definedName name="___COM040101" localSheetId="5">#REF!</definedName>
    <definedName name="___COM040101" localSheetId="1">#REF!</definedName>
    <definedName name="___COM040101" localSheetId="3">#REF!</definedName>
    <definedName name="___COM040202" localSheetId="0">#REF!</definedName>
    <definedName name="___COM040202" localSheetId="4">#REF!</definedName>
    <definedName name="___COM040202" localSheetId="2">#REF!</definedName>
    <definedName name="___COM040202" localSheetId="5">#REF!</definedName>
    <definedName name="___COM040202" localSheetId="1">#REF!</definedName>
    <definedName name="___COM040202" localSheetId="3">#REF!</definedName>
    <definedName name="___COM050103" localSheetId="0">#REF!</definedName>
    <definedName name="___COM050103" localSheetId="4">#REF!</definedName>
    <definedName name="___COM050103" localSheetId="2">#REF!</definedName>
    <definedName name="___COM050103" localSheetId="5">#REF!</definedName>
    <definedName name="___COM050103" localSheetId="1">#REF!</definedName>
    <definedName name="___COM050103" localSheetId="3">#REF!</definedName>
    <definedName name="___COM050207" localSheetId="0">#REF!</definedName>
    <definedName name="___COM050207" localSheetId="4">#REF!</definedName>
    <definedName name="___COM050207" localSheetId="2">#REF!</definedName>
    <definedName name="___COM050207" localSheetId="5">#REF!</definedName>
    <definedName name="___COM050207" localSheetId="1">#REF!</definedName>
    <definedName name="___COM050207" localSheetId="3">#REF!</definedName>
    <definedName name="___COM060101" localSheetId="0">#REF!</definedName>
    <definedName name="___COM060101" localSheetId="4">#REF!</definedName>
    <definedName name="___COM060101" localSheetId="2">#REF!</definedName>
    <definedName name="___COM060101" localSheetId="5">#REF!</definedName>
    <definedName name="___COM060101" localSheetId="1">#REF!</definedName>
    <definedName name="___COM060101" localSheetId="3">#REF!</definedName>
    <definedName name="___COM080101" localSheetId="0">#REF!</definedName>
    <definedName name="___COM080101" localSheetId="4">#REF!</definedName>
    <definedName name="___COM080101" localSheetId="2">#REF!</definedName>
    <definedName name="___COM080101" localSheetId="5">#REF!</definedName>
    <definedName name="___COM080101" localSheetId="1">#REF!</definedName>
    <definedName name="___COM080101" localSheetId="3">#REF!</definedName>
    <definedName name="___COM080310" localSheetId="0">#REF!</definedName>
    <definedName name="___COM080310" localSheetId="4">#REF!</definedName>
    <definedName name="___COM080310" localSheetId="2">#REF!</definedName>
    <definedName name="___COM080310" localSheetId="5">#REF!</definedName>
    <definedName name="___COM080310" localSheetId="1">#REF!</definedName>
    <definedName name="___COM080310" localSheetId="3">#REF!</definedName>
    <definedName name="___COM090101" localSheetId="0">#REF!</definedName>
    <definedName name="___COM090101" localSheetId="4">#REF!</definedName>
    <definedName name="___COM090101" localSheetId="2">#REF!</definedName>
    <definedName name="___COM090101" localSheetId="5">#REF!</definedName>
    <definedName name="___COM090101" localSheetId="1">#REF!</definedName>
    <definedName name="___COM090101" localSheetId="3">#REF!</definedName>
    <definedName name="___COM100302" localSheetId="0">#REF!</definedName>
    <definedName name="___COM100302" localSheetId="4">#REF!</definedName>
    <definedName name="___COM100302" localSheetId="2">#REF!</definedName>
    <definedName name="___COM100302" localSheetId="5">#REF!</definedName>
    <definedName name="___COM100302" localSheetId="1">#REF!</definedName>
    <definedName name="___COM100302" localSheetId="3">#REF!</definedName>
    <definedName name="___COM110101" localSheetId="0">#REF!</definedName>
    <definedName name="___COM110101" localSheetId="4">#REF!</definedName>
    <definedName name="___COM110101" localSheetId="2">#REF!</definedName>
    <definedName name="___COM110101" localSheetId="5">#REF!</definedName>
    <definedName name="___COM110101" localSheetId="1">#REF!</definedName>
    <definedName name="___COM110101" localSheetId="3">#REF!</definedName>
    <definedName name="___COM110104" localSheetId="0">#REF!</definedName>
    <definedName name="___COM110104" localSheetId="4">#REF!</definedName>
    <definedName name="___COM110104" localSheetId="2">#REF!</definedName>
    <definedName name="___COM110104" localSheetId="5">#REF!</definedName>
    <definedName name="___COM110104" localSheetId="1">#REF!</definedName>
    <definedName name="___COM110104" localSheetId="3">#REF!</definedName>
    <definedName name="___COM110107" localSheetId="0">#REF!</definedName>
    <definedName name="___COM110107" localSheetId="4">#REF!</definedName>
    <definedName name="___COM110107" localSheetId="2">#REF!</definedName>
    <definedName name="___COM110107" localSheetId="5">#REF!</definedName>
    <definedName name="___COM110107" localSheetId="1">#REF!</definedName>
    <definedName name="___COM110107" localSheetId="3">#REF!</definedName>
    <definedName name="___COM120101" localSheetId="0">#REF!</definedName>
    <definedName name="___COM120101" localSheetId="4">#REF!</definedName>
    <definedName name="___COM120101" localSheetId="2">#REF!</definedName>
    <definedName name="___COM120101" localSheetId="5">#REF!</definedName>
    <definedName name="___COM120101" localSheetId="1">#REF!</definedName>
    <definedName name="___COM120101" localSheetId="3">#REF!</definedName>
    <definedName name="___COM120105" localSheetId="0">#REF!</definedName>
    <definedName name="___COM120105" localSheetId="4">#REF!</definedName>
    <definedName name="___COM120105" localSheetId="2">#REF!</definedName>
    <definedName name="___COM120105" localSheetId="5">#REF!</definedName>
    <definedName name="___COM120105" localSheetId="1">#REF!</definedName>
    <definedName name="___COM120105" localSheetId="3">#REF!</definedName>
    <definedName name="___COM120106" localSheetId="0">#REF!</definedName>
    <definedName name="___COM120106" localSheetId="4">#REF!</definedName>
    <definedName name="___COM120106" localSheetId="2">#REF!</definedName>
    <definedName name="___COM120106" localSheetId="5">#REF!</definedName>
    <definedName name="___COM120106" localSheetId="1">#REF!</definedName>
    <definedName name="___COM120106" localSheetId="3">#REF!</definedName>
    <definedName name="___COM120107" localSheetId="0">#REF!</definedName>
    <definedName name="___COM120107" localSheetId="4">#REF!</definedName>
    <definedName name="___COM120107" localSheetId="2">#REF!</definedName>
    <definedName name="___COM120107" localSheetId="5">#REF!</definedName>
    <definedName name="___COM120107" localSheetId="1">#REF!</definedName>
    <definedName name="___COM120107" localSheetId="3">#REF!</definedName>
    <definedName name="___COM120110" localSheetId="0">#REF!</definedName>
    <definedName name="___COM120110" localSheetId="4">#REF!</definedName>
    <definedName name="___COM120110" localSheetId="2">#REF!</definedName>
    <definedName name="___COM120110" localSheetId="5">#REF!</definedName>
    <definedName name="___COM120110" localSheetId="1">#REF!</definedName>
    <definedName name="___COM120110" localSheetId="3">#REF!</definedName>
    <definedName name="___COM120150" localSheetId="0">#REF!</definedName>
    <definedName name="___COM120150" localSheetId="4">#REF!</definedName>
    <definedName name="___COM120150" localSheetId="2">#REF!</definedName>
    <definedName name="___COM120150" localSheetId="5">#REF!</definedName>
    <definedName name="___COM120150" localSheetId="1">#REF!</definedName>
    <definedName name="___COM120150" localSheetId="3">#REF!</definedName>
    <definedName name="___COM130101" localSheetId="0">#REF!</definedName>
    <definedName name="___COM130101" localSheetId="4">#REF!</definedName>
    <definedName name="___COM130101" localSheetId="2">#REF!</definedName>
    <definedName name="___COM130101" localSheetId="5">#REF!</definedName>
    <definedName name="___COM130101" localSheetId="1">#REF!</definedName>
    <definedName name="___COM130101" localSheetId="3">#REF!</definedName>
    <definedName name="___COM130103" localSheetId="0">#REF!</definedName>
    <definedName name="___COM130103" localSheetId="4">#REF!</definedName>
    <definedName name="___COM130103" localSheetId="2">#REF!</definedName>
    <definedName name="___COM130103" localSheetId="5">#REF!</definedName>
    <definedName name="___COM130103" localSheetId="1">#REF!</definedName>
    <definedName name="___COM130103" localSheetId="3">#REF!</definedName>
    <definedName name="___COM130304" localSheetId="0">#REF!</definedName>
    <definedName name="___COM130304" localSheetId="4">#REF!</definedName>
    <definedName name="___COM130304" localSheetId="2">#REF!</definedName>
    <definedName name="___COM130304" localSheetId="5">#REF!</definedName>
    <definedName name="___COM130304" localSheetId="1">#REF!</definedName>
    <definedName name="___COM130304" localSheetId="3">#REF!</definedName>
    <definedName name="___COM130401" localSheetId="0">#REF!</definedName>
    <definedName name="___COM130401" localSheetId="4">#REF!</definedName>
    <definedName name="___COM130401" localSheetId="2">#REF!</definedName>
    <definedName name="___COM130401" localSheetId="5">#REF!</definedName>
    <definedName name="___COM130401" localSheetId="1">#REF!</definedName>
    <definedName name="___COM130401" localSheetId="3">#REF!</definedName>
    <definedName name="___COM140102" localSheetId="0">#REF!</definedName>
    <definedName name="___COM140102" localSheetId="4">#REF!</definedName>
    <definedName name="___COM140102" localSheetId="2">#REF!</definedName>
    <definedName name="___COM140102" localSheetId="5">#REF!</definedName>
    <definedName name="___COM140102" localSheetId="1">#REF!</definedName>
    <definedName name="___COM140102" localSheetId="3">#REF!</definedName>
    <definedName name="___COM140109" localSheetId="0">#REF!</definedName>
    <definedName name="___COM140109" localSheetId="4">#REF!</definedName>
    <definedName name="___COM140109" localSheetId="2">#REF!</definedName>
    <definedName name="___COM140109" localSheetId="5">#REF!</definedName>
    <definedName name="___COM140109" localSheetId="1">#REF!</definedName>
    <definedName name="___COM140109" localSheetId="3">#REF!</definedName>
    <definedName name="___COM140113" localSheetId="0">#REF!</definedName>
    <definedName name="___COM140113" localSheetId="4">#REF!</definedName>
    <definedName name="___COM140113" localSheetId="2">#REF!</definedName>
    <definedName name="___COM140113" localSheetId="5">#REF!</definedName>
    <definedName name="___COM140113" localSheetId="1">#REF!</definedName>
    <definedName name="___COM140113" localSheetId="3">#REF!</definedName>
    <definedName name="___COM140122" localSheetId="0">#REF!</definedName>
    <definedName name="___COM140122" localSheetId="4">#REF!</definedName>
    <definedName name="___COM140122" localSheetId="2">#REF!</definedName>
    <definedName name="___COM140122" localSheetId="5">#REF!</definedName>
    <definedName name="___COM140122" localSheetId="1">#REF!</definedName>
    <definedName name="___COM140122" localSheetId="3">#REF!</definedName>
    <definedName name="___COM140126" localSheetId="0">#REF!</definedName>
    <definedName name="___COM140126" localSheetId="4">#REF!</definedName>
    <definedName name="___COM140126" localSheetId="2">#REF!</definedName>
    <definedName name="___COM140126" localSheetId="5">#REF!</definedName>
    <definedName name="___COM140126" localSheetId="1">#REF!</definedName>
    <definedName name="___COM140126" localSheetId="3">#REF!</definedName>
    <definedName name="___COM140129" localSheetId="0">#REF!</definedName>
    <definedName name="___COM140129" localSheetId="4">#REF!</definedName>
    <definedName name="___COM140129" localSheetId="2">#REF!</definedName>
    <definedName name="___COM140129" localSheetId="5">#REF!</definedName>
    <definedName name="___COM140129" localSheetId="1">#REF!</definedName>
    <definedName name="___COM140129" localSheetId="3">#REF!</definedName>
    <definedName name="___COM140135" localSheetId="0">#REF!</definedName>
    <definedName name="___COM140135" localSheetId="4">#REF!</definedName>
    <definedName name="___COM140135" localSheetId="2">#REF!</definedName>
    <definedName name="___COM140135" localSheetId="5">#REF!</definedName>
    <definedName name="___COM140135" localSheetId="1">#REF!</definedName>
    <definedName name="___COM140135" localSheetId="3">#REF!</definedName>
    <definedName name="___COM140143" localSheetId="0">#REF!</definedName>
    <definedName name="___COM140143" localSheetId="4">#REF!</definedName>
    <definedName name="___COM140143" localSheetId="2">#REF!</definedName>
    <definedName name="___COM140143" localSheetId="5">#REF!</definedName>
    <definedName name="___COM140143" localSheetId="1">#REF!</definedName>
    <definedName name="___COM140143" localSheetId="3">#REF!</definedName>
    <definedName name="___COM140145" localSheetId="0">#REF!</definedName>
    <definedName name="___COM140145" localSheetId="4">#REF!</definedName>
    <definedName name="___COM140145" localSheetId="2">#REF!</definedName>
    <definedName name="___COM140145" localSheetId="5">#REF!</definedName>
    <definedName name="___COM140145" localSheetId="1">#REF!</definedName>
    <definedName name="___COM140145" localSheetId="3">#REF!</definedName>
    <definedName name="___COM150130" localSheetId="0">#REF!</definedName>
    <definedName name="___COM150130" localSheetId="4">#REF!</definedName>
    <definedName name="___COM150130" localSheetId="2">#REF!</definedName>
    <definedName name="___COM150130" localSheetId="5">#REF!</definedName>
    <definedName name="___COM150130" localSheetId="1">#REF!</definedName>
    <definedName name="___COM150130" localSheetId="3">#REF!</definedName>
    <definedName name="___COM170101" localSheetId="0">#REF!</definedName>
    <definedName name="___COM170101" localSheetId="4">#REF!</definedName>
    <definedName name="___COM170101" localSheetId="2">#REF!</definedName>
    <definedName name="___COM170101" localSheetId="5">#REF!</definedName>
    <definedName name="___COM170101" localSheetId="1">#REF!</definedName>
    <definedName name="___COM170101" localSheetId="3">#REF!</definedName>
    <definedName name="___COM170102" localSheetId="0">#REF!</definedName>
    <definedName name="___COM170102" localSheetId="4">#REF!</definedName>
    <definedName name="___COM170102" localSheetId="2">#REF!</definedName>
    <definedName name="___COM170102" localSheetId="5">#REF!</definedName>
    <definedName name="___COM170102" localSheetId="1">#REF!</definedName>
    <definedName name="___COM170102" localSheetId="3">#REF!</definedName>
    <definedName name="___COM170103" localSheetId="0">#REF!</definedName>
    <definedName name="___COM170103" localSheetId="4">#REF!</definedName>
    <definedName name="___COM170103" localSheetId="2">#REF!</definedName>
    <definedName name="___COM170103" localSheetId="5">#REF!</definedName>
    <definedName name="___COM170103" localSheetId="1">#REF!</definedName>
    <definedName name="___COM170103" localSheetId="3">#REF!</definedName>
    <definedName name="___MAO010201" localSheetId="0">#REF!</definedName>
    <definedName name="___MAO010201" localSheetId="4">#REF!</definedName>
    <definedName name="___MAO010201" localSheetId="2">#REF!</definedName>
    <definedName name="___MAO010201" localSheetId="5">#REF!</definedName>
    <definedName name="___MAO010201" localSheetId="1">#REF!</definedName>
    <definedName name="___MAO010201" localSheetId="3">#REF!</definedName>
    <definedName name="___MAO010202" localSheetId="0">#REF!</definedName>
    <definedName name="___MAO010202" localSheetId="4">#REF!</definedName>
    <definedName name="___MAO010202" localSheetId="2">#REF!</definedName>
    <definedName name="___MAO010202" localSheetId="5">#REF!</definedName>
    <definedName name="___MAO010202" localSheetId="1">#REF!</definedName>
    <definedName name="___MAO010202" localSheetId="3">#REF!</definedName>
    <definedName name="___MAO010205" localSheetId="0">#REF!</definedName>
    <definedName name="___MAO010205" localSheetId="4">#REF!</definedName>
    <definedName name="___MAO010205" localSheetId="2">#REF!</definedName>
    <definedName name="___MAO010205" localSheetId="5">#REF!</definedName>
    <definedName name="___MAO010205" localSheetId="1">#REF!</definedName>
    <definedName name="___MAO010205" localSheetId="3">#REF!</definedName>
    <definedName name="___MAO010206" localSheetId="0">#REF!</definedName>
    <definedName name="___MAO010206" localSheetId="4">#REF!</definedName>
    <definedName name="___MAO010206" localSheetId="2">#REF!</definedName>
    <definedName name="___MAO010206" localSheetId="5">#REF!</definedName>
    <definedName name="___MAO010206" localSheetId="1">#REF!</definedName>
    <definedName name="___MAO010206" localSheetId="3">#REF!</definedName>
    <definedName name="___MAO010210" localSheetId="0">#REF!</definedName>
    <definedName name="___MAO010210" localSheetId="4">#REF!</definedName>
    <definedName name="___MAO010210" localSheetId="2">#REF!</definedName>
    <definedName name="___MAO010210" localSheetId="5">#REF!</definedName>
    <definedName name="___MAO010210" localSheetId="1">#REF!</definedName>
    <definedName name="___MAO010210" localSheetId="3">#REF!</definedName>
    <definedName name="___MAO010401" localSheetId="0">#REF!</definedName>
    <definedName name="___MAO010401" localSheetId="4">#REF!</definedName>
    <definedName name="___MAO010401" localSheetId="2">#REF!</definedName>
    <definedName name="___MAO010401" localSheetId="5">#REF!</definedName>
    <definedName name="___MAO010401" localSheetId="1">#REF!</definedName>
    <definedName name="___MAO010401" localSheetId="3">#REF!</definedName>
    <definedName name="___MAO010402" localSheetId="0">#REF!</definedName>
    <definedName name="___MAO010402" localSheetId="4">#REF!</definedName>
    <definedName name="___MAO010402" localSheetId="2">#REF!</definedName>
    <definedName name="___MAO010402" localSheetId="5">#REF!</definedName>
    <definedName name="___MAO010402" localSheetId="1">#REF!</definedName>
    <definedName name="___MAO010402" localSheetId="3">#REF!</definedName>
    <definedName name="___MAO010407" localSheetId="0">#REF!</definedName>
    <definedName name="___MAO010407" localSheetId="4">#REF!</definedName>
    <definedName name="___MAO010407" localSheetId="2">#REF!</definedName>
    <definedName name="___MAO010407" localSheetId="5">#REF!</definedName>
    <definedName name="___MAO010407" localSheetId="1">#REF!</definedName>
    <definedName name="___MAO010407" localSheetId="3">#REF!</definedName>
    <definedName name="___MAO010413" localSheetId="0">#REF!</definedName>
    <definedName name="___MAO010413" localSheetId="4">#REF!</definedName>
    <definedName name="___MAO010413" localSheetId="2">#REF!</definedName>
    <definedName name="___MAO010413" localSheetId="5">#REF!</definedName>
    <definedName name="___MAO010413" localSheetId="1">#REF!</definedName>
    <definedName name="___MAO010413" localSheetId="3">#REF!</definedName>
    <definedName name="___MAO010501" localSheetId="0">#REF!</definedName>
    <definedName name="___MAO010501" localSheetId="4">#REF!</definedName>
    <definedName name="___MAO010501" localSheetId="2">#REF!</definedName>
    <definedName name="___MAO010501" localSheetId="5">#REF!</definedName>
    <definedName name="___MAO010501" localSheetId="1">#REF!</definedName>
    <definedName name="___MAO010501" localSheetId="3">#REF!</definedName>
    <definedName name="___MAO010503" localSheetId="0">#REF!</definedName>
    <definedName name="___MAO010503" localSheetId="4">#REF!</definedName>
    <definedName name="___MAO010503" localSheetId="2">#REF!</definedName>
    <definedName name="___MAO010503" localSheetId="5">#REF!</definedName>
    <definedName name="___MAO010503" localSheetId="1">#REF!</definedName>
    <definedName name="___MAO010503" localSheetId="3">#REF!</definedName>
    <definedName name="___MAO010505" localSheetId="0">#REF!</definedName>
    <definedName name="___MAO010505" localSheetId="4">#REF!</definedName>
    <definedName name="___MAO010505" localSheetId="2">#REF!</definedName>
    <definedName name="___MAO010505" localSheetId="5">#REF!</definedName>
    <definedName name="___MAO010505" localSheetId="1">#REF!</definedName>
    <definedName name="___MAO010505" localSheetId="3">#REF!</definedName>
    <definedName name="___MAO010509" localSheetId="0">#REF!</definedName>
    <definedName name="___MAO010509" localSheetId="4">#REF!</definedName>
    <definedName name="___MAO010509" localSheetId="2">#REF!</definedName>
    <definedName name="___MAO010509" localSheetId="5">#REF!</definedName>
    <definedName name="___MAO010509" localSheetId="1">#REF!</definedName>
    <definedName name="___MAO010509" localSheetId="3">#REF!</definedName>
    <definedName name="___MAO010512" localSheetId="0">#REF!</definedName>
    <definedName name="___MAO010512" localSheetId="4">#REF!</definedName>
    <definedName name="___MAO010512" localSheetId="2">#REF!</definedName>
    <definedName name="___MAO010512" localSheetId="5">#REF!</definedName>
    <definedName name="___MAO010512" localSheetId="1">#REF!</definedName>
    <definedName name="___MAO010512" localSheetId="3">#REF!</definedName>
    <definedName name="___MAO010518" localSheetId="0">#REF!</definedName>
    <definedName name="___MAO010518" localSheetId="4">#REF!</definedName>
    <definedName name="___MAO010518" localSheetId="2">#REF!</definedName>
    <definedName name="___MAO010518" localSheetId="5">#REF!</definedName>
    <definedName name="___MAO010518" localSheetId="1">#REF!</definedName>
    <definedName name="___MAO010518" localSheetId="3">#REF!</definedName>
    <definedName name="___MAO010519" localSheetId="0">#REF!</definedName>
    <definedName name="___MAO010519" localSheetId="4">#REF!</definedName>
    <definedName name="___MAO010519" localSheetId="2">#REF!</definedName>
    <definedName name="___MAO010519" localSheetId="5">#REF!</definedName>
    <definedName name="___MAO010519" localSheetId="1">#REF!</definedName>
    <definedName name="___MAO010519" localSheetId="3">#REF!</definedName>
    <definedName name="___MAO010521" localSheetId="0">#REF!</definedName>
    <definedName name="___MAO010521" localSheetId="4">#REF!</definedName>
    <definedName name="___MAO010521" localSheetId="2">#REF!</definedName>
    <definedName name="___MAO010521" localSheetId="5">#REF!</definedName>
    <definedName name="___MAO010521" localSheetId="1">#REF!</definedName>
    <definedName name="___MAO010521" localSheetId="3">#REF!</definedName>
    <definedName name="___MAO010523" localSheetId="0">#REF!</definedName>
    <definedName name="___MAO010523" localSheetId="4">#REF!</definedName>
    <definedName name="___MAO010523" localSheetId="2">#REF!</definedName>
    <definedName name="___MAO010523" localSheetId="5">#REF!</definedName>
    <definedName name="___MAO010523" localSheetId="1">#REF!</definedName>
    <definedName name="___MAO010523" localSheetId="3">#REF!</definedName>
    <definedName name="___MAO010532" localSheetId="0">#REF!</definedName>
    <definedName name="___MAO010532" localSheetId="4">#REF!</definedName>
    <definedName name="___MAO010532" localSheetId="2">#REF!</definedName>
    <definedName name="___MAO010532" localSheetId="5">#REF!</definedName>
    <definedName name="___MAO010532" localSheetId="1">#REF!</definedName>
    <definedName name="___MAO010532" localSheetId="3">#REF!</definedName>
    <definedName name="___MAO010533" localSheetId="0">#REF!</definedName>
    <definedName name="___MAO010533" localSheetId="4">#REF!</definedName>
    <definedName name="___MAO010533" localSheetId="2">#REF!</definedName>
    <definedName name="___MAO010533" localSheetId="5">#REF!</definedName>
    <definedName name="___MAO010533" localSheetId="1">#REF!</definedName>
    <definedName name="___MAO010533" localSheetId="3">#REF!</definedName>
    <definedName name="___MAO010536" localSheetId="0">#REF!</definedName>
    <definedName name="___MAO010536" localSheetId="4">#REF!</definedName>
    <definedName name="___MAO010536" localSheetId="2">#REF!</definedName>
    <definedName name="___MAO010536" localSheetId="5">#REF!</definedName>
    <definedName name="___MAO010536" localSheetId="1">#REF!</definedName>
    <definedName name="___MAO010536" localSheetId="3">#REF!</definedName>
    <definedName name="___MAO010701" localSheetId="0">#REF!</definedName>
    <definedName name="___MAO010701" localSheetId="4">#REF!</definedName>
    <definedName name="___MAO010701" localSheetId="2">#REF!</definedName>
    <definedName name="___MAO010701" localSheetId="5">#REF!</definedName>
    <definedName name="___MAO010701" localSheetId="1">#REF!</definedName>
    <definedName name="___MAO010701" localSheetId="3">#REF!</definedName>
    <definedName name="___MAO010703" localSheetId="0">#REF!</definedName>
    <definedName name="___MAO010703" localSheetId="4">#REF!</definedName>
    <definedName name="___MAO010703" localSheetId="2">#REF!</definedName>
    <definedName name="___MAO010703" localSheetId="5">#REF!</definedName>
    <definedName name="___MAO010703" localSheetId="1">#REF!</definedName>
    <definedName name="___MAO010703" localSheetId="3">#REF!</definedName>
    <definedName name="___MAO010705" localSheetId="0">#REF!</definedName>
    <definedName name="___MAO010705" localSheetId="4">#REF!</definedName>
    <definedName name="___MAO010705" localSheetId="2">#REF!</definedName>
    <definedName name="___MAO010705" localSheetId="5">#REF!</definedName>
    <definedName name="___MAO010705" localSheetId="1">#REF!</definedName>
    <definedName name="___MAO010705" localSheetId="3">#REF!</definedName>
    <definedName name="___MAO010708" localSheetId="0">#REF!</definedName>
    <definedName name="___MAO010708" localSheetId="4">#REF!</definedName>
    <definedName name="___MAO010708" localSheetId="2">#REF!</definedName>
    <definedName name="___MAO010708" localSheetId="5">#REF!</definedName>
    <definedName name="___MAO010708" localSheetId="1">#REF!</definedName>
    <definedName name="___MAO010708" localSheetId="3">#REF!</definedName>
    <definedName name="___MAO010710" localSheetId="0">#REF!</definedName>
    <definedName name="___MAO010710" localSheetId="4">#REF!</definedName>
    <definedName name="___MAO010710" localSheetId="2">#REF!</definedName>
    <definedName name="___MAO010710" localSheetId="5">#REF!</definedName>
    <definedName name="___MAO010710" localSheetId="1">#REF!</definedName>
    <definedName name="___MAO010710" localSheetId="3">#REF!</definedName>
    <definedName name="___MAO010712" localSheetId="0">#REF!</definedName>
    <definedName name="___MAO010712" localSheetId="4">#REF!</definedName>
    <definedName name="___MAO010712" localSheetId="2">#REF!</definedName>
    <definedName name="___MAO010712" localSheetId="5">#REF!</definedName>
    <definedName name="___MAO010712" localSheetId="1">#REF!</definedName>
    <definedName name="___MAO010712" localSheetId="3">#REF!</definedName>
    <definedName name="___MAO010717" localSheetId="0">#REF!</definedName>
    <definedName name="___MAO010717" localSheetId="4">#REF!</definedName>
    <definedName name="___MAO010717" localSheetId="2">#REF!</definedName>
    <definedName name="___MAO010717" localSheetId="5">#REF!</definedName>
    <definedName name="___MAO010717" localSheetId="1">#REF!</definedName>
    <definedName name="___MAO010717" localSheetId="3">#REF!</definedName>
    <definedName name="___MAO020201" localSheetId="0">#REF!</definedName>
    <definedName name="___MAO020201" localSheetId="4">#REF!</definedName>
    <definedName name="___MAO020201" localSheetId="2">#REF!</definedName>
    <definedName name="___MAO020201" localSheetId="5">#REF!</definedName>
    <definedName name="___MAO020201" localSheetId="1">#REF!</definedName>
    <definedName name="___MAO020201" localSheetId="3">#REF!</definedName>
    <definedName name="___MAO020205" localSheetId="0">#REF!</definedName>
    <definedName name="___MAO020205" localSheetId="4">#REF!</definedName>
    <definedName name="___MAO020205" localSheetId="2">#REF!</definedName>
    <definedName name="___MAO020205" localSheetId="5">#REF!</definedName>
    <definedName name="___MAO020205" localSheetId="1">#REF!</definedName>
    <definedName name="___MAO020205" localSheetId="3">#REF!</definedName>
    <definedName name="___MAO020211" localSheetId="0">#REF!</definedName>
    <definedName name="___MAO020211" localSheetId="4">#REF!</definedName>
    <definedName name="___MAO020211" localSheetId="2">#REF!</definedName>
    <definedName name="___MAO020211" localSheetId="5">#REF!</definedName>
    <definedName name="___MAO020211" localSheetId="1">#REF!</definedName>
    <definedName name="___MAO020211" localSheetId="3">#REF!</definedName>
    <definedName name="___MAO020217" localSheetId="0">#REF!</definedName>
    <definedName name="___MAO020217" localSheetId="4">#REF!</definedName>
    <definedName name="___MAO020217" localSheetId="2">#REF!</definedName>
    <definedName name="___MAO020217" localSheetId="5">#REF!</definedName>
    <definedName name="___MAO020217" localSheetId="1">#REF!</definedName>
    <definedName name="___MAO020217" localSheetId="3">#REF!</definedName>
    <definedName name="___MAO030102" localSheetId="0">#REF!</definedName>
    <definedName name="___MAO030102" localSheetId="4">#REF!</definedName>
    <definedName name="___MAO030102" localSheetId="2">#REF!</definedName>
    <definedName name="___MAO030102" localSheetId="5">#REF!</definedName>
    <definedName name="___MAO030102" localSheetId="1">#REF!</definedName>
    <definedName name="___MAO030102" localSheetId="3">#REF!</definedName>
    <definedName name="___MAO030201" localSheetId="0">#REF!</definedName>
    <definedName name="___MAO030201" localSheetId="4">#REF!</definedName>
    <definedName name="___MAO030201" localSheetId="2">#REF!</definedName>
    <definedName name="___MAO030201" localSheetId="5">#REF!</definedName>
    <definedName name="___MAO030201" localSheetId="1">#REF!</definedName>
    <definedName name="___MAO030201" localSheetId="3">#REF!</definedName>
    <definedName name="___MAO030303" localSheetId="0">#REF!</definedName>
    <definedName name="___MAO030303" localSheetId="4">#REF!</definedName>
    <definedName name="___MAO030303" localSheetId="2">#REF!</definedName>
    <definedName name="___MAO030303" localSheetId="5">#REF!</definedName>
    <definedName name="___MAO030303" localSheetId="1">#REF!</definedName>
    <definedName name="___MAO030303" localSheetId="3">#REF!</definedName>
    <definedName name="___MAO030317" localSheetId="0">#REF!</definedName>
    <definedName name="___MAO030317" localSheetId="4">#REF!</definedName>
    <definedName name="___MAO030317" localSheetId="2">#REF!</definedName>
    <definedName name="___MAO030317" localSheetId="5">#REF!</definedName>
    <definedName name="___MAO030317" localSheetId="1">#REF!</definedName>
    <definedName name="___MAO030317" localSheetId="3">#REF!</definedName>
    <definedName name="___MAO040101" localSheetId="0">#REF!</definedName>
    <definedName name="___MAO040101" localSheetId="4">#REF!</definedName>
    <definedName name="___MAO040101" localSheetId="2">#REF!</definedName>
    <definedName name="___MAO040101" localSheetId="5">#REF!</definedName>
    <definedName name="___MAO040101" localSheetId="1">#REF!</definedName>
    <definedName name="___MAO040101" localSheetId="3">#REF!</definedName>
    <definedName name="___MAO040202" localSheetId="0">#REF!</definedName>
    <definedName name="___MAO040202" localSheetId="4">#REF!</definedName>
    <definedName name="___MAO040202" localSheetId="2">#REF!</definedName>
    <definedName name="___MAO040202" localSheetId="5">#REF!</definedName>
    <definedName name="___MAO040202" localSheetId="1">#REF!</definedName>
    <definedName name="___MAO040202" localSheetId="3">#REF!</definedName>
    <definedName name="___MAO050103" localSheetId="0">#REF!</definedName>
    <definedName name="___MAO050103" localSheetId="4">#REF!</definedName>
    <definedName name="___MAO050103" localSheetId="2">#REF!</definedName>
    <definedName name="___MAO050103" localSheetId="5">#REF!</definedName>
    <definedName name="___MAO050103" localSheetId="1">#REF!</definedName>
    <definedName name="___MAO050103" localSheetId="3">#REF!</definedName>
    <definedName name="___MAO050207" localSheetId="0">#REF!</definedName>
    <definedName name="___MAO050207" localSheetId="4">#REF!</definedName>
    <definedName name="___MAO050207" localSheetId="2">#REF!</definedName>
    <definedName name="___MAO050207" localSheetId="5">#REF!</definedName>
    <definedName name="___MAO050207" localSheetId="1">#REF!</definedName>
    <definedName name="___MAO050207" localSheetId="3">#REF!</definedName>
    <definedName name="___MAO060101" localSheetId="0">#REF!</definedName>
    <definedName name="___MAO060101" localSheetId="4">#REF!</definedName>
    <definedName name="___MAO060101" localSheetId="2">#REF!</definedName>
    <definedName name="___MAO060101" localSheetId="5">#REF!</definedName>
    <definedName name="___MAO060101" localSheetId="1">#REF!</definedName>
    <definedName name="___MAO060101" localSheetId="3">#REF!</definedName>
    <definedName name="___MAO080310" localSheetId="0">#REF!</definedName>
    <definedName name="___MAO080310" localSheetId="4">#REF!</definedName>
    <definedName name="___MAO080310" localSheetId="2">#REF!</definedName>
    <definedName name="___MAO080310" localSheetId="5">#REF!</definedName>
    <definedName name="___MAO080310" localSheetId="1">#REF!</definedName>
    <definedName name="___MAO080310" localSheetId="3">#REF!</definedName>
    <definedName name="___MAO090101" localSheetId="0">#REF!</definedName>
    <definedName name="___MAO090101" localSheetId="4">#REF!</definedName>
    <definedName name="___MAO090101" localSheetId="2">#REF!</definedName>
    <definedName name="___MAO090101" localSheetId="5">#REF!</definedName>
    <definedName name="___MAO090101" localSheetId="1">#REF!</definedName>
    <definedName name="___MAO090101" localSheetId="3">#REF!</definedName>
    <definedName name="___MAO110101" localSheetId="0">#REF!</definedName>
    <definedName name="___MAO110101" localSheetId="4">#REF!</definedName>
    <definedName name="___MAO110101" localSheetId="2">#REF!</definedName>
    <definedName name="___MAO110101" localSheetId="5">#REF!</definedName>
    <definedName name="___MAO110101" localSheetId="1">#REF!</definedName>
    <definedName name="___MAO110101" localSheetId="3">#REF!</definedName>
    <definedName name="___MAO110104" localSheetId="0">#REF!</definedName>
    <definedName name="___MAO110104" localSheetId="4">#REF!</definedName>
    <definedName name="___MAO110104" localSheetId="2">#REF!</definedName>
    <definedName name="___MAO110104" localSheetId="5">#REF!</definedName>
    <definedName name="___MAO110104" localSheetId="1">#REF!</definedName>
    <definedName name="___MAO110104" localSheetId="3">#REF!</definedName>
    <definedName name="___MAO110107" localSheetId="0">#REF!</definedName>
    <definedName name="___MAO110107" localSheetId="4">#REF!</definedName>
    <definedName name="___MAO110107" localSheetId="2">#REF!</definedName>
    <definedName name="___MAO110107" localSheetId="5">#REF!</definedName>
    <definedName name="___MAO110107" localSheetId="1">#REF!</definedName>
    <definedName name="___MAO110107" localSheetId="3">#REF!</definedName>
    <definedName name="___MAO120101" localSheetId="0">#REF!</definedName>
    <definedName name="___MAO120101" localSheetId="4">#REF!</definedName>
    <definedName name="___MAO120101" localSheetId="2">#REF!</definedName>
    <definedName name="___MAO120101" localSheetId="5">#REF!</definedName>
    <definedName name="___MAO120101" localSheetId="1">#REF!</definedName>
    <definedName name="___MAO120101" localSheetId="3">#REF!</definedName>
    <definedName name="___MAO120105" localSheetId="0">#REF!</definedName>
    <definedName name="___MAO120105" localSheetId="4">#REF!</definedName>
    <definedName name="___MAO120105" localSheetId="2">#REF!</definedName>
    <definedName name="___MAO120105" localSheetId="5">#REF!</definedName>
    <definedName name="___MAO120105" localSheetId="1">#REF!</definedName>
    <definedName name="___MAO120105" localSheetId="3">#REF!</definedName>
    <definedName name="___MAO120106" localSheetId="0">#REF!</definedName>
    <definedName name="___MAO120106" localSheetId="4">#REF!</definedName>
    <definedName name="___MAO120106" localSheetId="2">#REF!</definedName>
    <definedName name="___MAO120106" localSheetId="5">#REF!</definedName>
    <definedName name="___MAO120106" localSheetId="1">#REF!</definedName>
    <definedName name="___MAO120106" localSheetId="3">#REF!</definedName>
    <definedName name="___MAO120107" localSheetId="0">#REF!</definedName>
    <definedName name="___MAO120107" localSheetId="4">#REF!</definedName>
    <definedName name="___MAO120107" localSheetId="2">#REF!</definedName>
    <definedName name="___MAO120107" localSheetId="5">#REF!</definedName>
    <definedName name="___MAO120107" localSheetId="1">#REF!</definedName>
    <definedName name="___MAO120107" localSheetId="3">#REF!</definedName>
    <definedName name="___MAO120110" localSheetId="0">#REF!</definedName>
    <definedName name="___MAO120110" localSheetId="4">#REF!</definedName>
    <definedName name="___MAO120110" localSheetId="2">#REF!</definedName>
    <definedName name="___MAO120110" localSheetId="5">#REF!</definedName>
    <definedName name="___MAO120110" localSheetId="1">#REF!</definedName>
    <definedName name="___MAO120110" localSheetId="3">#REF!</definedName>
    <definedName name="___MAO120150" localSheetId="0">#REF!</definedName>
    <definedName name="___MAO120150" localSheetId="4">#REF!</definedName>
    <definedName name="___MAO120150" localSheetId="2">#REF!</definedName>
    <definedName name="___MAO120150" localSheetId="5">#REF!</definedName>
    <definedName name="___MAO120150" localSheetId="1">#REF!</definedName>
    <definedName name="___MAO120150" localSheetId="3">#REF!</definedName>
    <definedName name="___MAO130101" localSheetId="0">#REF!</definedName>
    <definedName name="___MAO130101" localSheetId="4">#REF!</definedName>
    <definedName name="___MAO130101" localSheetId="2">#REF!</definedName>
    <definedName name="___MAO130101" localSheetId="5">#REF!</definedName>
    <definedName name="___MAO130101" localSheetId="1">#REF!</definedName>
    <definedName name="___MAO130101" localSheetId="3">#REF!</definedName>
    <definedName name="___MAO130103" localSheetId="0">#REF!</definedName>
    <definedName name="___MAO130103" localSheetId="4">#REF!</definedName>
    <definedName name="___MAO130103" localSheetId="2">#REF!</definedName>
    <definedName name="___MAO130103" localSheetId="5">#REF!</definedName>
    <definedName name="___MAO130103" localSheetId="1">#REF!</definedName>
    <definedName name="___MAO130103" localSheetId="3">#REF!</definedName>
    <definedName name="___MAO130304" localSheetId="0">#REF!</definedName>
    <definedName name="___MAO130304" localSheetId="4">#REF!</definedName>
    <definedName name="___MAO130304" localSheetId="2">#REF!</definedName>
    <definedName name="___MAO130304" localSheetId="5">#REF!</definedName>
    <definedName name="___MAO130304" localSheetId="1">#REF!</definedName>
    <definedName name="___MAO130304" localSheetId="3">#REF!</definedName>
    <definedName name="___MAO130401" localSheetId="0">#REF!</definedName>
    <definedName name="___MAO130401" localSheetId="4">#REF!</definedName>
    <definedName name="___MAO130401" localSheetId="2">#REF!</definedName>
    <definedName name="___MAO130401" localSheetId="5">#REF!</definedName>
    <definedName name="___MAO130401" localSheetId="1">#REF!</definedName>
    <definedName name="___MAO130401" localSheetId="3">#REF!</definedName>
    <definedName name="___MAO140102" localSheetId="0">#REF!</definedName>
    <definedName name="___MAO140102" localSheetId="4">#REF!</definedName>
    <definedName name="___MAO140102" localSheetId="2">#REF!</definedName>
    <definedName name="___MAO140102" localSheetId="5">#REF!</definedName>
    <definedName name="___MAO140102" localSheetId="1">#REF!</definedName>
    <definedName name="___MAO140102" localSheetId="3">#REF!</definedName>
    <definedName name="___MAO140109" localSheetId="0">#REF!</definedName>
    <definedName name="___MAO140109" localSheetId="4">#REF!</definedName>
    <definedName name="___MAO140109" localSheetId="2">#REF!</definedName>
    <definedName name="___MAO140109" localSheetId="5">#REF!</definedName>
    <definedName name="___MAO140109" localSheetId="1">#REF!</definedName>
    <definedName name="___MAO140109" localSheetId="3">#REF!</definedName>
    <definedName name="___MAO140113" localSheetId="0">#REF!</definedName>
    <definedName name="___MAO140113" localSheetId="4">#REF!</definedName>
    <definedName name="___MAO140113" localSheetId="2">#REF!</definedName>
    <definedName name="___MAO140113" localSheetId="5">#REF!</definedName>
    <definedName name="___MAO140113" localSheetId="1">#REF!</definedName>
    <definedName name="___MAO140113" localSheetId="3">#REF!</definedName>
    <definedName name="___MAO140122" localSheetId="0">#REF!</definedName>
    <definedName name="___MAO140122" localSheetId="4">#REF!</definedName>
    <definedName name="___MAO140122" localSheetId="2">#REF!</definedName>
    <definedName name="___MAO140122" localSheetId="5">#REF!</definedName>
    <definedName name="___MAO140122" localSheetId="1">#REF!</definedName>
    <definedName name="___MAO140122" localSheetId="3">#REF!</definedName>
    <definedName name="___MAO140126" localSheetId="0">#REF!</definedName>
    <definedName name="___MAO140126" localSheetId="4">#REF!</definedName>
    <definedName name="___MAO140126" localSheetId="2">#REF!</definedName>
    <definedName name="___MAO140126" localSheetId="5">#REF!</definedName>
    <definedName name="___MAO140126" localSheetId="1">#REF!</definedName>
    <definedName name="___MAO140126" localSheetId="3">#REF!</definedName>
    <definedName name="___MAO140129" localSheetId="0">#REF!</definedName>
    <definedName name="___MAO140129" localSheetId="4">#REF!</definedName>
    <definedName name="___MAO140129" localSheetId="2">#REF!</definedName>
    <definedName name="___MAO140129" localSheetId="5">#REF!</definedName>
    <definedName name="___MAO140129" localSheetId="1">#REF!</definedName>
    <definedName name="___MAO140129" localSheetId="3">#REF!</definedName>
    <definedName name="___MAO140135" localSheetId="0">#REF!</definedName>
    <definedName name="___MAO140135" localSheetId="4">#REF!</definedName>
    <definedName name="___MAO140135" localSheetId="2">#REF!</definedName>
    <definedName name="___MAO140135" localSheetId="5">#REF!</definedName>
    <definedName name="___MAO140135" localSheetId="1">#REF!</definedName>
    <definedName name="___MAO140135" localSheetId="3">#REF!</definedName>
    <definedName name="___MAO140143" localSheetId="0">#REF!</definedName>
    <definedName name="___MAO140143" localSheetId="4">#REF!</definedName>
    <definedName name="___MAO140143" localSheetId="2">#REF!</definedName>
    <definedName name="___MAO140143" localSheetId="5">#REF!</definedName>
    <definedName name="___MAO140143" localSheetId="1">#REF!</definedName>
    <definedName name="___MAO140143" localSheetId="3">#REF!</definedName>
    <definedName name="___MAO140145" localSheetId="0">#REF!</definedName>
    <definedName name="___MAO140145" localSheetId="4">#REF!</definedName>
    <definedName name="___MAO140145" localSheetId="2">#REF!</definedName>
    <definedName name="___MAO140145" localSheetId="5">#REF!</definedName>
    <definedName name="___MAO140145" localSheetId="1">#REF!</definedName>
    <definedName name="___MAO140145" localSheetId="3">#REF!</definedName>
    <definedName name="___MAT010301" localSheetId="0">#REF!</definedName>
    <definedName name="___MAT010301" localSheetId="4">#REF!</definedName>
    <definedName name="___MAT010301" localSheetId="2">#REF!</definedName>
    <definedName name="___MAT010301" localSheetId="5">#REF!</definedName>
    <definedName name="___MAT010301" localSheetId="1">#REF!</definedName>
    <definedName name="___MAT010301" localSheetId="3">#REF!</definedName>
    <definedName name="___MAT010401" localSheetId="0">#REF!</definedName>
    <definedName name="___MAT010401" localSheetId="4">#REF!</definedName>
    <definedName name="___MAT010401" localSheetId="2">#REF!</definedName>
    <definedName name="___MAT010401" localSheetId="5">#REF!</definedName>
    <definedName name="___MAT010401" localSheetId="1">#REF!</definedName>
    <definedName name="___MAT010401" localSheetId="3">#REF!</definedName>
    <definedName name="___MAT010402" localSheetId="0">#REF!</definedName>
    <definedName name="___MAT010402" localSheetId="4">#REF!</definedName>
    <definedName name="___MAT010402" localSheetId="2">#REF!</definedName>
    <definedName name="___MAT010402" localSheetId="5">#REF!</definedName>
    <definedName name="___MAT010402" localSheetId="1">#REF!</definedName>
    <definedName name="___MAT010402" localSheetId="3">#REF!</definedName>
    <definedName name="___MAT010407" localSheetId="0">#REF!</definedName>
    <definedName name="___MAT010407" localSheetId="4">#REF!</definedName>
    <definedName name="___MAT010407" localSheetId="2">#REF!</definedName>
    <definedName name="___MAT010407" localSheetId="5">#REF!</definedName>
    <definedName name="___MAT010407" localSheetId="1">#REF!</definedName>
    <definedName name="___MAT010407" localSheetId="3">#REF!</definedName>
    <definedName name="___MAT010413" localSheetId="0">#REF!</definedName>
    <definedName name="___MAT010413" localSheetId="4">#REF!</definedName>
    <definedName name="___MAT010413" localSheetId="2">#REF!</definedName>
    <definedName name="___MAT010413" localSheetId="5">#REF!</definedName>
    <definedName name="___MAT010413" localSheetId="1">#REF!</definedName>
    <definedName name="___MAT010413" localSheetId="3">#REF!</definedName>
    <definedName name="___MAT010536" localSheetId="0">#REF!</definedName>
    <definedName name="___MAT010536" localSheetId="4">#REF!</definedName>
    <definedName name="___MAT010536" localSheetId="2">#REF!</definedName>
    <definedName name="___MAT010536" localSheetId="5">#REF!</definedName>
    <definedName name="___MAT010536" localSheetId="1">#REF!</definedName>
    <definedName name="___MAT010536" localSheetId="3">#REF!</definedName>
    <definedName name="___MAT010703" localSheetId="0">#REF!</definedName>
    <definedName name="___MAT010703" localSheetId="4">#REF!</definedName>
    <definedName name="___MAT010703" localSheetId="2">#REF!</definedName>
    <definedName name="___MAT010703" localSheetId="5">#REF!</definedName>
    <definedName name="___MAT010703" localSheetId="1">#REF!</definedName>
    <definedName name="___MAT010703" localSheetId="3">#REF!</definedName>
    <definedName name="___MAT010708" localSheetId="0">#REF!</definedName>
    <definedName name="___MAT010708" localSheetId="4">#REF!</definedName>
    <definedName name="___MAT010708" localSheetId="2">#REF!</definedName>
    <definedName name="___MAT010708" localSheetId="5">#REF!</definedName>
    <definedName name="___MAT010708" localSheetId="1">#REF!</definedName>
    <definedName name="___MAT010708" localSheetId="3">#REF!</definedName>
    <definedName name="___MAT010710" localSheetId="0">#REF!</definedName>
    <definedName name="___MAT010710" localSheetId="4">#REF!</definedName>
    <definedName name="___MAT010710" localSheetId="2">#REF!</definedName>
    <definedName name="___MAT010710" localSheetId="5">#REF!</definedName>
    <definedName name="___MAT010710" localSheetId="1">#REF!</definedName>
    <definedName name="___MAT010710" localSheetId="3">#REF!</definedName>
    <definedName name="___MAT010718" localSheetId="0">#REF!</definedName>
    <definedName name="___MAT010718" localSheetId="4">#REF!</definedName>
    <definedName name="___MAT010718" localSheetId="2">#REF!</definedName>
    <definedName name="___MAT010718" localSheetId="5">#REF!</definedName>
    <definedName name="___MAT010718" localSheetId="1">#REF!</definedName>
    <definedName name="___MAT010718" localSheetId="3">#REF!</definedName>
    <definedName name="___MAT020201" localSheetId="0">#REF!</definedName>
    <definedName name="___MAT020201" localSheetId="4">#REF!</definedName>
    <definedName name="___MAT020201" localSheetId="2">#REF!</definedName>
    <definedName name="___MAT020201" localSheetId="5">#REF!</definedName>
    <definedName name="___MAT020201" localSheetId="1">#REF!</definedName>
    <definedName name="___MAT020201" localSheetId="3">#REF!</definedName>
    <definedName name="___MAT020205" localSheetId="0">#REF!</definedName>
    <definedName name="___MAT020205" localSheetId="4">#REF!</definedName>
    <definedName name="___MAT020205" localSheetId="2">#REF!</definedName>
    <definedName name="___MAT020205" localSheetId="5">#REF!</definedName>
    <definedName name="___MAT020205" localSheetId="1">#REF!</definedName>
    <definedName name="___MAT020205" localSheetId="3">#REF!</definedName>
    <definedName name="___MAT020211" localSheetId="0">#REF!</definedName>
    <definedName name="___MAT020211" localSheetId="4">#REF!</definedName>
    <definedName name="___MAT020211" localSheetId="2">#REF!</definedName>
    <definedName name="___MAT020211" localSheetId="5">#REF!</definedName>
    <definedName name="___MAT020211" localSheetId="1">#REF!</definedName>
    <definedName name="___MAT020211" localSheetId="3">#REF!</definedName>
    <definedName name="___MAT030102" localSheetId="0">#REF!</definedName>
    <definedName name="___MAT030102" localSheetId="4">#REF!</definedName>
    <definedName name="___MAT030102" localSheetId="2">#REF!</definedName>
    <definedName name="___MAT030102" localSheetId="5">#REF!</definedName>
    <definedName name="___MAT030102" localSheetId="1">#REF!</definedName>
    <definedName name="___MAT030102" localSheetId="3">#REF!</definedName>
    <definedName name="___MAT030201" localSheetId="0">#REF!</definedName>
    <definedName name="___MAT030201" localSheetId="4">#REF!</definedName>
    <definedName name="___MAT030201" localSheetId="2">#REF!</definedName>
    <definedName name="___MAT030201" localSheetId="5">#REF!</definedName>
    <definedName name="___MAT030201" localSheetId="1">#REF!</definedName>
    <definedName name="___MAT030201" localSheetId="3">#REF!</definedName>
    <definedName name="___MAT030303" localSheetId="0">#REF!</definedName>
    <definedName name="___MAT030303" localSheetId="4">#REF!</definedName>
    <definedName name="___MAT030303" localSheetId="2">#REF!</definedName>
    <definedName name="___MAT030303" localSheetId="5">#REF!</definedName>
    <definedName name="___MAT030303" localSheetId="1">#REF!</definedName>
    <definedName name="___MAT030303" localSheetId="3">#REF!</definedName>
    <definedName name="___MAT030317" localSheetId="0">#REF!</definedName>
    <definedName name="___MAT030317" localSheetId="4">#REF!</definedName>
    <definedName name="___MAT030317" localSheetId="2">#REF!</definedName>
    <definedName name="___MAT030317" localSheetId="5">#REF!</definedName>
    <definedName name="___MAT030317" localSheetId="1">#REF!</definedName>
    <definedName name="___MAT030317" localSheetId="3">#REF!</definedName>
    <definedName name="___MAT040101" localSheetId="0">#REF!</definedName>
    <definedName name="___MAT040101" localSheetId="4">#REF!</definedName>
    <definedName name="___MAT040101" localSheetId="2">#REF!</definedName>
    <definedName name="___MAT040101" localSheetId="5">#REF!</definedName>
    <definedName name="___MAT040101" localSheetId="1">#REF!</definedName>
    <definedName name="___MAT040101" localSheetId="3">#REF!</definedName>
    <definedName name="___MAT040202" localSheetId="0">#REF!</definedName>
    <definedName name="___MAT040202" localSheetId="4">#REF!</definedName>
    <definedName name="___MAT040202" localSheetId="2">#REF!</definedName>
    <definedName name="___MAT040202" localSheetId="5">#REF!</definedName>
    <definedName name="___MAT040202" localSheetId="1">#REF!</definedName>
    <definedName name="___MAT040202" localSheetId="3">#REF!</definedName>
    <definedName name="___MAT050103" localSheetId="0">#REF!</definedName>
    <definedName name="___MAT050103" localSheetId="4">#REF!</definedName>
    <definedName name="___MAT050103" localSheetId="2">#REF!</definedName>
    <definedName name="___MAT050103" localSheetId="5">#REF!</definedName>
    <definedName name="___MAT050103" localSheetId="1">#REF!</definedName>
    <definedName name="___MAT050103" localSheetId="3">#REF!</definedName>
    <definedName name="___MAT050207" localSheetId="0">#REF!</definedName>
    <definedName name="___MAT050207" localSheetId="4">#REF!</definedName>
    <definedName name="___MAT050207" localSheetId="2">#REF!</definedName>
    <definedName name="___MAT050207" localSheetId="5">#REF!</definedName>
    <definedName name="___MAT050207" localSheetId="1">#REF!</definedName>
    <definedName name="___MAT050207" localSheetId="3">#REF!</definedName>
    <definedName name="___MAT060101" localSheetId="0">#REF!</definedName>
    <definedName name="___MAT060101" localSheetId="4">#REF!</definedName>
    <definedName name="___MAT060101" localSheetId="2">#REF!</definedName>
    <definedName name="___MAT060101" localSheetId="5">#REF!</definedName>
    <definedName name="___MAT060101" localSheetId="1">#REF!</definedName>
    <definedName name="___MAT060101" localSheetId="3">#REF!</definedName>
    <definedName name="___MAT080101" localSheetId="0">#REF!</definedName>
    <definedName name="___MAT080101" localSheetId="4">#REF!</definedName>
    <definedName name="___MAT080101" localSheetId="2">#REF!</definedName>
    <definedName name="___MAT080101" localSheetId="5">#REF!</definedName>
    <definedName name="___MAT080101" localSheetId="1">#REF!</definedName>
    <definedName name="___MAT080101" localSheetId="3">#REF!</definedName>
    <definedName name="___MAT080310" localSheetId="0">#REF!</definedName>
    <definedName name="___MAT080310" localSheetId="4">#REF!</definedName>
    <definedName name="___MAT080310" localSheetId="2">#REF!</definedName>
    <definedName name="___MAT080310" localSheetId="5">#REF!</definedName>
    <definedName name="___MAT080310" localSheetId="1">#REF!</definedName>
    <definedName name="___MAT080310" localSheetId="3">#REF!</definedName>
    <definedName name="___MAT090101" localSheetId="0">#REF!</definedName>
    <definedName name="___MAT090101" localSheetId="4">#REF!</definedName>
    <definedName name="___MAT090101" localSheetId="2">#REF!</definedName>
    <definedName name="___MAT090101" localSheetId="5">#REF!</definedName>
    <definedName name="___MAT090101" localSheetId="1">#REF!</definedName>
    <definedName name="___MAT090101" localSheetId="3">#REF!</definedName>
    <definedName name="___MAT100302" localSheetId="0">#REF!</definedName>
    <definedName name="___MAT100302" localSheetId="4">#REF!</definedName>
    <definedName name="___MAT100302" localSheetId="2">#REF!</definedName>
    <definedName name="___MAT100302" localSheetId="5">#REF!</definedName>
    <definedName name="___MAT100302" localSheetId="1">#REF!</definedName>
    <definedName name="___MAT100302" localSheetId="3">#REF!</definedName>
    <definedName name="___MAT110101" localSheetId="0">#REF!</definedName>
    <definedName name="___MAT110101" localSheetId="4">#REF!</definedName>
    <definedName name="___MAT110101" localSheetId="2">#REF!</definedName>
    <definedName name="___MAT110101" localSheetId="5">#REF!</definedName>
    <definedName name="___MAT110101" localSheetId="1">#REF!</definedName>
    <definedName name="___MAT110101" localSheetId="3">#REF!</definedName>
    <definedName name="___MAT110104" localSheetId="0">#REF!</definedName>
    <definedName name="___MAT110104" localSheetId="4">#REF!</definedName>
    <definedName name="___MAT110104" localSheetId="2">#REF!</definedName>
    <definedName name="___MAT110104" localSheetId="5">#REF!</definedName>
    <definedName name="___MAT110104" localSheetId="1">#REF!</definedName>
    <definedName name="___MAT110104" localSheetId="3">#REF!</definedName>
    <definedName name="___MAT110107" localSheetId="0">#REF!</definedName>
    <definedName name="___MAT110107" localSheetId="4">#REF!</definedName>
    <definedName name="___MAT110107" localSheetId="2">#REF!</definedName>
    <definedName name="___MAT110107" localSheetId="5">#REF!</definedName>
    <definedName name="___MAT110107" localSheetId="1">#REF!</definedName>
    <definedName name="___MAT110107" localSheetId="3">#REF!</definedName>
    <definedName name="___MAT120101" localSheetId="0">#REF!</definedName>
    <definedName name="___MAT120101" localSheetId="4">#REF!</definedName>
    <definedName name="___MAT120101" localSheetId="2">#REF!</definedName>
    <definedName name="___MAT120101" localSheetId="5">#REF!</definedName>
    <definedName name="___MAT120101" localSheetId="1">#REF!</definedName>
    <definedName name="___MAT120101" localSheetId="3">#REF!</definedName>
    <definedName name="___MAT120105" localSheetId="0">#REF!</definedName>
    <definedName name="___MAT120105" localSheetId="4">#REF!</definedName>
    <definedName name="___MAT120105" localSheetId="2">#REF!</definedName>
    <definedName name="___MAT120105" localSheetId="5">#REF!</definedName>
    <definedName name="___MAT120105" localSheetId="1">#REF!</definedName>
    <definedName name="___MAT120105" localSheetId="3">#REF!</definedName>
    <definedName name="___MAT120106" localSheetId="0">#REF!</definedName>
    <definedName name="___MAT120106" localSheetId="4">#REF!</definedName>
    <definedName name="___MAT120106" localSheetId="2">#REF!</definedName>
    <definedName name="___MAT120106" localSheetId="5">#REF!</definedName>
    <definedName name="___MAT120106" localSheetId="1">#REF!</definedName>
    <definedName name="___MAT120106" localSheetId="3">#REF!</definedName>
    <definedName name="___MAT120107" localSheetId="0">#REF!</definedName>
    <definedName name="___MAT120107" localSheetId="4">#REF!</definedName>
    <definedName name="___MAT120107" localSheetId="2">#REF!</definedName>
    <definedName name="___MAT120107" localSheetId="5">#REF!</definedName>
    <definedName name="___MAT120107" localSheetId="1">#REF!</definedName>
    <definedName name="___MAT120107" localSheetId="3">#REF!</definedName>
    <definedName name="___MAT120110" localSheetId="0">#REF!</definedName>
    <definedName name="___MAT120110" localSheetId="4">#REF!</definedName>
    <definedName name="___MAT120110" localSheetId="2">#REF!</definedName>
    <definedName name="___MAT120110" localSheetId="5">#REF!</definedName>
    <definedName name="___MAT120110" localSheetId="1">#REF!</definedName>
    <definedName name="___MAT120110" localSheetId="3">#REF!</definedName>
    <definedName name="___MAT120150" localSheetId="0">#REF!</definedName>
    <definedName name="___MAT120150" localSheetId="4">#REF!</definedName>
    <definedName name="___MAT120150" localSheetId="2">#REF!</definedName>
    <definedName name="___MAT120150" localSheetId="5">#REF!</definedName>
    <definedName name="___MAT120150" localSheetId="1">#REF!</definedName>
    <definedName name="___MAT120150" localSheetId="3">#REF!</definedName>
    <definedName name="___MAT130101" localSheetId="0">#REF!</definedName>
    <definedName name="___MAT130101" localSheetId="4">#REF!</definedName>
    <definedName name="___MAT130101" localSheetId="2">#REF!</definedName>
    <definedName name="___MAT130101" localSheetId="5">#REF!</definedName>
    <definedName name="___MAT130101" localSheetId="1">#REF!</definedName>
    <definedName name="___MAT130101" localSheetId="3">#REF!</definedName>
    <definedName name="___MAT130103" localSheetId="0">#REF!</definedName>
    <definedName name="___MAT130103" localSheetId="4">#REF!</definedName>
    <definedName name="___MAT130103" localSheetId="2">#REF!</definedName>
    <definedName name="___MAT130103" localSheetId="5">#REF!</definedName>
    <definedName name="___MAT130103" localSheetId="1">#REF!</definedName>
    <definedName name="___MAT130103" localSheetId="3">#REF!</definedName>
    <definedName name="___MAT130304" localSheetId="0">#REF!</definedName>
    <definedName name="___MAT130304" localSheetId="4">#REF!</definedName>
    <definedName name="___MAT130304" localSheetId="2">#REF!</definedName>
    <definedName name="___MAT130304" localSheetId="5">#REF!</definedName>
    <definedName name="___MAT130304" localSheetId="1">#REF!</definedName>
    <definedName name="___MAT130304" localSheetId="3">#REF!</definedName>
    <definedName name="___MAT130401" localSheetId="0">#REF!</definedName>
    <definedName name="___MAT130401" localSheetId="4">#REF!</definedName>
    <definedName name="___MAT130401" localSheetId="2">#REF!</definedName>
    <definedName name="___MAT130401" localSheetId="5">#REF!</definedName>
    <definedName name="___MAT130401" localSheetId="1">#REF!</definedName>
    <definedName name="___MAT130401" localSheetId="3">#REF!</definedName>
    <definedName name="___MAT140102" localSheetId="0">#REF!</definedName>
    <definedName name="___MAT140102" localSheetId="4">#REF!</definedName>
    <definedName name="___MAT140102" localSheetId="2">#REF!</definedName>
    <definedName name="___MAT140102" localSheetId="5">#REF!</definedName>
    <definedName name="___MAT140102" localSheetId="1">#REF!</definedName>
    <definedName name="___MAT140102" localSheetId="3">#REF!</definedName>
    <definedName name="___MAT140109" localSheetId="0">#REF!</definedName>
    <definedName name="___MAT140109" localSheetId="4">#REF!</definedName>
    <definedName name="___MAT140109" localSheetId="2">#REF!</definedName>
    <definedName name="___MAT140109" localSheetId="5">#REF!</definedName>
    <definedName name="___MAT140109" localSheetId="1">#REF!</definedName>
    <definedName name="___MAT140109" localSheetId="3">#REF!</definedName>
    <definedName name="___MAT140113" localSheetId="0">#REF!</definedName>
    <definedName name="___MAT140113" localSheetId="4">#REF!</definedName>
    <definedName name="___MAT140113" localSheetId="2">#REF!</definedName>
    <definedName name="___MAT140113" localSheetId="5">#REF!</definedName>
    <definedName name="___MAT140113" localSheetId="1">#REF!</definedName>
    <definedName name="___MAT140113" localSheetId="3">#REF!</definedName>
    <definedName name="___MAT140122" localSheetId="0">#REF!</definedName>
    <definedName name="___MAT140122" localSheetId="4">#REF!</definedName>
    <definedName name="___MAT140122" localSheetId="2">#REF!</definedName>
    <definedName name="___MAT140122" localSheetId="5">#REF!</definedName>
    <definedName name="___MAT140122" localSheetId="1">#REF!</definedName>
    <definedName name="___MAT140122" localSheetId="3">#REF!</definedName>
    <definedName name="___MAT140126" localSheetId="0">#REF!</definedName>
    <definedName name="___MAT140126" localSheetId="4">#REF!</definedName>
    <definedName name="___MAT140126" localSheetId="2">#REF!</definedName>
    <definedName name="___MAT140126" localSheetId="5">#REF!</definedName>
    <definedName name="___MAT140126" localSheetId="1">#REF!</definedName>
    <definedName name="___MAT140126" localSheetId="3">#REF!</definedName>
    <definedName name="___MAT140129" localSheetId="0">#REF!</definedName>
    <definedName name="___MAT140129" localSheetId="4">#REF!</definedName>
    <definedName name="___MAT140129" localSheetId="2">#REF!</definedName>
    <definedName name="___MAT140129" localSheetId="5">#REF!</definedName>
    <definedName name="___MAT140129" localSheetId="1">#REF!</definedName>
    <definedName name="___MAT140129" localSheetId="3">#REF!</definedName>
    <definedName name="___MAT140135" localSheetId="0">#REF!</definedName>
    <definedName name="___MAT140135" localSheetId="4">#REF!</definedName>
    <definedName name="___MAT140135" localSheetId="2">#REF!</definedName>
    <definedName name="___MAT140135" localSheetId="5">#REF!</definedName>
    <definedName name="___MAT140135" localSheetId="1">#REF!</definedName>
    <definedName name="___MAT140135" localSheetId="3">#REF!</definedName>
    <definedName name="___MAT140143" localSheetId="0">#REF!</definedName>
    <definedName name="___MAT140143" localSheetId="4">#REF!</definedName>
    <definedName name="___MAT140143" localSheetId="2">#REF!</definedName>
    <definedName name="___MAT140143" localSheetId="5">#REF!</definedName>
    <definedName name="___MAT140143" localSheetId="1">#REF!</definedName>
    <definedName name="___MAT140143" localSheetId="3">#REF!</definedName>
    <definedName name="___MAT140145" localSheetId="0">#REF!</definedName>
    <definedName name="___MAT140145" localSheetId="4">#REF!</definedName>
    <definedName name="___MAT140145" localSheetId="2">#REF!</definedName>
    <definedName name="___MAT140145" localSheetId="5">#REF!</definedName>
    <definedName name="___MAT140145" localSheetId="1">#REF!</definedName>
    <definedName name="___MAT140145" localSheetId="3">#REF!</definedName>
    <definedName name="___MAT150130" localSheetId="0">#REF!</definedName>
    <definedName name="___MAT150130" localSheetId="4">#REF!</definedName>
    <definedName name="___MAT150130" localSheetId="2">#REF!</definedName>
    <definedName name="___MAT150130" localSheetId="5">#REF!</definedName>
    <definedName name="___MAT150130" localSheetId="1">#REF!</definedName>
    <definedName name="___MAT150130" localSheetId="3">#REF!</definedName>
    <definedName name="___MAT170101" localSheetId="0">#REF!</definedName>
    <definedName name="___MAT170101" localSheetId="4">#REF!</definedName>
    <definedName name="___MAT170101" localSheetId="2">#REF!</definedName>
    <definedName name="___MAT170101" localSheetId="5">#REF!</definedName>
    <definedName name="___MAT170101" localSheetId="1">#REF!</definedName>
    <definedName name="___MAT170101" localSheetId="3">#REF!</definedName>
    <definedName name="___MAT170102" localSheetId="0">#REF!</definedName>
    <definedName name="___MAT170102" localSheetId="4">#REF!</definedName>
    <definedName name="___MAT170102" localSheetId="2">#REF!</definedName>
    <definedName name="___MAT170102" localSheetId="5">#REF!</definedName>
    <definedName name="___MAT170102" localSheetId="1">#REF!</definedName>
    <definedName name="___MAT170102" localSheetId="3">#REF!</definedName>
    <definedName name="___MAT170103" localSheetId="0">#REF!</definedName>
    <definedName name="___MAT170103" localSheetId="4">#REF!</definedName>
    <definedName name="___MAT170103" localSheetId="2">#REF!</definedName>
    <definedName name="___MAT170103" localSheetId="5">#REF!</definedName>
    <definedName name="___MAT170103" localSheetId="1">#REF!</definedName>
    <definedName name="___MAT170103" localSheetId="3">#REF!</definedName>
    <definedName name="___PRE010201" localSheetId="0">#REF!</definedName>
    <definedName name="___PRE010201" localSheetId="4">#REF!</definedName>
    <definedName name="___PRE010201" localSheetId="2">#REF!</definedName>
    <definedName name="___PRE010201" localSheetId="5">#REF!</definedName>
    <definedName name="___PRE010201" localSheetId="1">#REF!</definedName>
    <definedName name="___PRE010201" localSheetId="3">#REF!</definedName>
    <definedName name="___PRE010202" localSheetId="0">#REF!</definedName>
    <definedName name="___PRE010202" localSheetId="4">#REF!</definedName>
    <definedName name="___PRE010202" localSheetId="2">#REF!</definedName>
    <definedName name="___PRE010202" localSheetId="5">#REF!</definedName>
    <definedName name="___PRE010202" localSheetId="1">#REF!</definedName>
    <definedName name="___PRE010202" localSheetId="3">#REF!</definedName>
    <definedName name="___PRE010205" localSheetId="0">#REF!</definedName>
    <definedName name="___PRE010205" localSheetId="4">#REF!</definedName>
    <definedName name="___PRE010205" localSheetId="2">#REF!</definedName>
    <definedName name="___PRE010205" localSheetId="5">#REF!</definedName>
    <definedName name="___PRE010205" localSheetId="1">#REF!</definedName>
    <definedName name="___PRE010205" localSheetId="3">#REF!</definedName>
    <definedName name="___PRE010206" localSheetId="0">#REF!</definedName>
    <definedName name="___PRE010206" localSheetId="4">#REF!</definedName>
    <definedName name="___PRE010206" localSheetId="2">#REF!</definedName>
    <definedName name="___PRE010206" localSheetId="5">#REF!</definedName>
    <definedName name="___PRE010206" localSheetId="1">#REF!</definedName>
    <definedName name="___PRE010206" localSheetId="3">#REF!</definedName>
    <definedName name="___PRE010210" localSheetId="0">#REF!</definedName>
    <definedName name="___PRE010210" localSheetId="4">#REF!</definedName>
    <definedName name="___PRE010210" localSheetId="2">#REF!</definedName>
    <definedName name="___PRE010210" localSheetId="5">#REF!</definedName>
    <definedName name="___PRE010210" localSheetId="1">#REF!</definedName>
    <definedName name="___PRE010210" localSheetId="3">#REF!</definedName>
    <definedName name="___PRE010301" localSheetId="0">#REF!</definedName>
    <definedName name="___PRE010301" localSheetId="4">#REF!</definedName>
    <definedName name="___PRE010301" localSheetId="2">#REF!</definedName>
    <definedName name="___PRE010301" localSheetId="5">#REF!</definedName>
    <definedName name="___PRE010301" localSheetId="1">#REF!</definedName>
    <definedName name="___PRE010301" localSheetId="3">#REF!</definedName>
    <definedName name="___PRE010401" localSheetId="0">#REF!</definedName>
    <definedName name="___PRE010401" localSheetId="4">#REF!</definedName>
    <definedName name="___PRE010401" localSheetId="2">#REF!</definedName>
    <definedName name="___PRE010401" localSheetId="5">#REF!</definedName>
    <definedName name="___PRE010401" localSheetId="1">#REF!</definedName>
    <definedName name="___PRE010401" localSheetId="3">#REF!</definedName>
    <definedName name="___PRE010402" localSheetId="0">#REF!</definedName>
    <definedName name="___PRE010402" localSheetId="4">#REF!</definedName>
    <definedName name="___PRE010402" localSheetId="2">#REF!</definedName>
    <definedName name="___PRE010402" localSheetId="5">#REF!</definedName>
    <definedName name="___PRE010402" localSheetId="1">#REF!</definedName>
    <definedName name="___PRE010402" localSheetId="3">#REF!</definedName>
    <definedName name="___PRE010407" localSheetId="0">#REF!</definedName>
    <definedName name="___PRE010407" localSheetId="4">#REF!</definedName>
    <definedName name="___PRE010407" localSheetId="2">#REF!</definedName>
    <definedName name="___PRE010407" localSheetId="5">#REF!</definedName>
    <definedName name="___PRE010407" localSheetId="1">#REF!</definedName>
    <definedName name="___PRE010407" localSheetId="3">#REF!</definedName>
    <definedName name="___PRE010413" localSheetId="0">#REF!</definedName>
    <definedName name="___PRE010413" localSheetId="4">#REF!</definedName>
    <definedName name="___PRE010413" localSheetId="2">#REF!</definedName>
    <definedName name="___PRE010413" localSheetId="5">#REF!</definedName>
    <definedName name="___PRE010413" localSheetId="1">#REF!</definedName>
    <definedName name="___PRE010413" localSheetId="3">#REF!</definedName>
    <definedName name="___PRE010501" localSheetId="0">#REF!</definedName>
    <definedName name="___PRE010501" localSheetId="4">#REF!</definedName>
    <definedName name="___PRE010501" localSheetId="2">#REF!</definedName>
    <definedName name="___PRE010501" localSheetId="5">#REF!</definedName>
    <definedName name="___PRE010501" localSheetId="1">#REF!</definedName>
    <definedName name="___PRE010501" localSheetId="3">#REF!</definedName>
    <definedName name="___PRE010503" localSheetId="0">#REF!</definedName>
    <definedName name="___PRE010503" localSheetId="4">#REF!</definedName>
    <definedName name="___PRE010503" localSheetId="2">#REF!</definedName>
    <definedName name="___PRE010503" localSheetId="5">#REF!</definedName>
    <definedName name="___PRE010503" localSheetId="1">#REF!</definedName>
    <definedName name="___PRE010503" localSheetId="3">#REF!</definedName>
    <definedName name="___PRE010505" localSheetId="0">#REF!</definedName>
    <definedName name="___PRE010505" localSheetId="4">#REF!</definedName>
    <definedName name="___PRE010505" localSheetId="2">#REF!</definedName>
    <definedName name="___PRE010505" localSheetId="5">#REF!</definedName>
    <definedName name="___PRE010505" localSheetId="1">#REF!</definedName>
    <definedName name="___PRE010505" localSheetId="3">#REF!</definedName>
    <definedName name="___PRE010509" localSheetId="0">#REF!</definedName>
    <definedName name="___PRE010509" localSheetId="4">#REF!</definedName>
    <definedName name="___PRE010509" localSheetId="2">#REF!</definedName>
    <definedName name="___PRE010509" localSheetId="5">#REF!</definedName>
    <definedName name="___PRE010509" localSheetId="1">#REF!</definedName>
    <definedName name="___PRE010509" localSheetId="3">#REF!</definedName>
    <definedName name="___PRE010512" localSheetId="0">#REF!</definedName>
    <definedName name="___PRE010512" localSheetId="4">#REF!</definedName>
    <definedName name="___PRE010512" localSheetId="2">#REF!</definedName>
    <definedName name="___PRE010512" localSheetId="5">#REF!</definedName>
    <definedName name="___PRE010512" localSheetId="1">#REF!</definedName>
    <definedName name="___PRE010512" localSheetId="3">#REF!</definedName>
    <definedName name="___PRE010518" localSheetId="0">#REF!</definedName>
    <definedName name="___PRE010518" localSheetId="4">#REF!</definedName>
    <definedName name="___PRE010518" localSheetId="2">#REF!</definedName>
    <definedName name="___PRE010518" localSheetId="5">#REF!</definedName>
    <definedName name="___PRE010518" localSheetId="1">#REF!</definedName>
    <definedName name="___PRE010518" localSheetId="3">#REF!</definedName>
    <definedName name="___PRE010519" localSheetId="0">#REF!</definedName>
    <definedName name="___PRE010519" localSheetId="4">#REF!</definedName>
    <definedName name="___PRE010519" localSheetId="2">#REF!</definedName>
    <definedName name="___PRE010519" localSheetId="5">#REF!</definedName>
    <definedName name="___PRE010519" localSheetId="1">#REF!</definedName>
    <definedName name="___PRE010519" localSheetId="3">#REF!</definedName>
    <definedName name="___PRE010521" localSheetId="0">#REF!</definedName>
    <definedName name="___PRE010521" localSheetId="4">#REF!</definedName>
    <definedName name="___PRE010521" localSheetId="2">#REF!</definedName>
    <definedName name="___PRE010521" localSheetId="5">#REF!</definedName>
    <definedName name="___PRE010521" localSheetId="1">#REF!</definedName>
    <definedName name="___PRE010521" localSheetId="3">#REF!</definedName>
    <definedName name="___PRE010523" localSheetId="0">#REF!</definedName>
    <definedName name="___PRE010523" localSheetId="4">#REF!</definedName>
    <definedName name="___PRE010523" localSheetId="2">#REF!</definedName>
    <definedName name="___PRE010523" localSheetId="5">#REF!</definedName>
    <definedName name="___PRE010523" localSheetId="1">#REF!</definedName>
    <definedName name="___PRE010523" localSheetId="3">#REF!</definedName>
    <definedName name="___PRE010532" localSheetId="0">#REF!</definedName>
    <definedName name="___PRE010532" localSheetId="4">#REF!</definedName>
    <definedName name="___PRE010532" localSheetId="2">#REF!</definedName>
    <definedName name="___PRE010532" localSheetId="5">#REF!</definedName>
    <definedName name="___PRE010532" localSheetId="1">#REF!</definedName>
    <definedName name="___PRE010532" localSheetId="3">#REF!</definedName>
    <definedName name="___PRE010533" localSheetId="0">#REF!</definedName>
    <definedName name="___PRE010533" localSheetId="4">#REF!</definedName>
    <definedName name="___PRE010533" localSheetId="2">#REF!</definedName>
    <definedName name="___PRE010533" localSheetId="5">#REF!</definedName>
    <definedName name="___PRE010533" localSheetId="1">#REF!</definedName>
    <definedName name="___PRE010533" localSheetId="3">#REF!</definedName>
    <definedName name="___PRE010536" localSheetId="0">#REF!</definedName>
    <definedName name="___PRE010536" localSheetId="4">#REF!</definedName>
    <definedName name="___PRE010536" localSheetId="2">#REF!</definedName>
    <definedName name="___PRE010536" localSheetId="5">#REF!</definedName>
    <definedName name="___PRE010536" localSheetId="1">#REF!</definedName>
    <definedName name="___PRE010536" localSheetId="3">#REF!</definedName>
    <definedName name="___PRE010701" localSheetId="0">#REF!</definedName>
    <definedName name="___PRE010701" localSheetId="4">#REF!</definedName>
    <definedName name="___PRE010701" localSheetId="2">#REF!</definedName>
    <definedName name="___PRE010701" localSheetId="5">#REF!</definedName>
    <definedName name="___PRE010701" localSheetId="1">#REF!</definedName>
    <definedName name="___PRE010701" localSheetId="3">#REF!</definedName>
    <definedName name="___PRE010703" localSheetId="0">#REF!</definedName>
    <definedName name="___PRE010703" localSheetId="4">#REF!</definedName>
    <definedName name="___PRE010703" localSheetId="2">#REF!</definedName>
    <definedName name="___PRE010703" localSheetId="5">#REF!</definedName>
    <definedName name="___PRE010703" localSheetId="1">#REF!</definedName>
    <definedName name="___PRE010703" localSheetId="3">#REF!</definedName>
    <definedName name="___PRE010705" localSheetId="0">#REF!</definedName>
    <definedName name="___PRE010705" localSheetId="4">#REF!</definedName>
    <definedName name="___PRE010705" localSheetId="2">#REF!</definedName>
    <definedName name="___PRE010705" localSheetId="5">#REF!</definedName>
    <definedName name="___PRE010705" localSheetId="1">#REF!</definedName>
    <definedName name="___PRE010705" localSheetId="3">#REF!</definedName>
    <definedName name="___PRE010708" localSheetId="0">#REF!</definedName>
    <definedName name="___PRE010708" localSheetId="4">#REF!</definedName>
    <definedName name="___PRE010708" localSheetId="2">#REF!</definedName>
    <definedName name="___PRE010708" localSheetId="5">#REF!</definedName>
    <definedName name="___PRE010708" localSheetId="1">#REF!</definedName>
    <definedName name="___PRE010708" localSheetId="3">#REF!</definedName>
    <definedName name="___PRE010710" localSheetId="0">#REF!</definedName>
    <definedName name="___PRE010710" localSheetId="4">#REF!</definedName>
    <definedName name="___PRE010710" localSheetId="2">#REF!</definedName>
    <definedName name="___PRE010710" localSheetId="5">#REF!</definedName>
    <definedName name="___PRE010710" localSheetId="1">#REF!</definedName>
    <definedName name="___PRE010710" localSheetId="3">#REF!</definedName>
    <definedName name="___PRE010712" localSheetId="0">#REF!</definedName>
    <definedName name="___PRE010712" localSheetId="4">#REF!</definedName>
    <definedName name="___PRE010712" localSheetId="2">#REF!</definedName>
    <definedName name="___PRE010712" localSheetId="5">#REF!</definedName>
    <definedName name="___PRE010712" localSheetId="1">#REF!</definedName>
    <definedName name="___PRE010712" localSheetId="3">#REF!</definedName>
    <definedName name="___PRE010717" localSheetId="0">#REF!</definedName>
    <definedName name="___PRE010717" localSheetId="4">#REF!</definedName>
    <definedName name="___PRE010717" localSheetId="2">#REF!</definedName>
    <definedName name="___PRE010717" localSheetId="5">#REF!</definedName>
    <definedName name="___PRE010717" localSheetId="1">#REF!</definedName>
    <definedName name="___PRE010717" localSheetId="3">#REF!</definedName>
    <definedName name="___PRE010718" localSheetId="0">#REF!</definedName>
    <definedName name="___PRE010718" localSheetId="4">#REF!</definedName>
    <definedName name="___PRE010718" localSheetId="2">#REF!</definedName>
    <definedName name="___PRE010718" localSheetId="5">#REF!</definedName>
    <definedName name="___PRE010718" localSheetId="1">#REF!</definedName>
    <definedName name="___PRE010718" localSheetId="3">#REF!</definedName>
    <definedName name="___PRE020201" localSheetId="0">#REF!</definedName>
    <definedName name="___PRE020201" localSheetId="4">#REF!</definedName>
    <definedName name="___PRE020201" localSheetId="2">#REF!</definedName>
    <definedName name="___PRE020201" localSheetId="5">#REF!</definedName>
    <definedName name="___PRE020201" localSheetId="1">#REF!</definedName>
    <definedName name="___PRE020201" localSheetId="3">#REF!</definedName>
    <definedName name="___PRE020205" localSheetId="0">#REF!</definedName>
    <definedName name="___PRE020205" localSheetId="4">#REF!</definedName>
    <definedName name="___PRE020205" localSheetId="2">#REF!</definedName>
    <definedName name="___PRE020205" localSheetId="5">#REF!</definedName>
    <definedName name="___PRE020205" localSheetId="1">#REF!</definedName>
    <definedName name="___PRE020205" localSheetId="3">#REF!</definedName>
    <definedName name="___PRE020211" localSheetId="0">#REF!</definedName>
    <definedName name="___PRE020211" localSheetId="4">#REF!</definedName>
    <definedName name="___PRE020211" localSheetId="2">#REF!</definedName>
    <definedName name="___PRE020211" localSheetId="5">#REF!</definedName>
    <definedName name="___PRE020211" localSheetId="1">#REF!</definedName>
    <definedName name="___PRE020211" localSheetId="3">#REF!</definedName>
    <definedName name="___PRE020217" localSheetId="0">#REF!</definedName>
    <definedName name="___PRE020217" localSheetId="4">#REF!</definedName>
    <definedName name="___PRE020217" localSheetId="2">#REF!</definedName>
    <definedName name="___PRE020217" localSheetId="5">#REF!</definedName>
    <definedName name="___PRE020217" localSheetId="1">#REF!</definedName>
    <definedName name="___PRE020217" localSheetId="3">#REF!</definedName>
    <definedName name="___PRE030102" localSheetId="0">#REF!</definedName>
    <definedName name="___PRE030102" localSheetId="4">#REF!</definedName>
    <definedName name="___PRE030102" localSheetId="2">#REF!</definedName>
    <definedName name="___PRE030102" localSheetId="5">#REF!</definedName>
    <definedName name="___PRE030102" localSheetId="1">#REF!</definedName>
    <definedName name="___PRE030102" localSheetId="3">#REF!</definedName>
    <definedName name="___PRE030201" localSheetId="0">#REF!</definedName>
    <definedName name="___PRE030201" localSheetId="4">#REF!</definedName>
    <definedName name="___PRE030201" localSheetId="2">#REF!</definedName>
    <definedName name="___PRE030201" localSheetId="5">#REF!</definedName>
    <definedName name="___PRE030201" localSheetId="1">#REF!</definedName>
    <definedName name="___PRE030201" localSheetId="3">#REF!</definedName>
    <definedName name="___PRE030303" localSheetId="0">#REF!</definedName>
    <definedName name="___PRE030303" localSheetId="4">#REF!</definedName>
    <definedName name="___PRE030303" localSheetId="2">#REF!</definedName>
    <definedName name="___PRE030303" localSheetId="5">#REF!</definedName>
    <definedName name="___PRE030303" localSheetId="1">#REF!</definedName>
    <definedName name="___PRE030303" localSheetId="3">#REF!</definedName>
    <definedName name="___PRE030317" localSheetId="0">#REF!</definedName>
    <definedName name="___PRE030317" localSheetId="4">#REF!</definedName>
    <definedName name="___PRE030317" localSheetId="2">#REF!</definedName>
    <definedName name="___PRE030317" localSheetId="5">#REF!</definedName>
    <definedName name="___PRE030317" localSheetId="1">#REF!</definedName>
    <definedName name="___PRE030317" localSheetId="3">#REF!</definedName>
    <definedName name="___PRE040101" localSheetId="0">#REF!</definedName>
    <definedName name="___PRE040101" localSheetId="4">#REF!</definedName>
    <definedName name="___PRE040101" localSheetId="2">#REF!</definedName>
    <definedName name="___PRE040101" localSheetId="5">#REF!</definedName>
    <definedName name="___PRE040101" localSheetId="1">#REF!</definedName>
    <definedName name="___PRE040101" localSheetId="3">#REF!</definedName>
    <definedName name="___PRE040202" localSheetId="0">#REF!</definedName>
    <definedName name="___PRE040202" localSheetId="4">#REF!</definedName>
    <definedName name="___PRE040202" localSheetId="2">#REF!</definedName>
    <definedName name="___PRE040202" localSheetId="5">#REF!</definedName>
    <definedName name="___PRE040202" localSheetId="1">#REF!</definedName>
    <definedName name="___PRE040202" localSheetId="3">#REF!</definedName>
    <definedName name="___PRE050103" localSheetId="0">#REF!</definedName>
    <definedName name="___PRE050103" localSheetId="4">#REF!</definedName>
    <definedName name="___PRE050103" localSheetId="2">#REF!</definedName>
    <definedName name="___PRE050103" localSheetId="5">#REF!</definedName>
    <definedName name="___PRE050103" localSheetId="1">#REF!</definedName>
    <definedName name="___PRE050103" localSheetId="3">#REF!</definedName>
    <definedName name="___PRE050207" localSheetId="0">#REF!</definedName>
    <definedName name="___PRE050207" localSheetId="4">#REF!</definedName>
    <definedName name="___PRE050207" localSheetId="2">#REF!</definedName>
    <definedName name="___PRE050207" localSheetId="5">#REF!</definedName>
    <definedName name="___PRE050207" localSheetId="1">#REF!</definedName>
    <definedName name="___PRE050207" localSheetId="3">#REF!</definedName>
    <definedName name="___PRE060101" localSheetId="0">#REF!</definedName>
    <definedName name="___PRE060101" localSheetId="4">#REF!</definedName>
    <definedName name="___PRE060101" localSheetId="2">#REF!</definedName>
    <definedName name="___PRE060101" localSheetId="5">#REF!</definedName>
    <definedName name="___PRE060101" localSheetId="1">#REF!</definedName>
    <definedName name="___PRE060101" localSheetId="3">#REF!</definedName>
    <definedName name="___PRE080101" localSheetId="0">#REF!</definedName>
    <definedName name="___PRE080101" localSheetId="4">#REF!</definedName>
    <definedName name="___PRE080101" localSheetId="2">#REF!</definedName>
    <definedName name="___PRE080101" localSheetId="5">#REF!</definedName>
    <definedName name="___PRE080101" localSheetId="1">#REF!</definedName>
    <definedName name="___PRE080101" localSheetId="3">#REF!</definedName>
    <definedName name="___PRE080310" localSheetId="0">#REF!</definedName>
    <definedName name="___PRE080310" localSheetId="4">#REF!</definedName>
    <definedName name="___PRE080310" localSheetId="2">#REF!</definedName>
    <definedName name="___PRE080310" localSheetId="5">#REF!</definedName>
    <definedName name="___PRE080310" localSheetId="1">#REF!</definedName>
    <definedName name="___PRE080310" localSheetId="3">#REF!</definedName>
    <definedName name="___PRE090101" localSheetId="0">#REF!</definedName>
    <definedName name="___PRE090101" localSheetId="4">#REF!</definedName>
    <definedName name="___PRE090101" localSheetId="2">#REF!</definedName>
    <definedName name="___PRE090101" localSheetId="5">#REF!</definedName>
    <definedName name="___PRE090101" localSheetId="1">#REF!</definedName>
    <definedName name="___PRE090101" localSheetId="3">#REF!</definedName>
    <definedName name="___PRE100302" localSheetId="0">#REF!</definedName>
    <definedName name="___PRE100302" localSheetId="4">#REF!</definedName>
    <definedName name="___PRE100302" localSheetId="2">#REF!</definedName>
    <definedName name="___PRE100302" localSheetId="5">#REF!</definedName>
    <definedName name="___PRE100302" localSheetId="1">#REF!</definedName>
    <definedName name="___PRE100302" localSheetId="3">#REF!</definedName>
    <definedName name="___PRE110101" localSheetId="0">#REF!</definedName>
    <definedName name="___PRE110101" localSheetId="4">#REF!</definedName>
    <definedName name="___PRE110101" localSheetId="2">#REF!</definedName>
    <definedName name="___PRE110101" localSheetId="5">#REF!</definedName>
    <definedName name="___PRE110101" localSheetId="1">#REF!</definedName>
    <definedName name="___PRE110101" localSheetId="3">#REF!</definedName>
    <definedName name="___PRE110104" localSheetId="0">#REF!</definedName>
    <definedName name="___PRE110104" localSheetId="4">#REF!</definedName>
    <definedName name="___PRE110104" localSheetId="2">#REF!</definedName>
    <definedName name="___PRE110104" localSheetId="5">#REF!</definedName>
    <definedName name="___PRE110104" localSheetId="1">#REF!</definedName>
    <definedName name="___PRE110104" localSheetId="3">#REF!</definedName>
    <definedName name="___PRE110107" localSheetId="0">#REF!</definedName>
    <definedName name="___PRE110107" localSheetId="4">#REF!</definedName>
    <definedName name="___PRE110107" localSheetId="2">#REF!</definedName>
    <definedName name="___PRE110107" localSheetId="5">#REF!</definedName>
    <definedName name="___PRE110107" localSheetId="1">#REF!</definedName>
    <definedName name="___PRE110107" localSheetId="3">#REF!</definedName>
    <definedName name="___PRE120101" localSheetId="0">#REF!</definedName>
    <definedName name="___PRE120101" localSheetId="4">#REF!</definedName>
    <definedName name="___PRE120101" localSheetId="2">#REF!</definedName>
    <definedName name="___PRE120101" localSheetId="5">#REF!</definedName>
    <definedName name="___PRE120101" localSheetId="1">#REF!</definedName>
    <definedName name="___PRE120101" localSheetId="3">#REF!</definedName>
    <definedName name="___PRE120105" localSheetId="0">#REF!</definedName>
    <definedName name="___PRE120105" localSheetId="4">#REF!</definedName>
    <definedName name="___PRE120105" localSheetId="2">#REF!</definedName>
    <definedName name="___PRE120105" localSheetId="5">#REF!</definedName>
    <definedName name="___PRE120105" localSheetId="1">#REF!</definedName>
    <definedName name="___PRE120105" localSheetId="3">#REF!</definedName>
    <definedName name="___PRE120106" localSheetId="0">#REF!</definedName>
    <definedName name="___PRE120106" localSheetId="4">#REF!</definedName>
    <definedName name="___PRE120106" localSheetId="2">#REF!</definedName>
    <definedName name="___PRE120106" localSheetId="5">#REF!</definedName>
    <definedName name="___PRE120106" localSheetId="1">#REF!</definedName>
    <definedName name="___PRE120106" localSheetId="3">#REF!</definedName>
    <definedName name="___PRE120107" localSheetId="0">#REF!</definedName>
    <definedName name="___PRE120107" localSheetId="4">#REF!</definedName>
    <definedName name="___PRE120107" localSheetId="2">#REF!</definedName>
    <definedName name="___PRE120107" localSheetId="5">#REF!</definedName>
    <definedName name="___PRE120107" localSheetId="1">#REF!</definedName>
    <definedName name="___PRE120107" localSheetId="3">#REF!</definedName>
    <definedName name="___PRE120110" localSheetId="0">#REF!</definedName>
    <definedName name="___PRE120110" localSheetId="4">#REF!</definedName>
    <definedName name="___PRE120110" localSheetId="2">#REF!</definedName>
    <definedName name="___PRE120110" localSheetId="5">#REF!</definedName>
    <definedName name="___PRE120110" localSheetId="1">#REF!</definedName>
    <definedName name="___PRE120110" localSheetId="3">#REF!</definedName>
    <definedName name="___PRE120150" localSheetId="0">#REF!</definedName>
    <definedName name="___PRE120150" localSheetId="4">#REF!</definedName>
    <definedName name="___PRE120150" localSheetId="2">#REF!</definedName>
    <definedName name="___PRE120150" localSheetId="5">#REF!</definedName>
    <definedName name="___PRE120150" localSheetId="1">#REF!</definedName>
    <definedName name="___PRE120150" localSheetId="3">#REF!</definedName>
    <definedName name="___PRE130101" localSheetId="0">#REF!</definedName>
    <definedName name="___PRE130101" localSheetId="4">#REF!</definedName>
    <definedName name="___PRE130101" localSheetId="2">#REF!</definedName>
    <definedName name="___PRE130101" localSheetId="5">#REF!</definedName>
    <definedName name="___PRE130101" localSheetId="1">#REF!</definedName>
    <definedName name="___PRE130101" localSheetId="3">#REF!</definedName>
    <definedName name="___PRE130103" localSheetId="0">#REF!</definedName>
    <definedName name="___PRE130103" localSheetId="4">#REF!</definedName>
    <definedName name="___PRE130103" localSheetId="2">#REF!</definedName>
    <definedName name="___PRE130103" localSheetId="5">#REF!</definedName>
    <definedName name="___PRE130103" localSheetId="1">#REF!</definedName>
    <definedName name="___PRE130103" localSheetId="3">#REF!</definedName>
    <definedName name="___PRE130304" localSheetId="0">#REF!</definedName>
    <definedName name="___PRE130304" localSheetId="4">#REF!</definedName>
    <definedName name="___PRE130304" localSheetId="2">#REF!</definedName>
    <definedName name="___PRE130304" localSheetId="5">#REF!</definedName>
    <definedName name="___PRE130304" localSheetId="1">#REF!</definedName>
    <definedName name="___PRE130304" localSheetId="3">#REF!</definedName>
    <definedName name="___PRE130401" localSheetId="0">#REF!</definedName>
    <definedName name="___PRE130401" localSheetId="4">#REF!</definedName>
    <definedName name="___PRE130401" localSheetId="2">#REF!</definedName>
    <definedName name="___PRE130401" localSheetId="5">#REF!</definedName>
    <definedName name="___PRE130401" localSheetId="1">#REF!</definedName>
    <definedName name="___PRE130401" localSheetId="3">#REF!</definedName>
    <definedName name="___PRE140102" localSheetId="0">#REF!</definedName>
    <definedName name="___PRE140102" localSheetId="4">#REF!</definedName>
    <definedName name="___PRE140102" localSheetId="2">#REF!</definedName>
    <definedName name="___PRE140102" localSheetId="5">#REF!</definedName>
    <definedName name="___PRE140102" localSheetId="1">#REF!</definedName>
    <definedName name="___PRE140102" localSheetId="3">#REF!</definedName>
    <definedName name="___PRE140109" localSheetId="0">#REF!</definedName>
    <definedName name="___PRE140109" localSheetId="4">#REF!</definedName>
    <definedName name="___PRE140109" localSheetId="2">#REF!</definedName>
    <definedName name="___PRE140109" localSheetId="5">#REF!</definedName>
    <definedName name="___PRE140109" localSheetId="1">#REF!</definedName>
    <definedName name="___PRE140109" localSheetId="3">#REF!</definedName>
    <definedName name="___PRE140113" localSheetId="0">#REF!</definedName>
    <definedName name="___PRE140113" localSheetId="4">#REF!</definedName>
    <definedName name="___PRE140113" localSheetId="2">#REF!</definedName>
    <definedName name="___PRE140113" localSheetId="5">#REF!</definedName>
    <definedName name="___PRE140113" localSheetId="1">#REF!</definedName>
    <definedName name="___PRE140113" localSheetId="3">#REF!</definedName>
    <definedName name="___PRE140122" localSheetId="0">#REF!</definedName>
    <definedName name="___PRE140122" localSheetId="4">#REF!</definedName>
    <definedName name="___PRE140122" localSheetId="2">#REF!</definedName>
    <definedName name="___PRE140122" localSheetId="5">#REF!</definedName>
    <definedName name="___PRE140122" localSheetId="1">#REF!</definedName>
    <definedName name="___PRE140122" localSheetId="3">#REF!</definedName>
    <definedName name="___PRE140126" localSheetId="0">#REF!</definedName>
    <definedName name="___PRE140126" localSheetId="4">#REF!</definedName>
    <definedName name="___PRE140126" localSheetId="2">#REF!</definedName>
    <definedName name="___PRE140126" localSheetId="5">#REF!</definedName>
    <definedName name="___PRE140126" localSheetId="1">#REF!</definedName>
    <definedName name="___PRE140126" localSheetId="3">#REF!</definedName>
    <definedName name="___PRE140129" localSheetId="0">#REF!</definedName>
    <definedName name="___PRE140129" localSheetId="4">#REF!</definedName>
    <definedName name="___PRE140129" localSheetId="2">#REF!</definedName>
    <definedName name="___PRE140129" localSheetId="5">#REF!</definedName>
    <definedName name="___PRE140129" localSheetId="1">#REF!</definedName>
    <definedName name="___PRE140129" localSheetId="3">#REF!</definedName>
    <definedName name="___PRE140135" localSheetId="0">#REF!</definedName>
    <definedName name="___PRE140135" localSheetId="4">#REF!</definedName>
    <definedName name="___PRE140135" localSheetId="2">#REF!</definedName>
    <definedName name="___PRE140135" localSheetId="5">#REF!</definedName>
    <definedName name="___PRE140135" localSheetId="1">#REF!</definedName>
    <definedName name="___PRE140135" localSheetId="3">#REF!</definedName>
    <definedName name="___PRE140143" localSheetId="0">#REF!</definedName>
    <definedName name="___PRE140143" localSheetId="4">#REF!</definedName>
    <definedName name="___PRE140143" localSheetId="2">#REF!</definedName>
    <definedName name="___PRE140143" localSheetId="5">#REF!</definedName>
    <definedName name="___PRE140143" localSheetId="1">#REF!</definedName>
    <definedName name="___PRE140143" localSheetId="3">#REF!</definedName>
    <definedName name="___PRE140145" localSheetId="0">#REF!</definedName>
    <definedName name="___PRE140145" localSheetId="4">#REF!</definedName>
    <definedName name="___PRE140145" localSheetId="2">#REF!</definedName>
    <definedName name="___PRE140145" localSheetId="5">#REF!</definedName>
    <definedName name="___PRE140145" localSheetId="1">#REF!</definedName>
    <definedName name="___PRE140145" localSheetId="3">#REF!</definedName>
    <definedName name="___PRE150130" localSheetId="0">#REF!</definedName>
    <definedName name="___PRE150130" localSheetId="4">#REF!</definedName>
    <definedName name="___PRE150130" localSheetId="2">#REF!</definedName>
    <definedName name="___PRE150130" localSheetId="5">#REF!</definedName>
    <definedName name="___PRE150130" localSheetId="1">#REF!</definedName>
    <definedName name="___PRE150130" localSheetId="3">#REF!</definedName>
    <definedName name="___PRE170101" localSheetId="0">#REF!</definedName>
    <definedName name="___PRE170101" localSheetId="4">#REF!</definedName>
    <definedName name="___PRE170101" localSheetId="2">#REF!</definedName>
    <definedName name="___PRE170101" localSheetId="5">#REF!</definedName>
    <definedName name="___PRE170101" localSheetId="1">#REF!</definedName>
    <definedName name="___PRE170101" localSheetId="3">#REF!</definedName>
    <definedName name="___PRE170102" localSheetId="0">#REF!</definedName>
    <definedName name="___PRE170102" localSheetId="4">#REF!</definedName>
    <definedName name="___PRE170102" localSheetId="2">#REF!</definedName>
    <definedName name="___PRE170102" localSheetId="5">#REF!</definedName>
    <definedName name="___PRE170102" localSheetId="1">#REF!</definedName>
    <definedName name="___PRE170102" localSheetId="3">#REF!</definedName>
    <definedName name="___PRE170103" localSheetId="0">#REF!</definedName>
    <definedName name="___PRE170103" localSheetId="4">#REF!</definedName>
    <definedName name="___PRE170103" localSheetId="2">#REF!</definedName>
    <definedName name="___PRE170103" localSheetId="5">#REF!</definedName>
    <definedName name="___PRE170103" localSheetId="1">#REF!</definedName>
    <definedName name="___PRE170103" localSheetId="3">#REF!</definedName>
    <definedName name="___QUA010201" localSheetId="0">#REF!</definedName>
    <definedName name="___QUA010201" localSheetId="4">#REF!</definedName>
    <definedName name="___QUA010201" localSheetId="2">#REF!</definedName>
    <definedName name="___QUA010201" localSheetId="5">#REF!</definedName>
    <definedName name="___QUA010201" localSheetId="1">#REF!</definedName>
    <definedName name="___QUA010201" localSheetId="3">#REF!</definedName>
    <definedName name="___QUA010202" localSheetId="0">#REF!</definedName>
    <definedName name="___QUA010202" localSheetId="4">#REF!</definedName>
    <definedName name="___QUA010202" localSheetId="2">#REF!</definedName>
    <definedName name="___QUA010202" localSheetId="5">#REF!</definedName>
    <definedName name="___QUA010202" localSheetId="1">#REF!</definedName>
    <definedName name="___QUA010202" localSheetId="3">#REF!</definedName>
    <definedName name="___QUA010205" localSheetId="0">#REF!</definedName>
    <definedName name="___QUA010205" localSheetId="4">#REF!</definedName>
    <definedName name="___QUA010205" localSheetId="2">#REF!</definedName>
    <definedName name="___QUA010205" localSheetId="5">#REF!</definedName>
    <definedName name="___QUA010205" localSheetId="1">#REF!</definedName>
    <definedName name="___QUA010205" localSheetId="3">#REF!</definedName>
    <definedName name="___QUA010206" localSheetId="0">#REF!</definedName>
    <definedName name="___QUA010206" localSheetId="4">#REF!</definedName>
    <definedName name="___QUA010206" localSheetId="2">#REF!</definedName>
    <definedName name="___QUA010206" localSheetId="5">#REF!</definedName>
    <definedName name="___QUA010206" localSheetId="1">#REF!</definedName>
    <definedName name="___QUA010206" localSheetId="3">#REF!</definedName>
    <definedName name="___QUA010210" localSheetId="0">#REF!</definedName>
    <definedName name="___QUA010210" localSheetId="4">#REF!</definedName>
    <definedName name="___QUA010210" localSheetId="2">#REF!</definedName>
    <definedName name="___QUA010210" localSheetId="5">#REF!</definedName>
    <definedName name="___QUA010210" localSheetId="1">#REF!</definedName>
    <definedName name="___QUA010210" localSheetId="3">#REF!</definedName>
    <definedName name="___QUA010301" localSheetId="0">#REF!</definedName>
    <definedName name="___QUA010301" localSheetId="4">#REF!</definedName>
    <definedName name="___QUA010301" localSheetId="2">#REF!</definedName>
    <definedName name="___QUA010301" localSheetId="5">#REF!</definedName>
    <definedName name="___QUA010301" localSheetId="1">#REF!</definedName>
    <definedName name="___QUA010301" localSheetId="3">#REF!</definedName>
    <definedName name="___QUA010401" localSheetId="0">#REF!</definedName>
    <definedName name="___QUA010401" localSheetId="4">#REF!</definedName>
    <definedName name="___QUA010401" localSheetId="2">#REF!</definedName>
    <definedName name="___QUA010401" localSheetId="5">#REF!</definedName>
    <definedName name="___QUA010401" localSheetId="1">#REF!</definedName>
    <definedName name="___QUA010401" localSheetId="3">#REF!</definedName>
    <definedName name="___QUA010402" localSheetId="0">#REF!</definedName>
    <definedName name="___QUA010402" localSheetId="4">#REF!</definedName>
    <definedName name="___QUA010402" localSheetId="2">#REF!</definedName>
    <definedName name="___QUA010402" localSheetId="5">#REF!</definedName>
    <definedName name="___QUA010402" localSheetId="1">#REF!</definedName>
    <definedName name="___QUA010402" localSheetId="3">#REF!</definedName>
    <definedName name="___QUA010407" localSheetId="0">#REF!</definedName>
    <definedName name="___QUA010407" localSheetId="4">#REF!</definedName>
    <definedName name="___QUA010407" localSheetId="2">#REF!</definedName>
    <definedName name="___QUA010407" localSheetId="5">#REF!</definedName>
    <definedName name="___QUA010407" localSheetId="1">#REF!</definedName>
    <definedName name="___QUA010407" localSheetId="3">#REF!</definedName>
    <definedName name="___QUA010413" localSheetId="0">#REF!</definedName>
    <definedName name="___QUA010413" localSheetId="4">#REF!</definedName>
    <definedName name="___QUA010413" localSheetId="2">#REF!</definedName>
    <definedName name="___QUA010413" localSheetId="5">#REF!</definedName>
    <definedName name="___QUA010413" localSheetId="1">#REF!</definedName>
    <definedName name="___QUA010413" localSheetId="3">#REF!</definedName>
    <definedName name="___QUA010501" localSheetId="0">#REF!</definedName>
    <definedName name="___QUA010501" localSheetId="4">#REF!</definedName>
    <definedName name="___QUA010501" localSheetId="2">#REF!</definedName>
    <definedName name="___QUA010501" localSheetId="5">#REF!</definedName>
    <definedName name="___QUA010501" localSheetId="1">#REF!</definedName>
    <definedName name="___QUA010501" localSheetId="3">#REF!</definedName>
    <definedName name="___QUA010503" localSheetId="0">#REF!</definedName>
    <definedName name="___QUA010503" localSheetId="4">#REF!</definedName>
    <definedName name="___QUA010503" localSheetId="2">#REF!</definedName>
    <definedName name="___QUA010503" localSheetId="5">#REF!</definedName>
    <definedName name="___QUA010503" localSheetId="1">#REF!</definedName>
    <definedName name="___QUA010503" localSheetId="3">#REF!</definedName>
    <definedName name="___QUA010505" localSheetId="0">#REF!</definedName>
    <definedName name="___QUA010505" localSheetId="4">#REF!</definedName>
    <definedName name="___QUA010505" localSheetId="2">#REF!</definedName>
    <definedName name="___QUA010505" localSheetId="5">#REF!</definedName>
    <definedName name="___QUA010505" localSheetId="1">#REF!</definedName>
    <definedName name="___QUA010505" localSheetId="3">#REF!</definedName>
    <definedName name="___QUA010509" localSheetId="0">#REF!</definedName>
    <definedName name="___QUA010509" localSheetId="4">#REF!</definedName>
    <definedName name="___QUA010509" localSheetId="2">#REF!</definedName>
    <definedName name="___QUA010509" localSheetId="5">#REF!</definedName>
    <definedName name="___QUA010509" localSheetId="1">#REF!</definedName>
    <definedName name="___QUA010509" localSheetId="3">#REF!</definedName>
    <definedName name="___QUA010512" localSheetId="0">#REF!</definedName>
    <definedName name="___QUA010512" localSheetId="4">#REF!</definedName>
    <definedName name="___QUA010512" localSheetId="2">#REF!</definedName>
    <definedName name="___QUA010512" localSheetId="5">#REF!</definedName>
    <definedName name="___QUA010512" localSheetId="1">#REF!</definedName>
    <definedName name="___QUA010512" localSheetId="3">#REF!</definedName>
    <definedName name="___QUA010518" localSheetId="0">#REF!</definedName>
    <definedName name="___QUA010518" localSheetId="4">#REF!</definedName>
    <definedName name="___QUA010518" localSheetId="2">#REF!</definedName>
    <definedName name="___QUA010518" localSheetId="5">#REF!</definedName>
    <definedName name="___QUA010518" localSheetId="1">#REF!</definedName>
    <definedName name="___QUA010518" localSheetId="3">#REF!</definedName>
    <definedName name="___QUA010519" localSheetId="0">#REF!</definedName>
    <definedName name="___QUA010519" localSheetId="4">#REF!</definedName>
    <definedName name="___QUA010519" localSheetId="2">#REF!</definedName>
    <definedName name="___QUA010519" localSheetId="5">#REF!</definedName>
    <definedName name="___QUA010519" localSheetId="1">#REF!</definedName>
    <definedName name="___QUA010519" localSheetId="3">#REF!</definedName>
    <definedName name="___QUA010521" localSheetId="0">#REF!</definedName>
    <definedName name="___QUA010521" localSheetId="4">#REF!</definedName>
    <definedName name="___QUA010521" localSheetId="2">#REF!</definedName>
    <definedName name="___QUA010521" localSheetId="5">#REF!</definedName>
    <definedName name="___QUA010521" localSheetId="1">#REF!</definedName>
    <definedName name="___QUA010521" localSheetId="3">#REF!</definedName>
    <definedName name="___QUA010523" localSheetId="0">#REF!</definedName>
    <definedName name="___QUA010523" localSheetId="4">#REF!</definedName>
    <definedName name="___QUA010523" localSheetId="2">#REF!</definedName>
    <definedName name="___QUA010523" localSheetId="5">#REF!</definedName>
    <definedName name="___QUA010523" localSheetId="1">#REF!</definedName>
    <definedName name="___QUA010523" localSheetId="3">#REF!</definedName>
    <definedName name="___QUA010532" localSheetId="0">#REF!</definedName>
    <definedName name="___QUA010532" localSheetId="4">#REF!</definedName>
    <definedName name="___QUA010532" localSheetId="2">#REF!</definedName>
    <definedName name="___QUA010532" localSheetId="5">#REF!</definedName>
    <definedName name="___QUA010532" localSheetId="1">#REF!</definedName>
    <definedName name="___QUA010532" localSheetId="3">#REF!</definedName>
    <definedName name="___QUA010533" localSheetId="0">#REF!</definedName>
    <definedName name="___QUA010533" localSheetId="4">#REF!</definedName>
    <definedName name="___QUA010533" localSheetId="2">#REF!</definedName>
    <definedName name="___QUA010533" localSheetId="5">#REF!</definedName>
    <definedName name="___QUA010533" localSheetId="1">#REF!</definedName>
    <definedName name="___QUA010533" localSheetId="3">#REF!</definedName>
    <definedName name="___QUA010536" localSheetId="0">#REF!</definedName>
    <definedName name="___QUA010536" localSheetId="4">#REF!</definedName>
    <definedName name="___QUA010536" localSheetId="2">#REF!</definedName>
    <definedName name="___QUA010536" localSheetId="5">#REF!</definedName>
    <definedName name="___QUA010536" localSheetId="1">#REF!</definedName>
    <definedName name="___QUA010536" localSheetId="3">#REF!</definedName>
    <definedName name="___QUA010701" localSheetId="0">#REF!</definedName>
    <definedName name="___QUA010701" localSheetId="4">#REF!</definedName>
    <definedName name="___QUA010701" localSheetId="2">#REF!</definedName>
    <definedName name="___QUA010701" localSheetId="5">#REF!</definedName>
    <definedName name="___QUA010701" localSheetId="1">#REF!</definedName>
    <definedName name="___QUA010701" localSheetId="3">#REF!</definedName>
    <definedName name="___QUA010703" localSheetId="0">#REF!</definedName>
    <definedName name="___QUA010703" localSheetId="4">#REF!</definedName>
    <definedName name="___QUA010703" localSheetId="2">#REF!</definedName>
    <definedName name="___QUA010703" localSheetId="5">#REF!</definedName>
    <definedName name="___QUA010703" localSheetId="1">#REF!</definedName>
    <definedName name="___QUA010703" localSheetId="3">#REF!</definedName>
    <definedName name="___QUA010705" localSheetId="0">#REF!</definedName>
    <definedName name="___QUA010705" localSheetId="4">#REF!</definedName>
    <definedName name="___QUA010705" localSheetId="2">#REF!</definedName>
    <definedName name="___QUA010705" localSheetId="5">#REF!</definedName>
    <definedName name="___QUA010705" localSheetId="1">#REF!</definedName>
    <definedName name="___QUA010705" localSheetId="3">#REF!</definedName>
    <definedName name="___QUA010708" localSheetId="0">#REF!</definedName>
    <definedName name="___QUA010708" localSheetId="4">#REF!</definedName>
    <definedName name="___QUA010708" localSheetId="2">#REF!</definedName>
    <definedName name="___QUA010708" localSheetId="5">#REF!</definedName>
    <definedName name="___QUA010708" localSheetId="1">#REF!</definedName>
    <definedName name="___QUA010708" localSheetId="3">#REF!</definedName>
    <definedName name="___QUA010710" localSheetId="0">#REF!</definedName>
    <definedName name="___QUA010710" localSheetId="4">#REF!</definedName>
    <definedName name="___QUA010710" localSheetId="2">#REF!</definedName>
    <definedName name="___QUA010710" localSheetId="5">#REF!</definedName>
    <definedName name="___QUA010710" localSheetId="1">#REF!</definedName>
    <definedName name="___QUA010710" localSheetId="3">#REF!</definedName>
    <definedName name="___QUA010712" localSheetId="0">#REF!</definedName>
    <definedName name="___QUA010712" localSheetId="4">#REF!</definedName>
    <definedName name="___QUA010712" localSheetId="2">#REF!</definedName>
    <definedName name="___QUA010712" localSheetId="5">#REF!</definedName>
    <definedName name="___QUA010712" localSheetId="1">#REF!</definedName>
    <definedName name="___QUA010712" localSheetId="3">#REF!</definedName>
    <definedName name="___QUA010717" localSheetId="0">#REF!</definedName>
    <definedName name="___QUA010717" localSheetId="4">#REF!</definedName>
    <definedName name="___QUA010717" localSheetId="2">#REF!</definedName>
    <definedName name="___QUA010717" localSheetId="5">#REF!</definedName>
    <definedName name="___QUA010717" localSheetId="1">#REF!</definedName>
    <definedName name="___QUA010717" localSheetId="3">#REF!</definedName>
    <definedName name="___QUA010718" localSheetId="0">#REF!</definedName>
    <definedName name="___QUA010718" localSheetId="4">#REF!</definedName>
    <definedName name="___QUA010718" localSheetId="2">#REF!</definedName>
    <definedName name="___QUA010718" localSheetId="5">#REF!</definedName>
    <definedName name="___QUA010718" localSheetId="1">#REF!</definedName>
    <definedName name="___QUA010718" localSheetId="3">#REF!</definedName>
    <definedName name="___QUA020201" localSheetId="0">#REF!</definedName>
    <definedName name="___QUA020201" localSheetId="4">#REF!</definedName>
    <definedName name="___QUA020201" localSheetId="2">#REF!</definedName>
    <definedName name="___QUA020201" localSheetId="5">#REF!</definedName>
    <definedName name="___QUA020201" localSheetId="1">#REF!</definedName>
    <definedName name="___QUA020201" localSheetId="3">#REF!</definedName>
    <definedName name="___QUA020205" localSheetId="0">#REF!</definedName>
    <definedName name="___QUA020205" localSheetId="4">#REF!</definedName>
    <definedName name="___QUA020205" localSheetId="2">#REF!</definedName>
    <definedName name="___QUA020205" localSheetId="5">#REF!</definedName>
    <definedName name="___QUA020205" localSheetId="1">#REF!</definedName>
    <definedName name="___QUA020205" localSheetId="3">#REF!</definedName>
    <definedName name="___QUA020211" localSheetId="0">#REF!</definedName>
    <definedName name="___QUA020211" localSheetId="4">#REF!</definedName>
    <definedName name="___QUA020211" localSheetId="2">#REF!</definedName>
    <definedName name="___QUA020211" localSheetId="5">#REF!</definedName>
    <definedName name="___QUA020211" localSheetId="1">#REF!</definedName>
    <definedName name="___QUA020211" localSheetId="3">#REF!</definedName>
    <definedName name="___QUA020217" localSheetId="0">#REF!</definedName>
    <definedName name="___QUA020217" localSheetId="4">#REF!</definedName>
    <definedName name="___QUA020217" localSheetId="2">#REF!</definedName>
    <definedName name="___QUA020217" localSheetId="5">#REF!</definedName>
    <definedName name="___QUA020217" localSheetId="1">#REF!</definedName>
    <definedName name="___QUA020217" localSheetId="3">#REF!</definedName>
    <definedName name="___QUA030102" localSheetId="0">#REF!</definedName>
    <definedName name="___QUA030102" localSheetId="4">#REF!</definedName>
    <definedName name="___QUA030102" localSheetId="2">#REF!</definedName>
    <definedName name="___QUA030102" localSheetId="5">#REF!</definedName>
    <definedName name="___QUA030102" localSheetId="1">#REF!</definedName>
    <definedName name="___QUA030102" localSheetId="3">#REF!</definedName>
    <definedName name="___QUA030201" localSheetId="0">#REF!</definedName>
    <definedName name="___QUA030201" localSheetId="4">#REF!</definedName>
    <definedName name="___QUA030201" localSheetId="2">#REF!</definedName>
    <definedName name="___QUA030201" localSheetId="5">#REF!</definedName>
    <definedName name="___QUA030201" localSheetId="1">#REF!</definedName>
    <definedName name="___QUA030201" localSheetId="3">#REF!</definedName>
    <definedName name="___QUA030303" localSheetId="0">#REF!</definedName>
    <definedName name="___QUA030303" localSheetId="4">#REF!</definedName>
    <definedName name="___QUA030303" localSheetId="2">#REF!</definedName>
    <definedName name="___QUA030303" localSheetId="5">#REF!</definedName>
    <definedName name="___QUA030303" localSheetId="1">#REF!</definedName>
    <definedName name="___QUA030303" localSheetId="3">#REF!</definedName>
    <definedName name="___QUA030317" localSheetId="0">#REF!</definedName>
    <definedName name="___QUA030317" localSheetId="4">#REF!</definedName>
    <definedName name="___QUA030317" localSheetId="2">#REF!</definedName>
    <definedName name="___QUA030317" localSheetId="5">#REF!</definedName>
    <definedName name="___QUA030317" localSheetId="1">#REF!</definedName>
    <definedName name="___QUA030317" localSheetId="3">#REF!</definedName>
    <definedName name="___QUA040101" localSheetId="0">#REF!</definedName>
    <definedName name="___QUA040101" localSheetId="4">#REF!</definedName>
    <definedName name="___QUA040101" localSheetId="2">#REF!</definedName>
    <definedName name="___QUA040101" localSheetId="5">#REF!</definedName>
    <definedName name="___QUA040101" localSheetId="1">#REF!</definedName>
    <definedName name="___QUA040101" localSheetId="3">#REF!</definedName>
    <definedName name="___QUA040202" localSheetId="0">#REF!</definedName>
    <definedName name="___QUA040202" localSheetId="4">#REF!</definedName>
    <definedName name="___QUA040202" localSheetId="2">#REF!</definedName>
    <definedName name="___QUA040202" localSheetId="5">#REF!</definedName>
    <definedName name="___QUA040202" localSheetId="1">#REF!</definedName>
    <definedName name="___QUA040202" localSheetId="3">#REF!</definedName>
    <definedName name="___QUA050103" localSheetId="0">#REF!</definedName>
    <definedName name="___QUA050103" localSheetId="4">#REF!</definedName>
    <definedName name="___QUA050103" localSheetId="2">#REF!</definedName>
    <definedName name="___QUA050103" localSheetId="5">#REF!</definedName>
    <definedName name="___QUA050103" localSheetId="1">#REF!</definedName>
    <definedName name="___QUA050103" localSheetId="3">#REF!</definedName>
    <definedName name="___QUA050207" localSheetId="0">#REF!</definedName>
    <definedName name="___QUA050207" localSheetId="4">#REF!</definedName>
    <definedName name="___QUA050207" localSheetId="2">#REF!</definedName>
    <definedName name="___QUA050207" localSheetId="5">#REF!</definedName>
    <definedName name="___QUA050207" localSheetId="1">#REF!</definedName>
    <definedName name="___QUA050207" localSheetId="3">#REF!</definedName>
    <definedName name="___QUA060101" localSheetId="0">#REF!</definedName>
    <definedName name="___QUA060101" localSheetId="4">#REF!</definedName>
    <definedName name="___QUA060101" localSheetId="2">#REF!</definedName>
    <definedName name="___QUA060101" localSheetId="5">#REF!</definedName>
    <definedName name="___QUA060101" localSheetId="1">#REF!</definedName>
    <definedName name="___QUA060101" localSheetId="3">#REF!</definedName>
    <definedName name="___QUA080101" localSheetId="0">#REF!</definedName>
    <definedName name="___QUA080101" localSheetId="4">#REF!</definedName>
    <definedName name="___QUA080101" localSheetId="2">#REF!</definedName>
    <definedName name="___QUA080101" localSheetId="5">#REF!</definedName>
    <definedName name="___QUA080101" localSheetId="1">#REF!</definedName>
    <definedName name="___QUA080101" localSheetId="3">#REF!</definedName>
    <definedName name="___QUA080310" localSheetId="0">#REF!</definedName>
    <definedName name="___QUA080310" localSheetId="4">#REF!</definedName>
    <definedName name="___QUA080310" localSheetId="2">#REF!</definedName>
    <definedName name="___QUA080310" localSheetId="5">#REF!</definedName>
    <definedName name="___QUA080310" localSheetId="1">#REF!</definedName>
    <definedName name="___QUA080310" localSheetId="3">#REF!</definedName>
    <definedName name="___QUA090101" localSheetId="0">#REF!</definedName>
    <definedName name="___QUA090101" localSheetId="4">#REF!</definedName>
    <definedName name="___QUA090101" localSheetId="2">#REF!</definedName>
    <definedName name="___QUA090101" localSheetId="5">#REF!</definedName>
    <definedName name="___QUA090101" localSheetId="1">#REF!</definedName>
    <definedName name="___QUA090101" localSheetId="3">#REF!</definedName>
    <definedName name="___QUA100302" localSheetId="0">#REF!</definedName>
    <definedName name="___QUA100302" localSheetId="4">#REF!</definedName>
    <definedName name="___QUA100302" localSheetId="2">#REF!</definedName>
    <definedName name="___QUA100302" localSheetId="5">#REF!</definedName>
    <definedName name="___QUA100302" localSheetId="1">#REF!</definedName>
    <definedName name="___QUA100302" localSheetId="3">#REF!</definedName>
    <definedName name="___QUA110101" localSheetId="0">#REF!</definedName>
    <definedName name="___QUA110101" localSheetId="4">#REF!</definedName>
    <definedName name="___QUA110101" localSheetId="2">#REF!</definedName>
    <definedName name="___QUA110101" localSheetId="5">#REF!</definedName>
    <definedName name="___QUA110101" localSheetId="1">#REF!</definedName>
    <definedName name="___QUA110101" localSheetId="3">#REF!</definedName>
    <definedName name="___QUA110104" localSheetId="0">#REF!</definedName>
    <definedName name="___QUA110104" localSheetId="4">#REF!</definedName>
    <definedName name="___QUA110104" localSheetId="2">#REF!</definedName>
    <definedName name="___QUA110104" localSheetId="5">#REF!</definedName>
    <definedName name="___QUA110104" localSheetId="1">#REF!</definedName>
    <definedName name="___QUA110104" localSheetId="3">#REF!</definedName>
    <definedName name="___QUA110107" localSheetId="0">#REF!</definedName>
    <definedName name="___QUA110107" localSheetId="4">#REF!</definedName>
    <definedName name="___QUA110107" localSheetId="2">#REF!</definedName>
    <definedName name="___QUA110107" localSheetId="5">#REF!</definedName>
    <definedName name="___QUA110107" localSheetId="1">#REF!</definedName>
    <definedName name="___QUA110107" localSheetId="3">#REF!</definedName>
    <definedName name="___QUA120101" localSheetId="0">#REF!</definedName>
    <definedName name="___QUA120101" localSheetId="4">#REF!</definedName>
    <definedName name="___QUA120101" localSheetId="2">#REF!</definedName>
    <definedName name="___QUA120101" localSheetId="5">#REF!</definedName>
    <definedName name="___QUA120101" localSheetId="1">#REF!</definedName>
    <definedName name="___QUA120101" localSheetId="3">#REF!</definedName>
    <definedName name="___QUA120105" localSheetId="0">#REF!</definedName>
    <definedName name="___QUA120105" localSheetId="4">#REF!</definedName>
    <definedName name="___QUA120105" localSheetId="2">#REF!</definedName>
    <definedName name="___QUA120105" localSheetId="5">#REF!</definedName>
    <definedName name="___QUA120105" localSheetId="1">#REF!</definedName>
    <definedName name="___QUA120105" localSheetId="3">#REF!</definedName>
    <definedName name="___QUA120106" localSheetId="0">#REF!</definedName>
    <definedName name="___QUA120106" localSheetId="4">#REF!</definedName>
    <definedName name="___QUA120106" localSheetId="2">#REF!</definedName>
    <definedName name="___QUA120106" localSheetId="5">#REF!</definedName>
    <definedName name="___QUA120106" localSheetId="1">#REF!</definedName>
    <definedName name="___QUA120106" localSheetId="3">#REF!</definedName>
    <definedName name="___QUA120107" localSheetId="0">#REF!</definedName>
    <definedName name="___QUA120107" localSheetId="4">#REF!</definedName>
    <definedName name="___QUA120107" localSheetId="2">#REF!</definedName>
    <definedName name="___QUA120107" localSheetId="5">#REF!</definedName>
    <definedName name="___QUA120107" localSheetId="1">#REF!</definedName>
    <definedName name="___QUA120107" localSheetId="3">#REF!</definedName>
    <definedName name="___QUA120110" localSheetId="0">#REF!</definedName>
    <definedName name="___QUA120110" localSheetId="4">#REF!</definedName>
    <definedName name="___QUA120110" localSheetId="2">#REF!</definedName>
    <definedName name="___QUA120110" localSheetId="5">#REF!</definedName>
    <definedName name="___QUA120110" localSheetId="1">#REF!</definedName>
    <definedName name="___QUA120110" localSheetId="3">#REF!</definedName>
    <definedName name="___QUA120150" localSheetId="0">#REF!</definedName>
    <definedName name="___QUA120150" localSheetId="4">#REF!</definedName>
    <definedName name="___QUA120150" localSheetId="2">#REF!</definedName>
    <definedName name="___QUA120150" localSheetId="5">#REF!</definedName>
    <definedName name="___QUA120150" localSheetId="1">#REF!</definedName>
    <definedName name="___QUA120150" localSheetId="3">#REF!</definedName>
    <definedName name="___QUA130101" localSheetId="0">#REF!</definedName>
    <definedName name="___QUA130101" localSheetId="4">#REF!</definedName>
    <definedName name="___QUA130101" localSheetId="2">#REF!</definedName>
    <definedName name="___QUA130101" localSheetId="5">#REF!</definedName>
    <definedName name="___QUA130101" localSheetId="1">#REF!</definedName>
    <definedName name="___QUA130101" localSheetId="3">#REF!</definedName>
    <definedName name="___QUA130103" localSheetId="0">#REF!</definedName>
    <definedName name="___QUA130103" localSheetId="4">#REF!</definedName>
    <definedName name="___QUA130103" localSheetId="2">#REF!</definedName>
    <definedName name="___QUA130103" localSheetId="5">#REF!</definedName>
    <definedName name="___QUA130103" localSheetId="1">#REF!</definedName>
    <definedName name="___QUA130103" localSheetId="3">#REF!</definedName>
    <definedName name="___QUA130304" localSheetId="0">#REF!</definedName>
    <definedName name="___QUA130304" localSheetId="4">#REF!</definedName>
    <definedName name="___QUA130304" localSheetId="2">#REF!</definedName>
    <definedName name="___QUA130304" localSheetId="5">#REF!</definedName>
    <definedName name="___QUA130304" localSheetId="1">#REF!</definedName>
    <definedName name="___QUA130304" localSheetId="3">#REF!</definedName>
    <definedName name="___QUA130401" localSheetId="0">#REF!</definedName>
    <definedName name="___QUA130401" localSheetId="4">#REF!</definedName>
    <definedName name="___QUA130401" localSheetId="2">#REF!</definedName>
    <definedName name="___QUA130401" localSheetId="5">#REF!</definedName>
    <definedName name="___QUA130401" localSheetId="1">#REF!</definedName>
    <definedName name="___QUA130401" localSheetId="3">#REF!</definedName>
    <definedName name="___QUA140102" localSheetId="0">#REF!</definedName>
    <definedName name="___QUA140102" localSheetId="4">#REF!</definedName>
    <definedName name="___QUA140102" localSheetId="2">#REF!</definedName>
    <definedName name="___QUA140102" localSheetId="5">#REF!</definedName>
    <definedName name="___QUA140102" localSheetId="1">#REF!</definedName>
    <definedName name="___QUA140102" localSheetId="3">#REF!</definedName>
    <definedName name="___QUA140109" localSheetId="0">#REF!</definedName>
    <definedName name="___QUA140109" localSheetId="4">#REF!</definedName>
    <definedName name="___QUA140109" localSheetId="2">#REF!</definedName>
    <definedName name="___QUA140109" localSheetId="5">#REF!</definedName>
    <definedName name="___QUA140109" localSheetId="1">#REF!</definedName>
    <definedName name="___QUA140109" localSheetId="3">#REF!</definedName>
    <definedName name="___QUA140113" localSheetId="0">#REF!</definedName>
    <definedName name="___QUA140113" localSheetId="4">#REF!</definedName>
    <definedName name="___QUA140113" localSheetId="2">#REF!</definedName>
    <definedName name="___QUA140113" localSheetId="5">#REF!</definedName>
    <definedName name="___QUA140113" localSheetId="1">#REF!</definedName>
    <definedName name="___QUA140113" localSheetId="3">#REF!</definedName>
    <definedName name="___QUA140122" localSheetId="0">#REF!</definedName>
    <definedName name="___QUA140122" localSheetId="4">#REF!</definedName>
    <definedName name="___QUA140122" localSheetId="2">#REF!</definedName>
    <definedName name="___QUA140122" localSheetId="5">#REF!</definedName>
    <definedName name="___QUA140122" localSheetId="1">#REF!</definedName>
    <definedName name="___QUA140122" localSheetId="3">#REF!</definedName>
    <definedName name="___QUA140126" localSheetId="0">#REF!</definedName>
    <definedName name="___QUA140126" localSheetId="4">#REF!</definedName>
    <definedName name="___QUA140126" localSheetId="2">#REF!</definedName>
    <definedName name="___QUA140126" localSheetId="5">#REF!</definedName>
    <definedName name="___QUA140126" localSheetId="1">#REF!</definedName>
    <definedName name="___QUA140126" localSheetId="3">#REF!</definedName>
    <definedName name="___QUA140129" localSheetId="0">#REF!</definedName>
    <definedName name="___QUA140129" localSheetId="4">#REF!</definedName>
    <definedName name="___QUA140129" localSheetId="2">#REF!</definedName>
    <definedName name="___QUA140129" localSheetId="5">#REF!</definedName>
    <definedName name="___QUA140129" localSheetId="1">#REF!</definedName>
    <definedName name="___QUA140129" localSheetId="3">#REF!</definedName>
    <definedName name="___QUA140135" localSheetId="0">#REF!</definedName>
    <definedName name="___QUA140135" localSheetId="4">#REF!</definedName>
    <definedName name="___QUA140135" localSheetId="2">#REF!</definedName>
    <definedName name="___QUA140135" localSheetId="5">#REF!</definedName>
    <definedName name="___QUA140135" localSheetId="1">#REF!</definedName>
    <definedName name="___QUA140135" localSheetId="3">#REF!</definedName>
    <definedName name="___QUA140143" localSheetId="0">#REF!</definedName>
    <definedName name="___QUA140143" localSheetId="4">#REF!</definedName>
    <definedName name="___QUA140143" localSheetId="2">#REF!</definedName>
    <definedName name="___QUA140143" localSheetId="5">#REF!</definedName>
    <definedName name="___QUA140143" localSheetId="1">#REF!</definedName>
    <definedName name="___QUA140143" localSheetId="3">#REF!</definedName>
    <definedName name="___QUA140145" localSheetId="0">#REF!</definedName>
    <definedName name="___QUA140145" localSheetId="4">#REF!</definedName>
    <definedName name="___QUA140145" localSheetId="2">#REF!</definedName>
    <definedName name="___QUA140145" localSheetId="5">#REF!</definedName>
    <definedName name="___QUA140145" localSheetId="1">#REF!</definedName>
    <definedName name="___QUA140145" localSheetId="3">#REF!</definedName>
    <definedName name="___QUA150130" localSheetId="0">#REF!</definedName>
    <definedName name="___QUA150130" localSheetId="4">#REF!</definedName>
    <definedName name="___QUA150130" localSheetId="2">#REF!</definedName>
    <definedName name="___QUA150130" localSheetId="5">#REF!</definedName>
    <definedName name="___QUA150130" localSheetId="1">#REF!</definedName>
    <definedName name="___QUA150130" localSheetId="3">#REF!</definedName>
    <definedName name="___QUA170101" localSheetId="0">#REF!</definedName>
    <definedName name="___QUA170101" localSheetId="4">#REF!</definedName>
    <definedName name="___QUA170101" localSheetId="2">#REF!</definedName>
    <definedName name="___QUA170101" localSheetId="5">#REF!</definedName>
    <definedName name="___QUA170101" localSheetId="1">#REF!</definedName>
    <definedName name="___QUA170101" localSheetId="3">#REF!</definedName>
    <definedName name="___QUA170102" localSheetId="0">#REF!</definedName>
    <definedName name="___QUA170102" localSheetId="4">#REF!</definedName>
    <definedName name="___QUA170102" localSheetId="2">#REF!</definedName>
    <definedName name="___QUA170102" localSheetId="5">#REF!</definedName>
    <definedName name="___QUA170102" localSheetId="1">#REF!</definedName>
    <definedName name="___QUA170102" localSheetId="3">#REF!</definedName>
    <definedName name="___QUA170103" localSheetId="0">#REF!</definedName>
    <definedName name="___QUA170103" localSheetId="4">#REF!</definedName>
    <definedName name="___QUA170103" localSheetId="2">#REF!</definedName>
    <definedName name="___QUA170103" localSheetId="5">#REF!</definedName>
    <definedName name="___QUA170103" localSheetId="1">#REF!</definedName>
    <definedName name="___QUA170103" localSheetId="3">#REF!</definedName>
    <definedName name="___REC11100" localSheetId="0">#REF!</definedName>
    <definedName name="___REC11100" localSheetId="4">#REF!</definedName>
    <definedName name="___REC11100" localSheetId="2">#REF!</definedName>
    <definedName name="___REC11100" localSheetId="5">#REF!</definedName>
    <definedName name="___REC11100" localSheetId="1">#REF!</definedName>
    <definedName name="___REC11100" localSheetId="3">#REF!</definedName>
    <definedName name="___REC11110" localSheetId="0">#REF!</definedName>
    <definedName name="___REC11110" localSheetId="4">#REF!</definedName>
    <definedName name="___REC11110" localSheetId="2">#REF!</definedName>
    <definedName name="___REC11110" localSheetId="5">#REF!</definedName>
    <definedName name="___REC11110" localSheetId="1">#REF!</definedName>
    <definedName name="___REC11110" localSheetId="3">#REF!</definedName>
    <definedName name="___REC11115" localSheetId="0">#REF!</definedName>
    <definedName name="___REC11115" localSheetId="4">#REF!</definedName>
    <definedName name="___REC11115" localSheetId="2">#REF!</definedName>
    <definedName name="___REC11115" localSheetId="5">#REF!</definedName>
    <definedName name="___REC11115" localSheetId="1">#REF!</definedName>
    <definedName name="___REC11115" localSheetId="3">#REF!</definedName>
    <definedName name="___REC11125" localSheetId="0">#REF!</definedName>
    <definedName name="___REC11125" localSheetId="4">#REF!</definedName>
    <definedName name="___REC11125" localSheetId="2">#REF!</definedName>
    <definedName name="___REC11125" localSheetId="5">#REF!</definedName>
    <definedName name="___REC11125" localSheetId="1">#REF!</definedName>
    <definedName name="___REC11125" localSheetId="3">#REF!</definedName>
    <definedName name="___REC11130" localSheetId="0">#REF!</definedName>
    <definedName name="___REC11130" localSheetId="4">#REF!</definedName>
    <definedName name="___REC11130" localSheetId="2">#REF!</definedName>
    <definedName name="___REC11130" localSheetId="5">#REF!</definedName>
    <definedName name="___REC11130" localSheetId="1">#REF!</definedName>
    <definedName name="___REC11130" localSheetId="3">#REF!</definedName>
    <definedName name="___REC11135" localSheetId="0">#REF!</definedName>
    <definedName name="___REC11135" localSheetId="4">#REF!</definedName>
    <definedName name="___REC11135" localSheetId="2">#REF!</definedName>
    <definedName name="___REC11135" localSheetId="5">#REF!</definedName>
    <definedName name="___REC11135" localSheetId="1">#REF!</definedName>
    <definedName name="___REC11135" localSheetId="3">#REF!</definedName>
    <definedName name="___REC11145" localSheetId="0">#REF!</definedName>
    <definedName name="___REC11145" localSheetId="4">#REF!</definedName>
    <definedName name="___REC11145" localSheetId="2">#REF!</definedName>
    <definedName name="___REC11145" localSheetId="5">#REF!</definedName>
    <definedName name="___REC11145" localSheetId="1">#REF!</definedName>
    <definedName name="___REC11145" localSheetId="3">#REF!</definedName>
    <definedName name="___REC11150" localSheetId="0">#REF!</definedName>
    <definedName name="___REC11150" localSheetId="4">#REF!</definedName>
    <definedName name="___REC11150" localSheetId="2">#REF!</definedName>
    <definedName name="___REC11150" localSheetId="5">#REF!</definedName>
    <definedName name="___REC11150" localSheetId="1">#REF!</definedName>
    <definedName name="___REC11150" localSheetId="3">#REF!</definedName>
    <definedName name="___REC11165" localSheetId="0">#REF!</definedName>
    <definedName name="___REC11165" localSheetId="4">#REF!</definedName>
    <definedName name="___REC11165" localSheetId="2">#REF!</definedName>
    <definedName name="___REC11165" localSheetId="5">#REF!</definedName>
    <definedName name="___REC11165" localSheetId="1">#REF!</definedName>
    <definedName name="___REC11165" localSheetId="3">#REF!</definedName>
    <definedName name="___REC11170" localSheetId="0">#REF!</definedName>
    <definedName name="___REC11170" localSheetId="4">#REF!</definedName>
    <definedName name="___REC11170" localSheetId="2">#REF!</definedName>
    <definedName name="___REC11170" localSheetId="5">#REF!</definedName>
    <definedName name="___REC11170" localSheetId="1">#REF!</definedName>
    <definedName name="___REC11170" localSheetId="3">#REF!</definedName>
    <definedName name="___REC11180" localSheetId="0">#REF!</definedName>
    <definedName name="___REC11180" localSheetId="4">#REF!</definedName>
    <definedName name="___REC11180" localSheetId="2">#REF!</definedName>
    <definedName name="___REC11180" localSheetId="5">#REF!</definedName>
    <definedName name="___REC11180" localSheetId="1">#REF!</definedName>
    <definedName name="___REC11180" localSheetId="3">#REF!</definedName>
    <definedName name="___REC11185" localSheetId="0">#REF!</definedName>
    <definedName name="___REC11185" localSheetId="4">#REF!</definedName>
    <definedName name="___REC11185" localSheetId="2">#REF!</definedName>
    <definedName name="___REC11185" localSheetId="5">#REF!</definedName>
    <definedName name="___REC11185" localSheetId="1">#REF!</definedName>
    <definedName name="___REC11185" localSheetId="3">#REF!</definedName>
    <definedName name="___REC11220" localSheetId="0">#REF!</definedName>
    <definedName name="___REC11220" localSheetId="4">#REF!</definedName>
    <definedName name="___REC11220" localSheetId="2">#REF!</definedName>
    <definedName name="___REC11220" localSheetId="5">#REF!</definedName>
    <definedName name="___REC11220" localSheetId="1">#REF!</definedName>
    <definedName name="___REC11220" localSheetId="3">#REF!</definedName>
    <definedName name="___REC12105" localSheetId="0">#REF!</definedName>
    <definedName name="___REC12105" localSheetId="4">#REF!</definedName>
    <definedName name="___REC12105" localSheetId="2">#REF!</definedName>
    <definedName name="___REC12105" localSheetId="5">#REF!</definedName>
    <definedName name="___REC12105" localSheetId="1">#REF!</definedName>
    <definedName name="___REC12105" localSheetId="3">#REF!</definedName>
    <definedName name="___REC12555" localSheetId="0">#REF!</definedName>
    <definedName name="___REC12555" localSheetId="4">#REF!</definedName>
    <definedName name="___REC12555" localSheetId="2">#REF!</definedName>
    <definedName name="___REC12555" localSheetId="5">#REF!</definedName>
    <definedName name="___REC12555" localSheetId="1">#REF!</definedName>
    <definedName name="___REC12555" localSheetId="3">#REF!</definedName>
    <definedName name="___REC12570" localSheetId="0">#REF!</definedName>
    <definedName name="___REC12570" localSheetId="4">#REF!</definedName>
    <definedName name="___REC12570" localSheetId="2">#REF!</definedName>
    <definedName name="___REC12570" localSheetId="5">#REF!</definedName>
    <definedName name="___REC12570" localSheetId="1">#REF!</definedName>
    <definedName name="___REC12570" localSheetId="3">#REF!</definedName>
    <definedName name="___REC12575" localSheetId="0">#REF!</definedName>
    <definedName name="___REC12575" localSheetId="4">#REF!</definedName>
    <definedName name="___REC12575" localSheetId="2">#REF!</definedName>
    <definedName name="___REC12575" localSheetId="5">#REF!</definedName>
    <definedName name="___REC12575" localSheetId="1">#REF!</definedName>
    <definedName name="___REC12575" localSheetId="3">#REF!</definedName>
    <definedName name="___REC12580" localSheetId="0">#REF!</definedName>
    <definedName name="___REC12580" localSheetId="4">#REF!</definedName>
    <definedName name="___REC12580" localSheetId="2">#REF!</definedName>
    <definedName name="___REC12580" localSheetId="5">#REF!</definedName>
    <definedName name="___REC12580" localSheetId="1">#REF!</definedName>
    <definedName name="___REC12580" localSheetId="3">#REF!</definedName>
    <definedName name="___REC12600" localSheetId="0">#REF!</definedName>
    <definedName name="___REC12600" localSheetId="4">#REF!</definedName>
    <definedName name="___REC12600" localSheetId="2">#REF!</definedName>
    <definedName name="___REC12600" localSheetId="5">#REF!</definedName>
    <definedName name="___REC12600" localSheetId="1">#REF!</definedName>
    <definedName name="___REC12600" localSheetId="3">#REF!</definedName>
    <definedName name="___REC12610" localSheetId="0">#REF!</definedName>
    <definedName name="___REC12610" localSheetId="4">#REF!</definedName>
    <definedName name="___REC12610" localSheetId="2">#REF!</definedName>
    <definedName name="___REC12610" localSheetId="5">#REF!</definedName>
    <definedName name="___REC12610" localSheetId="1">#REF!</definedName>
    <definedName name="___REC12610" localSheetId="3">#REF!</definedName>
    <definedName name="___REC12630" localSheetId="0">#REF!</definedName>
    <definedName name="___REC12630" localSheetId="4">#REF!</definedName>
    <definedName name="___REC12630" localSheetId="2">#REF!</definedName>
    <definedName name="___REC12630" localSheetId="5">#REF!</definedName>
    <definedName name="___REC12630" localSheetId="1">#REF!</definedName>
    <definedName name="___REC12630" localSheetId="3">#REF!</definedName>
    <definedName name="___REC12631" localSheetId="0">#REF!</definedName>
    <definedName name="___REC12631" localSheetId="4">#REF!</definedName>
    <definedName name="___REC12631" localSheetId="2">#REF!</definedName>
    <definedName name="___REC12631" localSheetId="5">#REF!</definedName>
    <definedName name="___REC12631" localSheetId="1">#REF!</definedName>
    <definedName name="___REC12631" localSheetId="3">#REF!</definedName>
    <definedName name="___REC12640" localSheetId="0">#REF!</definedName>
    <definedName name="___REC12640" localSheetId="4">#REF!</definedName>
    <definedName name="___REC12640" localSheetId="2">#REF!</definedName>
    <definedName name="___REC12640" localSheetId="5">#REF!</definedName>
    <definedName name="___REC12640" localSheetId="1">#REF!</definedName>
    <definedName name="___REC12640" localSheetId="3">#REF!</definedName>
    <definedName name="___REC12645" localSheetId="0">#REF!</definedName>
    <definedName name="___REC12645" localSheetId="4">#REF!</definedName>
    <definedName name="___REC12645" localSheetId="2">#REF!</definedName>
    <definedName name="___REC12645" localSheetId="5">#REF!</definedName>
    <definedName name="___REC12645" localSheetId="1">#REF!</definedName>
    <definedName name="___REC12645" localSheetId="3">#REF!</definedName>
    <definedName name="___REC12665" localSheetId="0">#REF!</definedName>
    <definedName name="___REC12665" localSheetId="4">#REF!</definedName>
    <definedName name="___REC12665" localSheetId="2">#REF!</definedName>
    <definedName name="___REC12665" localSheetId="5">#REF!</definedName>
    <definedName name="___REC12665" localSheetId="1">#REF!</definedName>
    <definedName name="___REC12665" localSheetId="3">#REF!</definedName>
    <definedName name="___REC12690" localSheetId="0">#REF!</definedName>
    <definedName name="___REC12690" localSheetId="4">#REF!</definedName>
    <definedName name="___REC12690" localSheetId="2">#REF!</definedName>
    <definedName name="___REC12690" localSheetId="5">#REF!</definedName>
    <definedName name="___REC12690" localSheetId="1">#REF!</definedName>
    <definedName name="___REC12690" localSheetId="3">#REF!</definedName>
    <definedName name="___REC12700" localSheetId="0">#REF!</definedName>
    <definedName name="___REC12700" localSheetId="4">#REF!</definedName>
    <definedName name="___REC12700" localSheetId="2">#REF!</definedName>
    <definedName name="___REC12700" localSheetId="5">#REF!</definedName>
    <definedName name="___REC12700" localSheetId="1">#REF!</definedName>
    <definedName name="___REC12700" localSheetId="3">#REF!</definedName>
    <definedName name="___REC12710" localSheetId="0">#REF!</definedName>
    <definedName name="___REC12710" localSheetId="4">#REF!</definedName>
    <definedName name="___REC12710" localSheetId="2">#REF!</definedName>
    <definedName name="___REC12710" localSheetId="5">#REF!</definedName>
    <definedName name="___REC12710" localSheetId="1">#REF!</definedName>
    <definedName name="___REC12710" localSheetId="3">#REF!</definedName>
    <definedName name="___REC13111" localSheetId="0">#REF!</definedName>
    <definedName name="___REC13111" localSheetId="4">#REF!</definedName>
    <definedName name="___REC13111" localSheetId="2">#REF!</definedName>
    <definedName name="___REC13111" localSheetId="5">#REF!</definedName>
    <definedName name="___REC13111" localSheetId="1">#REF!</definedName>
    <definedName name="___REC13111" localSheetId="3">#REF!</definedName>
    <definedName name="___REC13112" localSheetId="0">#REF!</definedName>
    <definedName name="___REC13112" localSheetId="4">#REF!</definedName>
    <definedName name="___REC13112" localSheetId="2">#REF!</definedName>
    <definedName name="___REC13112" localSheetId="5">#REF!</definedName>
    <definedName name="___REC13112" localSheetId="1">#REF!</definedName>
    <definedName name="___REC13112" localSheetId="3">#REF!</definedName>
    <definedName name="___REC13121" localSheetId="0">#REF!</definedName>
    <definedName name="___REC13121" localSheetId="4">#REF!</definedName>
    <definedName name="___REC13121" localSheetId="2">#REF!</definedName>
    <definedName name="___REC13121" localSheetId="5">#REF!</definedName>
    <definedName name="___REC13121" localSheetId="1">#REF!</definedName>
    <definedName name="___REC13121" localSheetId="3">#REF!</definedName>
    <definedName name="___REC13720" localSheetId="0">#REF!</definedName>
    <definedName name="___REC13720" localSheetId="4">#REF!</definedName>
    <definedName name="___REC13720" localSheetId="2">#REF!</definedName>
    <definedName name="___REC13720" localSheetId="5">#REF!</definedName>
    <definedName name="___REC13720" localSheetId="1">#REF!</definedName>
    <definedName name="___REC13720" localSheetId="3">#REF!</definedName>
    <definedName name="___REC14100" localSheetId="0">#REF!</definedName>
    <definedName name="___REC14100" localSheetId="4">#REF!</definedName>
    <definedName name="___REC14100" localSheetId="2">#REF!</definedName>
    <definedName name="___REC14100" localSheetId="5">#REF!</definedName>
    <definedName name="___REC14100" localSheetId="1">#REF!</definedName>
    <definedName name="___REC14100" localSheetId="3">#REF!</definedName>
    <definedName name="___REC14161" localSheetId="0">#REF!</definedName>
    <definedName name="___REC14161" localSheetId="4">#REF!</definedName>
    <definedName name="___REC14161" localSheetId="2">#REF!</definedName>
    <definedName name="___REC14161" localSheetId="5">#REF!</definedName>
    <definedName name="___REC14161" localSheetId="1">#REF!</definedName>
    <definedName name="___REC14161" localSheetId="3">#REF!</definedName>
    <definedName name="___REC14195" localSheetId="0">#REF!</definedName>
    <definedName name="___REC14195" localSheetId="4">#REF!</definedName>
    <definedName name="___REC14195" localSheetId="2">#REF!</definedName>
    <definedName name="___REC14195" localSheetId="5">#REF!</definedName>
    <definedName name="___REC14195" localSheetId="1">#REF!</definedName>
    <definedName name="___REC14195" localSheetId="3">#REF!</definedName>
    <definedName name="___REC14205" localSheetId="0">#REF!</definedName>
    <definedName name="___REC14205" localSheetId="4">#REF!</definedName>
    <definedName name="___REC14205" localSheetId="2">#REF!</definedName>
    <definedName name="___REC14205" localSheetId="5">#REF!</definedName>
    <definedName name="___REC14205" localSheetId="1">#REF!</definedName>
    <definedName name="___REC14205" localSheetId="3">#REF!</definedName>
    <definedName name="___REC14260" localSheetId="0">#REF!</definedName>
    <definedName name="___REC14260" localSheetId="4">#REF!</definedName>
    <definedName name="___REC14260" localSheetId="2">#REF!</definedName>
    <definedName name="___REC14260" localSheetId="5">#REF!</definedName>
    <definedName name="___REC14260" localSheetId="1">#REF!</definedName>
    <definedName name="___REC14260" localSheetId="3">#REF!</definedName>
    <definedName name="___REC14500" localSheetId="0">#REF!</definedName>
    <definedName name="___REC14500" localSheetId="4">#REF!</definedName>
    <definedName name="___REC14500" localSheetId="2">#REF!</definedName>
    <definedName name="___REC14500" localSheetId="5">#REF!</definedName>
    <definedName name="___REC14500" localSheetId="1">#REF!</definedName>
    <definedName name="___REC14500" localSheetId="3">#REF!</definedName>
    <definedName name="___REC14515" localSheetId="0">#REF!</definedName>
    <definedName name="___REC14515" localSheetId="4">#REF!</definedName>
    <definedName name="___REC14515" localSheetId="2">#REF!</definedName>
    <definedName name="___REC14515" localSheetId="5">#REF!</definedName>
    <definedName name="___REC14515" localSheetId="1">#REF!</definedName>
    <definedName name="___REC14515" localSheetId="3">#REF!</definedName>
    <definedName name="___REC14555" localSheetId="0">#REF!</definedName>
    <definedName name="___REC14555" localSheetId="4">#REF!</definedName>
    <definedName name="___REC14555" localSheetId="2">#REF!</definedName>
    <definedName name="___REC14555" localSheetId="5">#REF!</definedName>
    <definedName name="___REC14555" localSheetId="1">#REF!</definedName>
    <definedName name="___REC14555" localSheetId="3">#REF!</definedName>
    <definedName name="___REC14565" localSheetId="0">#REF!</definedName>
    <definedName name="___REC14565" localSheetId="4">#REF!</definedName>
    <definedName name="___REC14565" localSheetId="2">#REF!</definedName>
    <definedName name="___REC14565" localSheetId="5">#REF!</definedName>
    <definedName name="___REC14565" localSheetId="1">#REF!</definedName>
    <definedName name="___REC14565" localSheetId="3">#REF!</definedName>
    <definedName name="___REC15135" localSheetId="0">#REF!</definedName>
    <definedName name="___REC15135" localSheetId="4">#REF!</definedName>
    <definedName name="___REC15135" localSheetId="2">#REF!</definedName>
    <definedName name="___REC15135" localSheetId="5">#REF!</definedName>
    <definedName name="___REC15135" localSheetId="1">#REF!</definedName>
    <definedName name="___REC15135" localSheetId="3">#REF!</definedName>
    <definedName name="___REC15140" localSheetId="0">#REF!</definedName>
    <definedName name="___REC15140" localSheetId="4">#REF!</definedName>
    <definedName name="___REC15140" localSheetId="2">#REF!</definedName>
    <definedName name="___REC15140" localSheetId="5">#REF!</definedName>
    <definedName name="___REC15140" localSheetId="1">#REF!</definedName>
    <definedName name="___REC15140" localSheetId="3">#REF!</definedName>
    <definedName name="___REC15195" localSheetId="0">#REF!</definedName>
    <definedName name="___REC15195" localSheetId="4">#REF!</definedName>
    <definedName name="___REC15195" localSheetId="2">#REF!</definedName>
    <definedName name="___REC15195" localSheetId="5">#REF!</definedName>
    <definedName name="___REC15195" localSheetId="1">#REF!</definedName>
    <definedName name="___REC15195" localSheetId="3">#REF!</definedName>
    <definedName name="___REC15225" localSheetId="0">#REF!</definedName>
    <definedName name="___REC15225" localSheetId="4">#REF!</definedName>
    <definedName name="___REC15225" localSheetId="2">#REF!</definedName>
    <definedName name="___REC15225" localSheetId="5">#REF!</definedName>
    <definedName name="___REC15225" localSheetId="1">#REF!</definedName>
    <definedName name="___REC15225" localSheetId="3">#REF!</definedName>
    <definedName name="___REC15230" localSheetId="0">#REF!</definedName>
    <definedName name="___REC15230" localSheetId="4">#REF!</definedName>
    <definedName name="___REC15230" localSheetId="2">#REF!</definedName>
    <definedName name="___REC15230" localSheetId="5">#REF!</definedName>
    <definedName name="___REC15230" localSheetId="1">#REF!</definedName>
    <definedName name="___REC15230" localSheetId="3">#REF!</definedName>
    <definedName name="___REC15515" localSheetId="0">#REF!</definedName>
    <definedName name="___REC15515" localSheetId="4">#REF!</definedName>
    <definedName name="___REC15515" localSheetId="2">#REF!</definedName>
    <definedName name="___REC15515" localSheetId="5">#REF!</definedName>
    <definedName name="___REC15515" localSheetId="1">#REF!</definedName>
    <definedName name="___REC15515" localSheetId="3">#REF!</definedName>
    <definedName name="___REC15560" localSheetId="0">#REF!</definedName>
    <definedName name="___REC15560" localSheetId="4">#REF!</definedName>
    <definedName name="___REC15560" localSheetId="2">#REF!</definedName>
    <definedName name="___REC15560" localSheetId="5">#REF!</definedName>
    <definedName name="___REC15560" localSheetId="1">#REF!</definedName>
    <definedName name="___REC15560" localSheetId="3">#REF!</definedName>
    <definedName name="___REC15565" localSheetId="0">#REF!</definedName>
    <definedName name="___REC15565" localSheetId="4">#REF!</definedName>
    <definedName name="___REC15565" localSheetId="2">#REF!</definedName>
    <definedName name="___REC15565" localSheetId="5">#REF!</definedName>
    <definedName name="___REC15565" localSheetId="1">#REF!</definedName>
    <definedName name="___REC15565" localSheetId="3">#REF!</definedName>
    <definedName name="___REC15570" localSheetId="0">#REF!</definedName>
    <definedName name="___REC15570" localSheetId="4">#REF!</definedName>
    <definedName name="___REC15570" localSheetId="2">#REF!</definedName>
    <definedName name="___REC15570" localSheetId="5">#REF!</definedName>
    <definedName name="___REC15570" localSheetId="1">#REF!</definedName>
    <definedName name="___REC15570" localSheetId="3">#REF!</definedName>
    <definedName name="___REC15575" localSheetId="0">#REF!</definedName>
    <definedName name="___REC15575" localSheetId="4">#REF!</definedName>
    <definedName name="___REC15575" localSheetId="2">#REF!</definedName>
    <definedName name="___REC15575" localSheetId="5">#REF!</definedName>
    <definedName name="___REC15575" localSheetId="1">#REF!</definedName>
    <definedName name="___REC15575" localSheetId="3">#REF!</definedName>
    <definedName name="___REC15583" localSheetId="0">#REF!</definedName>
    <definedName name="___REC15583" localSheetId="4">#REF!</definedName>
    <definedName name="___REC15583" localSheetId="2">#REF!</definedName>
    <definedName name="___REC15583" localSheetId="5">#REF!</definedName>
    <definedName name="___REC15583" localSheetId="1">#REF!</definedName>
    <definedName name="___REC15583" localSheetId="3">#REF!</definedName>
    <definedName name="___REC15590" localSheetId="0">#REF!</definedName>
    <definedName name="___REC15590" localSheetId="4">#REF!</definedName>
    <definedName name="___REC15590" localSheetId="2">#REF!</definedName>
    <definedName name="___REC15590" localSheetId="5">#REF!</definedName>
    <definedName name="___REC15590" localSheetId="1">#REF!</definedName>
    <definedName name="___REC15590" localSheetId="3">#REF!</definedName>
    <definedName name="___REC15591" localSheetId="0">#REF!</definedName>
    <definedName name="___REC15591" localSheetId="4">#REF!</definedName>
    <definedName name="___REC15591" localSheetId="2">#REF!</definedName>
    <definedName name="___REC15591" localSheetId="5">#REF!</definedName>
    <definedName name="___REC15591" localSheetId="1">#REF!</definedName>
    <definedName name="___REC15591" localSheetId="3">#REF!</definedName>
    <definedName name="___REC15610" localSheetId="0">#REF!</definedName>
    <definedName name="___REC15610" localSheetId="4">#REF!</definedName>
    <definedName name="___REC15610" localSheetId="2">#REF!</definedName>
    <definedName name="___REC15610" localSheetId="5">#REF!</definedName>
    <definedName name="___REC15610" localSheetId="1">#REF!</definedName>
    <definedName name="___REC15610" localSheetId="3">#REF!</definedName>
    <definedName name="___REC15625" localSheetId="0">#REF!</definedName>
    <definedName name="___REC15625" localSheetId="4">#REF!</definedName>
    <definedName name="___REC15625" localSheetId="2">#REF!</definedName>
    <definedName name="___REC15625" localSheetId="5">#REF!</definedName>
    <definedName name="___REC15625" localSheetId="1">#REF!</definedName>
    <definedName name="___REC15625" localSheetId="3">#REF!</definedName>
    <definedName name="___REC15635" localSheetId="0">#REF!</definedName>
    <definedName name="___REC15635" localSheetId="4">#REF!</definedName>
    <definedName name="___REC15635" localSheetId="2">#REF!</definedName>
    <definedName name="___REC15635" localSheetId="5">#REF!</definedName>
    <definedName name="___REC15635" localSheetId="1">#REF!</definedName>
    <definedName name="___REC15635" localSheetId="3">#REF!</definedName>
    <definedName name="___REC15655" localSheetId="0">#REF!</definedName>
    <definedName name="___REC15655" localSheetId="4">#REF!</definedName>
    <definedName name="___REC15655" localSheetId="2">#REF!</definedName>
    <definedName name="___REC15655" localSheetId="5">#REF!</definedName>
    <definedName name="___REC15655" localSheetId="1">#REF!</definedName>
    <definedName name="___REC15655" localSheetId="3">#REF!</definedName>
    <definedName name="___REC15665" localSheetId="0">#REF!</definedName>
    <definedName name="___REC15665" localSheetId="4">#REF!</definedName>
    <definedName name="___REC15665" localSheetId="2">#REF!</definedName>
    <definedName name="___REC15665" localSheetId="5">#REF!</definedName>
    <definedName name="___REC15665" localSheetId="1">#REF!</definedName>
    <definedName name="___REC15665" localSheetId="3">#REF!</definedName>
    <definedName name="___REC16515" localSheetId="0">#REF!</definedName>
    <definedName name="___REC16515" localSheetId="4">#REF!</definedName>
    <definedName name="___REC16515" localSheetId="2">#REF!</definedName>
    <definedName name="___REC16515" localSheetId="5">#REF!</definedName>
    <definedName name="___REC16515" localSheetId="1">#REF!</definedName>
    <definedName name="___REC16515" localSheetId="3">#REF!</definedName>
    <definedName name="___REC16535" localSheetId="0">#REF!</definedName>
    <definedName name="___REC16535" localSheetId="4">#REF!</definedName>
    <definedName name="___REC16535" localSheetId="2">#REF!</definedName>
    <definedName name="___REC16535" localSheetId="5">#REF!</definedName>
    <definedName name="___REC16535" localSheetId="1">#REF!</definedName>
    <definedName name="___REC16535" localSheetId="3">#REF!</definedName>
    <definedName name="___REC17140" localSheetId="0">#REF!</definedName>
    <definedName name="___REC17140" localSheetId="4">#REF!</definedName>
    <definedName name="___REC17140" localSheetId="2">#REF!</definedName>
    <definedName name="___REC17140" localSheetId="5">#REF!</definedName>
    <definedName name="___REC17140" localSheetId="1">#REF!</definedName>
    <definedName name="___REC17140" localSheetId="3">#REF!</definedName>
    <definedName name="___REC19500" localSheetId="0">#REF!</definedName>
    <definedName name="___REC19500" localSheetId="4">#REF!</definedName>
    <definedName name="___REC19500" localSheetId="2">#REF!</definedName>
    <definedName name="___REC19500" localSheetId="5">#REF!</definedName>
    <definedName name="___REC19500" localSheetId="1">#REF!</definedName>
    <definedName name="___REC19500" localSheetId="3">#REF!</definedName>
    <definedName name="___REC19501" localSheetId="0">#REF!</definedName>
    <definedName name="___REC19501" localSheetId="4">#REF!</definedName>
    <definedName name="___REC19501" localSheetId="2">#REF!</definedName>
    <definedName name="___REC19501" localSheetId="5">#REF!</definedName>
    <definedName name="___REC19501" localSheetId="1">#REF!</definedName>
    <definedName name="___REC19501" localSheetId="3">#REF!</definedName>
    <definedName name="___REC19502" localSheetId="0">#REF!</definedName>
    <definedName name="___REC19502" localSheetId="4">#REF!</definedName>
    <definedName name="___REC19502" localSheetId="2">#REF!</definedName>
    <definedName name="___REC19502" localSheetId="5">#REF!</definedName>
    <definedName name="___REC19502" localSheetId="1">#REF!</definedName>
    <definedName name="___REC19502" localSheetId="3">#REF!</definedName>
    <definedName name="___REC19503" localSheetId="0">#REF!</definedName>
    <definedName name="___REC19503" localSheetId="4">#REF!</definedName>
    <definedName name="___REC19503" localSheetId="2">#REF!</definedName>
    <definedName name="___REC19503" localSheetId="5">#REF!</definedName>
    <definedName name="___REC19503" localSheetId="1">#REF!</definedName>
    <definedName name="___REC19503" localSheetId="3">#REF!</definedName>
    <definedName name="___REC19504" localSheetId="0">#REF!</definedName>
    <definedName name="___REC19504" localSheetId="4">#REF!</definedName>
    <definedName name="___REC19504" localSheetId="2">#REF!</definedName>
    <definedName name="___REC19504" localSheetId="5">#REF!</definedName>
    <definedName name="___REC19504" localSheetId="1">#REF!</definedName>
    <definedName name="___REC19504" localSheetId="3">#REF!</definedName>
    <definedName name="___REC19505" localSheetId="0">#REF!</definedName>
    <definedName name="___REC19505" localSheetId="4">#REF!</definedName>
    <definedName name="___REC19505" localSheetId="2">#REF!</definedName>
    <definedName name="___REC19505" localSheetId="5">#REF!</definedName>
    <definedName name="___REC19505" localSheetId="1">#REF!</definedName>
    <definedName name="___REC19505" localSheetId="3">#REF!</definedName>
    <definedName name="___REC20100" localSheetId="0">#REF!</definedName>
    <definedName name="___REC20100" localSheetId="4">#REF!</definedName>
    <definedName name="___REC20100" localSheetId="2">#REF!</definedName>
    <definedName name="___REC20100" localSheetId="5">#REF!</definedName>
    <definedName name="___REC20100" localSheetId="1">#REF!</definedName>
    <definedName name="___REC20100" localSheetId="3">#REF!</definedName>
    <definedName name="___REC20105" localSheetId="0">#REF!</definedName>
    <definedName name="___REC20105" localSheetId="4">#REF!</definedName>
    <definedName name="___REC20105" localSheetId="2">#REF!</definedName>
    <definedName name="___REC20105" localSheetId="5">#REF!</definedName>
    <definedName name="___REC20105" localSheetId="1">#REF!</definedName>
    <definedName name="___REC20105" localSheetId="3">#REF!</definedName>
    <definedName name="___REC20110" localSheetId="0">#REF!</definedName>
    <definedName name="___REC20110" localSheetId="4">#REF!</definedName>
    <definedName name="___REC20110" localSheetId="2">#REF!</definedName>
    <definedName name="___REC20110" localSheetId="5">#REF!</definedName>
    <definedName name="___REC20110" localSheetId="1">#REF!</definedName>
    <definedName name="___REC20110" localSheetId="3">#REF!</definedName>
    <definedName name="___REC20115" localSheetId="0">#REF!</definedName>
    <definedName name="___REC20115" localSheetId="4">#REF!</definedName>
    <definedName name="___REC20115" localSheetId="2">#REF!</definedName>
    <definedName name="___REC20115" localSheetId="5">#REF!</definedName>
    <definedName name="___REC20115" localSheetId="1">#REF!</definedName>
    <definedName name="___REC20115" localSheetId="3">#REF!</definedName>
    <definedName name="___REC20130" localSheetId="0">#REF!</definedName>
    <definedName name="___REC20130" localSheetId="4">#REF!</definedName>
    <definedName name="___REC20130" localSheetId="2">#REF!</definedName>
    <definedName name="___REC20130" localSheetId="5">#REF!</definedName>
    <definedName name="___REC20130" localSheetId="1">#REF!</definedName>
    <definedName name="___REC20130" localSheetId="3">#REF!</definedName>
    <definedName name="___REC20135" localSheetId="0">#REF!</definedName>
    <definedName name="___REC20135" localSheetId="4">#REF!</definedName>
    <definedName name="___REC20135" localSheetId="2">#REF!</definedName>
    <definedName name="___REC20135" localSheetId="5">#REF!</definedName>
    <definedName name="___REC20135" localSheetId="1">#REF!</definedName>
    <definedName name="___REC20135" localSheetId="3">#REF!</definedName>
    <definedName name="___REC20140" localSheetId="0">#REF!</definedName>
    <definedName name="___REC20140" localSheetId="4">#REF!</definedName>
    <definedName name="___REC20140" localSheetId="2">#REF!</definedName>
    <definedName name="___REC20140" localSheetId="5">#REF!</definedName>
    <definedName name="___REC20140" localSheetId="1">#REF!</definedName>
    <definedName name="___REC20140" localSheetId="3">#REF!</definedName>
    <definedName name="___REC20145" localSheetId="0">#REF!</definedName>
    <definedName name="___REC20145" localSheetId="4">#REF!</definedName>
    <definedName name="___REC20145" localSheetId="2">#REF!</definedName>
    <definedName name="___REC20145" localSheetId="5">#REF!</definedName>
    <definedName name="___REC20145" localSheetId="1">#REF!</definedName>
    <definedName name="___REC20145" localSheetId="3">#REF!</definedName>
    <definedName name="___REC20150" localSheetId="0">#REF!</definedName>
    <definedName name="___REC20150" localSheetId="4">#REF!</definedName>
    <definedName name="___REC20150" localSheetId="2">#REF!</definedName>
    <definedName name="___REC20150" localSheetId="5">#REF!</definedName>
    <definedName name="___REC20150" localSheetId="1">#REF!</definedName>
    <definedName name="___REC20150" localSheetId="3">#REF!</definedName>
    <definedName name="___REC20155" localSheetId="0">#REF!</definedName>
    <definedName name="___REC20155" localSheetId="4">#REF!</definedName>
    <definedName name="___REC20155" localSheetId="2">#REF!</definedName>
    <definedName name="___REC20155" localSheetId="5">#REF!</definedName>
    <definedName name="___REC20155" localSheetId="1">#REF!</definedName>
    <definedName name="___REC20155" localSheetId="3">#REF!</definedName>
    <definedName name="___REC20175" localSheetId="0">#REF!</definedName>
    <definedName name="___REC20175" localSheetId="4">#REF!</definedName>
    <definedName name="___REC20175" localSheetId="2">#REF!</definedName>
    <definedName name="___REC20175" localSheetId="5">#REF!</definedName>
    <definedName name="___REC20175" localSheetId="1">#REF!</definedName>
    <definedName name="___REC20175" localSheetId="3">#REF!</definedName>
    <definedName name="___REC20185" localSheetId="0">#REF!</definedName>
    <definedName name="___REC20185" localSheetId="4">#REF!</definedName>
    <definedName name="___REC20185" localSheetId="2">#REF!</definedName>
    <definedName name="___REC20185" localSheetId="5">#REF!</definedName>
    <definedName name="___REC20185" localSheetId="1">#REF!</definedName>
    <definedName name="___REC20185" localSheetId="3">#REF!</definedName>
    <definedName name="___REC20190" localSheetId="0">#REF!</definedName>
    <definedName name="___REC20190" localSheetId="4">#REF!</definedName>
    <definedName name="___REC20190" localSheetId="2">#REF!</definedName>
    <definedName name="___REC20190" localSheetId="5">#REF!</definedName>
    <definedName name="___REC20190" localSheetId="1">#REF!</definedName>
    <definedName name="___REC20190" localSheetId="3">#REF!</definedName>
    <definedName name="___REC20195" localSheetId="0">#REF!</definedName>
    <definedName name="___REC20195" localSheetId="4">#REF!</definedName>
    <definedName name="___REC20195" localSheetId="2">#REF!</definedName>
    <definedName name="___REC20195" localSheetId="5">#REF!</definedName>
    <definedName name="___REC20195" localSheetId="1">#REF!</definedName>
    <definedName name="___REC20195" localSheetId="3">#REF!</definedName>
    <definedName name="___REC20210" localSheetId="0">#REF!</definedName>
    <definedName name="___REC20210" localSheetId="4">#REF!</definedName>
    <definedName name="___REC20210" localSheetId="2">#REF!</definedName>
    <definedName name="___REC20210" localSheetId="5">#REF!</definedName>
    <definedName name="___REC20210" localSheetId="1">#REF!</definedName>
    <definedName name="___REC20210" localSheetId="3">#REF!</definedName>
    <definedName name="___UNI11100" localSheetId="0">#REF!</definedName>
    <definedName name="___UNI11100" localSheetId="4">#REF!</definedName>
    <definedName name="___UNI11100" localSheetId="2">#REF!</definedName>
    <definedName name="___UNI11100" localSheetId="5">#REF!</definedName>
    <definedName name="___UNI11100" localSheetId="1">#REF!</definedName>
    <definedName name="___UNI11100" localSheetId="3">#REF!</definedName>
    <definedName name="___UNI11110" localSheetId="0">#REF!</definedName>
    <definedName name="___UNI11110" localSheetId="4">#REF!</definedName>
    <definedName name="___UNI11110" localSheetId="2">#REF!</definedName>
    <definedName name="___UNI11110" localSheetId="5">#REF!</definedName>
    <definedName name="___UNI11110" localSheetId="1">#REF!</definedName>
    <definedName name="___UNI11110" localSheetId="3">#REF!</definedName>
    <definedName name="___UNI11115" localSheetId="0">#REF!</definedName>
    <definedName name="___UNI11115" localSheetId="4">#REF!</definedName>
    <definedName name="___UNI11115" localSheetId="2">#REF!</definedName>
    <definedName name="___UNI11115" localSheetId="5">#REF!</definedName>
    <definedName name="___UNI11115" localSheetId="1">#REF!</definedName>
    <definedName name="___UNI11115" localSheetId="3">#REF!</definedName>
    <definedName name="___UNI11125" localSheetId="0">#REF!</definedName>
    <definedName name="___UNI11125" localSheetId="4">#REF!</definedName>
    <definedName name="___UNI11125" localSheetId="2">#REF!</definedName>
    <definedName name="___UNI11125" localSheetId="5">#REF!</definedName>
    <definedName name="___UNI11125" localSheetId="1">#REF!</definedName>
    <definedName name="___UNI11125" localSheetId="3">#REF!</definedName>
    <definedName name="___UNI11130" localSheetId="0">#REF!</definedName>
    <definedName name="___UNI11130" localSheetId="4">#REF!</definedName>
    <definedName name="___UNI11130" localSheetId="2">#REF!</definedName>
    <definedName name="___UNI11130" localSheetId="5">#REF!</definedName>
    <definedName name="___UNI11130" localSheetId="1">#REF!</definedName>
    <definedName name="___UNI11130" localSheetId="3">#REF!</definedName>
    <definedName name="___UNI11135" localSheetId="0">#REF!</definedName>
    <definedName name="___UNI11135" localSheetId="4">#REF!</definedName>
    <definedName name="___UNI11135" localSheetId="2">#REF!</definedName>
    <definedName name="___UNI11135" localSheetId="5">#REF!</definedName>
    <definedName name="___UNI11135" localSheetId="1">#REF!</definedName>
    <definedName name="___UNI11135" localSheetId="3">#REF!</definedName>
    <definedName name="___UNI11145" localSheetId="0">#REF!</definedName>
    <definedName name="___UNI11145" localSheetId="4">#REF!</definedName>
    <definedName name="___UNI11145" localSheetId="2">#REF!</definedName>
    <definedName name="___UNI11145" localSheetId="5">#REF!</definedName>
    <definedName name="___UNI11145" localSheetId="1">#REF!</definedName>
    <definedName name="___UNI11145" localSheetId="3">#REF!</definedName>
    <definedName name="___UNI11150" localSheetId="0">#REF!</definedName>
    <definedName name="___UNI11150" localSheetId="4">#REF!</definedName>
    <definedName name="___UNI11150" localSheetId="2">#REF!</definedName>
    <definedName name="___UNI11150" localSheetId="5">#REF!</definedName>
    <definedName name="___UNI11150" localSheetId="1">#REF!</definedName>
    <definedName name="___UNI11150" localSheetId="3">#REF!</definedName>
    <definedName name="___UNI11165" localSheetId="0">#REF!</definedName>
    <definedName name="___UNI11165" localSheetId="4">#REF!</definedName>
    <definedName name="___UNI11165" localSheetId="2">#REF!</definedName>
    <definedName name="___UNI11165" localSheetId="5">#REF!</definedName>
    <definedName name="___UNI11165" localSheetId="1">#REF!</definedName>
    <definedName name="___UNI11165" localSheetId="3">#REF!</definedName>
    <definedName name="___UNI11170" localSheetId="0">#REF!</definedName>
    <definedName name="___UNI11170" localSheetId="4">#REF!</definedName>
    <definedName name="___UNI11170" localSheetId="2">#REF!</definedName>
    <definedName name="___UNI11170" localSheetId="5">#REF!</definedName>
    <definedName name="___UNI11170" localSheetId="1">#REF!</definedName>
    <definedName name="___UNI11170" localSheetId="3">#REF!</definedName>
    <definedName name="___UNI11180" localSheetId="0">#REF!</definedName>
    <definedName name="___UNI11180" localSheetId="4">#REF!</definedName>
    <definedName name="___UNI11180" localSheetId="2">#REF!</definedName>
    <definedName name="___UNI11180" localSheetId="5">#REF!</definedName>
    <definedName name="___UNI11180" localSheetId="1">#REF!</definedName>
    <definedName name="___UNI11180" localSheetId="3">#REF!</definedName>
    <definedName name="___UNI11185" localSheetId="0">#REF!</definedName>
    <definedName name="___UNI11185" localSheetId="4">#REF!</definedName>
    <definedName name="___UNI11185" localSheetId="2">#REF!</definedName>
    <definedName name="___UNI11185" localSheetId="5">#REF!</definedName>
    <definedName name="___UNI11185" localSheetId="1">#REF!</definedName>
    <definedName name="___UNI11185" localSheetId="3">#REF!</definedName>
    <definedName name="___UNI11220" localSheetId="0">#REF!</definedName>
    <definedName name="___UNI11220" localSheetId="4">#REF!</definedName>
    <definedName name="___UNI11220" localSheetId="2">#REF!</definedName>
    <definedName name="___UNI11220" localSheetId="5">#REF!</definedName>
    <definedName name="___UNI11220" localSheetId="1">#REF!</definedName>
    <definedName name="___UNI11220" localSheetId="3">#REF!</definedName>
    <definedName name="___UNI12105" localSheetId="0">#REF!</definedName>
    <definedName name="___UNI12105" localSheetId="4">#REF!</definedName>
    <definedName name="___UNI12105" localSheetId="2">#REF!</definedName>
    <definedName name="___UNI12105" localSheetId="5">#REF!</definedName>
    <definedName name="___UNI12105" localSheetId="1">#REF!</definedName>
    <definedName name="___UNI12105" localSheetId="3">#REF!</definedName>
    <definedName name="___UNI12555" localSheetId="0">#REF!</definedName>
    <definedName name="___UNI12555" localSheetId="4">#REF!</definedName>
    <definedName name="___UNI12555" localSheetId="2">#REF!</definedName>
    <definedName name="___UNI12555" localSheetId="5">#REF!</definedName>
    <definedName name="___UNI12555" localSheetId="1">#REF!</definedName>
    <definedName name="___UNI12555" localSheetId="3">#REF!</definedName>
    <definedName name="___UNI12570" localSheetId="0">#REF!</definedName>
    <definedName name="___UNI12570" localSheetId="4">#REF!</definedName>
    <definedName name="___UNI12570" localSheetId="2">#REF!</definedName>
    <definedName name="___UNI12570" localSheetId="5">#REF!</definedName>
    <definedName name="___UNI12570" localSheetId="1">#REF!</definedName>
    <definedName name="___UNI12570" localSheetId="3">#REF!</definedName>
    <definedName name="___UNI12575" localSheetId="0">#REF!</definedName>
    <definedName name="___UNI12575" localSheetId="4">#REF!</definedName>
    <definedName name="___UNI12575" localSheetId="2">#REF!</definedName>
    <definedName name="___UNI12575" localSheetId="5">#REF!</definedName>
    <definedName name="___UNI12575" localSheetId="1">#REF!</definedName>
    <definedName name="___UNI12575" localSheetId="3">#REF!</definedName>
    <definedName name="___UNI12580" localSheetId="0">#REF!</definedName>
    <definedName name="___UNI12580" localSheetId="4">#REF!</definedName>
    <definedName name="___UNI12580" localSheetId="2">#REF!</definedName>
    <definedName name="___UNI12580" localSheetId="5">#REF!</definedName>
    <definedName name="___UNI12580" localSheetId="1">#REF!</definedName>
    <definedName name="___UNI12580" localSheetId="3">#REF!</definedName>
    <definedName name="___UNI12600" localSheetId="0">#REF!</definedName>
    <definedName name="___UNI12600" localSheetId="4">#REF!</definedName>
    <definedName name="___UNI12600" localSheetId="2">#REF!</definedName>
    <definedName name="___UNI12600" localSheetId="5">#REF!</definedName>
    <definedName name="___UNI12600" localSheetId="1">#REF!</definedName>
    <definedName name="___UNI12600" localSheetId="3">#REF!</definedName>
    <definedName name="___UNI12610" localSheetId="0">#REF!</definedName>
    <definedName name="___UNI12610" localSheetId="4">#REF!</definedName>
    <definedName name="___UNI12610" localSheetId="2">#REF!</definedName>
    <definedName name="___UNI12610" localSheetId="5">#REF!</definedName>
    <definedName name="___UNI12610" localSheetId="1">#REF!</definedName>
    <definedName name="___UNI12610" localSheetId="3">#REF!</definedName>
    <definedName name="___UNI12630" localSheetId="0">#REF!</definedName>
    <definedName name="___UNI12630" localSheetId="4">#REF!</definedName>
    <definedName name="___UNI12630" localSheetId="2">#REF!</definedName>
    <definedName name="___UNI12630" localSheetId="5">#REF!</definedName>
    <definedName name="___UNI12630" localSheetId="1">#REF!</definedName>
    <definedName name="___UNI12630" localSheetId="3">#REF!</definedName>
    <definedName name="___UNI12631" localSheetId="0">#REF!</definedName>
    <definedName name="___UNI12631" localSheetId="4">#REF!</definedName>
    <definedName name="___UNI12631" localSheetId="2">#REF!</definedName>
    <definedName name="___UNI12631" localSheetId="5">#REF!</definedName>
    <definedName name="___UNI12631" localSheetId="1">#REF!</definedName>
    <definedName name="___UNI12631" localSheetId="3">#REF!</definedName>
    <definedName name="___UNI12640" localSheetId="0">#REF!</definedName>
    <definedName name="___UNI12640" localSheetId="4">#REF!</definedName>
    <definedName name="___UNI12640" localSheetId="2">#REF!</definedName>
    <definedName name="___UNI12640" localSheetId="5">#REF!</definedName>
    <definedName name="___UNI12640" localSheetId="1">#REF!</definedName>
    <definedName name="___UNI12640" localSheetId="3">#REF!</definedName>
    <definedName name="___UNI12645" localSheetId="0">#REF!</definedName>
    <definedName name="___UNI12645" localSheetId="4">#REF!</definedName>
    <definedName name="___UNI12645" localSheetId="2">#REF!</definedName>
    <definedName name="___UNI12645" localSheetId="5">#REF!</definedName>
    <definedName name="___UNI12645" localSheetId="1">#REF!</definedName>
    <definedName name="___UNI12645" localSheetId="3">#REF!</definedName>
    <definedName name="___UNI12665" localSheetId="0">#REF!</definedName>
    <definedName name="___UNI12665" localSheetId="4">#REF!</definedName>
    <definedName name="___UNI12665" localSheetId="2">#REF!</definedName>
    <definedName name="___UNI12665" localSheetId="5">#REF!</definedName>
    <definedName name="___UNI12665" localSheetId="1">#REF!</definedName>
    <definedName name="___UNI12665" localSheetId="3">#REF!</definedName>
    <definedName name="___UNI12690" localSheetId="0">#REF!</definedName>
    <definedName name="___UNI12690" localSheetId="4">#REF!</definedName>
    <definedName name="___UNI12690" localSheetId="2">#REF!</definedName>
    <definedName name="___UNI12690" localSheetId="5">#REF!</definedName>
    <definedName name="___UNI12690" localSheetId="1">#REF!</definedName>
    <definedName name="___UNI12690" localSheetId="3">#REF!</definedName>
    <definedName name="___UNI12700" localSheetId="0">#REF!</definedName>
    <definedName name="___UNI12700" localSheetId="4">#REF!</definedName>
    <definedName name="___UNI12700" localSheetId="2">#REF!</definedName>
    <definedName name="___UNI12700" localSheetId="5">#REF!</definedName>
    <definedName name="___UNI12700" localSheetId="1">#REF!</definedName>
    <definedName name="___UNI12700" localSheetId="3">#REF!</definedName>
    <definedName name="___UNI12710" localSheetId="0">#REF!</definedName>
    <definedName name="___UNI12710" localSheetId="4">#REF!</definedName>
    <definedName name="___UNI12710" localSheetId="2">#REF!</definedName>
    <definedName name="___UNI12710" localSheetId="5">#REF!</definedName>
    <definedName name="___UNI12710" localSheetId="1">#REF!</definedName>
    <definedName name="___UNI12710" localSheetId="3">#REF!</definedName>
    <definedName name="___UNI13111" localSheetId="0">#REF!</definedName>
    <definedName name="___UNI13111" localSheetId="4">#REF!</definedName>
    <definedName name="___UNI13111" localSheetId="2">#REF!</definedName>
    <definedName name="___UNI13111" localSheetId="5">#REF!</definedName>
    <definedName name="___UNI13111" localSheetId="1">#REF!</definedName>
    <definedName name="___UNI13111" localSheetId="3">#REF!</definedName>
    <definedName name="___UNI13112" localSheetId="0">#REF!</definedName>
    <definedName name="___UNI13112" localSheetId="4">#REF!</definedName>
    <definedName name="___UNI13112" localSheetId="2">#REF!</definedName>
    <definedName name="___UNI13112" localSheetId="5">#REF!</definedName>
    <definedName name="___UNI13112" localSheetId="1">#REF!</definedName>
    <definedName name="___UNI13112" localSheetId="3">#REF!</definedName>
    <definedName name="___UNI13121" localSheetId="0">#REF!</definedName>
    <definedName name="___UNI13121" localSheetId="4">#REF!</definedName>
    <definedName name="___UNI13121" localSheetId="2">#REF!</definedName>
    <definedName name="___UNI13121" localSheetId="5">#REF!</definedName>
    <definedName name="___UNI13121" localSheetId="1">#REF!</definedName>
    <definedName name="___UNI13121" localSheetId="3">#REF!</definedName>
    <definedName name="___UNI13720" localSheetId="0">#REF!</definedName>
    <definedName name="___UNI13720" localSheetId="4">#REF!</definedName>
    <definedName name="___UNI13720" localSheetId="2">#REF!</definedName>
    <definedName name="___UNI13720" localSheetId="5">#REF!</definedName>
    <definedName name="___UNI13720" localSheetId="1">#REF!</definedName>
    <definedName name="___UNI13720" localSheetId="3">#REF!</definedName>
    <definedName name="___UNI14100" localSheetId="0">#REF!</definedName>
    <definedName name="___UNI14100" localSheetId="4">#REF!</definedName>
    <definedName name="___UNI14100" localSheetId="2">#REF!</definedName>
    <definedName name="___UNI14100" localSheetId="5">#REF!</definedName>
    <definedName name="___UNI14100" localSheetId="1">#REF!</definedName>
    <definedName name="___UNI14100" localSheetId="3">#REF!</definedName>
    <definedName name="___UNI14161" localSheetId="0">#REF!</definedName>
    <definedName name="___UNI14161" localSheetId="4">#REF!</definedName>
    <definedName name="___UNI14161" localSheetId="2">#REF!</definedName>
    <definedName name="___UNI14161" localSheetId="5">#REF!</definedName>
    <definedName name="___UNI14161" localSheetId="1">#REF!</definedName>
    <definedName name="___UNI14161" localSheetId="3">#REF!</definedName>
    <definedName name="___UNI14195" localSheetId="0">#REF!</definedName>
    <definedName name="___UNI14195" localSheetId="4">#REF!</definedName>
    <definedName name="___UNI14195" localSheetId="2">#REF!</definedName>
    <definedName name="___UNI14195" localSheetId="5">#REF!</definedName>
    <definedName name="___UNI14195" localSheetId="1">#REF!</definedName>
    <definedName name="___UNI14195" localSheetId="3">#REF!</definedName>
    <definedName name="___UNI14205" localSheetId="0">#REF!</definedName>
    <definedName name="___UNI14205" localSheetId="4">#REF!</definedName>
    <definedName name="___UNI14205" localSheetId="2">#REF!</definedName>
    <definedName name="___UNI14205" localSheetId="5">#REF!</definedName>
    <definedName name="___UNI14205" localSheetId="1">#REF!</definedName>
    <definedName name="___UNI14205" localSheetId="3">#REF!</definedName>
    <definedName name="___UNI14260" localSheetId="0">#REF!</definedName>
    <definedName name="___UNI14260" localSheetId="4">#REF!</definedName>
    <definedName name="___UNI14260" localSheetId="2">#REF!</definedName>
    <definedName name="___UNI14260" localSheetId="5">#REF!</definedName>
    <definedName name="___UNI14260" localSheetId="1">#REF!</definedName>
    <definedName name="___UNI14260" localSheetId="3">#REF!</definedName>
    <definedName name="___UNI14500" localSheetId="0">#REF!</definedName>
    <definedName name="___UNI14500" localSheetId="4">#REF!</definedName>
    <definedName name="___UNI14500" localSheetId="2">#REF!</definedName>
    <definedName name="___UNI14500" localSheetId="5">#REF!</definedName>
    <definedName name="___UNI14500" localSheetId="1">#REF!</definedName>
    <definedName name="___UNI14500" localSheetId="3">#REF!</definedName>
    <definedName name="___UNI14515" localSheetId="0">#REF!</definedName>
    <definedName name="___UNI14515" localSheetId="4">#REF!</definedName>
    <definedName name="___UNI14515" localSheetId="2">#REF!</definedName>
    <definedName name="___UNI14515" localSheetId="5">#REF!</definedName>
    <definedName name="___UNI14515" localSheetId="1">#REF!</definedName>
    <definedName name="___UNI14515" localSheetId="3">#REF!</definedName>
    <definedName name="___UNI14555" localSheetId="0">#REF!</definedName>
    <definedName name="___UNI14555" localSheetId="4">#REF!</definedName>
    <definedName name="___UNI14555" localSheetId="2">#REF!</definedName>
    <definedName name="___UNI14555" localSheetId="5">#REF!</definedName>
    <definedName name="___UNI14555" localSheetId="1">#REF!</definedName>
    <definedName name="___UNI14555" localSheetId="3">#REF!</definedName>
    <definedName name="___UNI14565" localSheetId="0">#REF!</definedName>
    <definedName name="___UNI14565" localSheetId="4">#REF!</definedName>
    <definedName name="___UNI14565" localSheetId="2">#REF!</definedName>
    <definedName name="___UNI14565" localSheetId="5">#REF!</definedName>
    <definedName name="___UNI14565" localSheetId="1">#REF!</definedName>
    <definedName name="___UNI14565" localSheetId="3">#REF!</definedName>
    <definedName name="___UNI15135" localSheetId="0">#REF!</definedName>
    <definedName name="___UNI15135" localSheetId="4">#REF!</definedName>
    <definedName name="___UNI15135" localSheetId="2">#REF!</definedName>
    <definedName name="___UNI15135" localSheetId="5">#REF!</definedName>
    <definedName name="___UNI15135" localSheetId="1">#REF!</definedName>
    <definedName name="___UNI15135" localSheetId="3">#REF!</definedName>
    <definedName name="___UNI15140" localSheetId="0">#REF!</definedName>
    <definedName name="___UNI15140" localSheetId="4">#REF!</definedName>
    <definedName name="___UNI15140" localSheetId="2">#REF!</definedName>
    <definedName name="___UNI15140" localSheetId="5">#REF!</definedName>
    <definedName name="___UNI15140" localSheetId="1">#REF!</definedName>
    <definedName name="___UNI15140" localSheetId="3">#REF!</definedName>
    <definedName name="___UNI15195" localSheetId="0">#REF!</definedName>
    <definedName name="___UNI15195" localSheetId="4">#REF!</definedName>
    <definedName name="___UNI15195" localSheetId="2">#REF!</definedName>
    <definedName name="___UNI15195" localSheetId="5">#REF!</definedName>
    <definedName name="___UNI15195" localSheetId="1">#REF!</definedName>
    <definedName name="___UNI15195" localSheetId="3">#REF!</definedName>
    <definedName name="___UNI15225" localSheetId="0">#REF!</definedName>
    <definedName name="___UNI15225" localSheetId="4">#REF!</definedName>
    <definedName name="___UNI15225" localSheetId="2">#REF!</definedName>
    <definedName name="___UNI15225" localSheetId="5">#REF!</definedName>
    <definedName name="___UNI15225" localSheetId="1">#REF!</definedName>
    <definedName name="___UNI15225" localSheetId="3">#REF!</definedName>
    <definedName name="___UNI15230" localSheetId="0">#REF!</definedName>
    <definedName name="___UNI15230" localSheetId="4">#REF!</definedName>
    <definedName name="___UNI15230" localSheetId="2">#REF!</definedName>
    <definedName name="___UNI15230" localSheetId="5">#REF!</definedName>
    <definedName name="___UNI15230" localSheetId="1">#REF!</definedName>
    <definedName name="___UNI15230" localSheetId="3">#REF!</definedName>
    <definedName name="___UNI15515" localSheetId="0">#REF!</definedName>
    <definedName name="___UNI15515" localSheetId="4">#REF!</definedName>
    <definedName name="___UNI15515" localSheetId="2">#REF!</definedName>
    <definedName name="___UNI15515" localSheetId="5">#REF!</definedName>
    <definedName name="___UNI15515" localSheetId="1">#REF!</definedName>
    <definedName name="___UNI15515" localSheetId="3">#REF!</definedName>
    <definedName name="___UNI15560" localSheetId="0">#REF!</definedName>
    <definedName name="___UNI15560" localSheetId="4">#REF!</definedName>
    <definedName name="___UNI15560" localSheetId="2">#REF!</definedName>
    <definedName name="___UNI15560" localSheetId="5">#REF!</definedName>
    <definedName name="___UNI15560" localSheetId="1">#REF!</definedName>
    <definedName name="___UNI15560" localSheetId="3">#REF!</definedName>
    <definedName name="___UNI15565" localSheetId="0">#REF!</definedName>
    <definedName name="___UNI15565" localSheetId="4">#REF!</definedName>
    <definedName name="___UNI15565" localSheetId="2">#REF!</definedName>
    <definedName name="___UNI15565" localSheetId="5">#REF!</definedName>
    <definedName name="___UNI15565" localSheetId="1">#REF!</definedName>
    <definedName name="___UNI15565" localSheetId="3">#REF!</definedName>
    <definedName name="___UNI15570" localSheetId="0">#REF!</definedName>
    <definedName name="___UNI15570" localSheetId="4">#REF!</definedName>
    <definedName name="___UNI15570" localSheetId="2">#REF!</definedName>
    <definedName name="___UNI15570" localSheetId="5">#REF!</definedName>
    <definedName name="___UNI15570" localSheetId="1">#REF!</definedName>
    <definedName name="___UNI15570" localSheetId="3">#REF!</definedName>
    <definedName name="___UNI15575" localSheetId="0">#REF!</definedName>
    <definedName name="___UNI15575" localSheetId="4">#REF!</definedName>
    <definedName name="___UNI15575" localSheetId="2">#REF!</definedName>
    <definedName name="___UNI15575" localSheetId="5">#REF!</definedName>
    <definedName name="___UNI15575" localSheetId="1">#REF!</definedName>
    <definedName name="___UNI15575" localSheetId="3">#REF!</definedName>
    <definedName name="___UNI15583" localSheetId="0">#REF!</definedName>
    <definedName name="___UNI15583" localSheetId="4">#REF!</definedName>
    <definedName name="___UNI15583" localSheetId="2">#REF!</definedName>
    <definedName name="___UNI15583" localSheetId="5">#REF!</definedName>
    <definedName name="___UNI15583" localSheetId="1">#REF!</definedName>
    <definedName name="___UNI15583" localSheetId="3">#REF!</definedName>
    <definedName name="___UNI15590" localSheetId="0">#REF!</definedName>
    <definedName name="___UNI15590" localSheetId="4">#REF!</definedName>
    <definedName name="___UNI15590" localSheetId="2">#REF!</definedName>
    <definedName name="___UNI15590" localSheetId="5">#REF!</definedName>
    <definedName name="___UNI15590" localSheetId="1">#REF!</definedName>
    <definedName name="___UNI15590" localSheetId="3">#REF!</definedName>
    <definedName name="___UNI15591" localSheetId="0">#REF!</definedName>
    <definedName name="___UNI15591" localSheetId="4">#REF!</definedName>
    <definedName name="___UNI15591" localSheetId="2">#REF!</definedName>
    <definedName name="___UNI15591" localSheetId="5">#REF!</definedName>
    <definedName name="___UNI15591" localSheetId="1">#REF!</definedName>
    <definedName name="___UNI15591" localSheetId="3">#REF!</definedName>
    <definedName name="___UNI15610" localSheetId="0">#REF!</definedName>
    <definedName name="___UNI15610" localSheetId="4">#REF!</definedName>
    <definedName name="___UNI15610" localSheetId="2">#REF!</definedName>
    <definedName name="___UNI15610" localSheetId="5">#REF!</definedName>
    <definedName name="___UNI15610" localSheetId="1">#REF!</definedName>
    <definedName name="___UNI15610" localSheetId="3">#REF!</definedName>
    <definedName name="___UNI15625" localSheetId="0">#REF!</definedName>
    <definedName name="___UNI15625" localSheetId="4">#REF!</definedName>
    <definedName name="___UNI15625" localSheetId="2">#REF!</definedName>
    <definedName name="___UNI15625" localSheetId="5">#REF!</definedName>
    <definedName name="___UNI15625" localSheetId="1">#REF!</definedName>
    <definedName name="___UNI15625" localSheetId="3">#REF!</definedName>
    <definedName name="___UNI15635" localSheetId="0">#REF!</definedName>
    <definedName name="___UNI15635" localSheetId="4">#REF!</definedName>
    <definedName name="___UNI15635" localSheetId="2">#REF!</definedName>
    <definedName name="___UNI15635" localSheetId="5">#REF!</definedName>
    <definedName name="___UNI15635" localSheetId="1">#REF!</definedName>
    <definedName name="___UNI15635" localSheetId="3">#REF!</definedName>
    <definedName name="___UNI15655" localSheetId="0">#REF!</definedName>
    <definedName name="___UNI15655" localSheetId="4">#REF!</definedName>
    <definedName name="___UNI15655" localSheetId="2">#REF!</definedName>
    <definedName name="___UNI15655" localSheetId="5">#REF!</definedName>
    <definedName name="___UNI15655" localSheetId="1">#REF!</definedName>
    <definedName name="___UNI15655" localSheetId="3">#REF!</definedName>
    <definedName name="___UNI15665" localSheetId="0">#REF!</definedName>
    <definedName name="___UNI15665" localSheetId="4">#REF!</definedName>
    <definedName name="___UNI15665" localSheetId="2">#REF!</definedName>
    <definedName name="___UNI15665" localSheetId="5">#REF!</definedName>
    <definedName name="___UNI15665" localSheetId="1">#REF!</definedName>
    <definedName name="___UNI15665" localSheetId="3">#REF!</definedName>
    <definedName name="___UNI16515" localSheetId="0">#REF!</definedName>
    <definedName name="___UNI16515" localSheetId="4">#REF!</definedName>
    <definedName name="___UNI16515" localSheetId="2">#REF!</definedName>
    <definedName name="___UNI16515" localSheetId="5">#REF!</definedName>
    <definedName name="___UNI16515" localSheetId="1">#REF!</definedName>
    <definedName name="___UNI16515" localSheetId="3">#REF!</definedName>
    <definedName name="___UNI16535" localSheetId="0">#REF!</definedName>
    <definedName name="___UNI16535" localSheetId="4">#REF!</definedName>
    <definedName name="___UNI16535" localSheetId="2">#REF!</definedName>
    <definedName name="___UNI16535" localSheetId="5">#REF!</definedName>
    <definedName name="___UNI16535" localSheetId="1">#REF!</definedName>
    <definedName name="___UNI16535" localSheetId="3">#REF!</definedName>
    <definedName name="___UNI17140" localSheetId="0">#REF!</definedName>
    <definedName name="___UNI17140" localSheetId="4">#REF!</definedName>
    <definedName name="___UNI17140" localSheetId="2">#REF!</definedName>
    <definedName name="___UNI17140" localSheetId="5">#REF!</definedName>
    <definedName name="___UNI17140" localSheetId="1">#REF!</definedName>
    <definedName name="___UNI17140" localSheetId="3">#REF!</definedName>
    <definedName name="___UNI19500" localSheetId="0">#REF!</definedName>
    <definedName name="___UNI19500" localSheetId="4">#REF!</definedName>
    <definedName name="___UNI19500" localSheetId="2">#REF!</definedName>
    <definedName name="___UNI19500" localSheetId="5">#REF!</definedName>
    <definedName name="___UNI19500" localSheetId="1">#REF!</definedName>
    <definedName name="___UNI19500" localSheetId="3">#REF!</definedName>
    <definedName name="___UNI19501" localSheetId="0">#REF!</definedName>
    <definedName name="___UNI19501" localSheetId="4">#REF!</definedName>
    <definedName name="___UNI19501" localSheetId="2">#REF!</definedName>
    <definedName name="___UNI19501" localSheetId="5">#REF!</definedName>
    <definedName name="___UNI19501" localSheetId="1">#REF!</definedName>
    <definedName name="___UNI19501" localSheetId="3">#REF!</definedName>
    <definedName name="___UNI19502" localSheetId="0">#REF!</definedName>
    <definedName name="___UNI19502" localSheetId="4">#REF!</definedName>
    <definedName name="___UNI19502" localSheetId="2">#REF!</definedName>
    <definedName name="___UNI19502" localSheetId="5">#REF!</definedName>
    <definedName name="___UNI19502" localSheetId="1">#REF!</definedName>
    <definedName name="___UNI19502" localSheetId="3">#REF!</definedName>
    <definedName name="___UNI19503" localSheetId="0">#REF!</definedName>
    <definedName name="___UNI19503" localSheetId="4">#REF!</definedName>
    <definedName name="___UNI19503" localSheetId="2">#REF!</definedName>
    <definedName name="___UNI19503" localSheetId="5">#REF!</definedName>
    <definedName name="___UNI19503" localSheetId="1">#REF!</definedName>
    <definedName name="___UNI19503" localSheetId="3">#REF!</definedName>
    <definedName name="___UNI19504" localSheetId="0">#REF!</definedName>
    <definedName name="___UNI19504" localSheetId="4">#REF!</definedName>
    <definedName name="___UNI19504" localSheetId="2">#REF!</definedName>
    <definedName name="___UNI19504" localSheetId="5">#REF!</definedName>
    <definedName name="___UNI19504" localSheetId="1">#REF!</definedName>
    <definedName name="___UNI19504" localSheetId="3">#REF!</definedName>
    <definedName name="___UNI19505" localSheetId="0">#REF!</definedName>
    <definedName name="___UNI19505" localSheetId="4">#REF!</definedName>
    <definedName name="___UNI19505" localSheetId="2">#REF!</definedName>
    <definedName name="___UNI19505" localSheetId="5">#REF!</definedName>
    <definedName name="___UNI19505" localSheetId="1">#REF!</definedName>
    <definedName name="___UNI19505" localSheetId="3">#REF!</definedName>
    <definedName name="___UNI20100" localSheetId="0">#REF!</definedName>
    <definedName name="___UNI20100" localSheetId="4">#REF!</definedName>
    <definedName name="___UNI20100" localSheetId="2">#REF!</definedName>
    <definedName name="___UNI20100" localSheetId="5">#REF!</definedName>
    <definedName name="___UNI20100" localSheetId="1">#REF!</definedName>
    <definedName name="___UNI20100" localSheetId="3">#REF!</definedName>
    <definedName name="___UNI20105" localSheetId="0">#REF!</definedName>
    <definedName name="___UNI20105" localSheetId="4">#REF!</definedName>
    <definedName name="___UNI20105" localSheetId="2">#REF!</definedName>
    <definedName name="___UNI20105" localSheetId="5">#REF!</definedName>
    <definedName name="___UNI20105" localSheetId="1">#REF!</definedName>
    <definedName name="___UNI20105" localSheetId="3">#REF!</definedName>
    <definedName name="___UNI20110" localSheetId="0">#REF!</definedName>
    <definedName name="___UNI20110" localSheetId="4">#REF!</definedName>
    <definedName name="___UNI20110" localSheetId="2">#REF!</definedName>
    <definedName name="___UNI20110" localSheetId="5">#REF!</definedName>
    <definedName name="___UNI20110" localSheetId="1">#REF!</definedName>
    <definedName name="___UNI20110" localSheetId="3">#REF!</definedName>
    <definedName name="___UNI20115" localSheetId="0">#REF!</definedName>
    <definedName name="___UNI20115" localSheetId="4">#REF!</definedName>
    <definedName name="___UNI20115" localSheetId="2">#REF!</definedName>
    <definedName name="___UNI20115" localSheetId="5">#REF!</definedName>
    <definedName name="___UNI20115" localSheetId="1">#REF!</definedName>
    <definedName name="___UNI20115" localSheetId="3">#REF!</definedName>
    <definedName name="___UNI20130" localSheetId="0">#REF!</definedName>
    <definedName name="___UNI20130" localSheetId="4">#REF!</definedName>
    <definedName name="___UNI20130" localSheetId="2">#REF!</definedName>
    <definedName name="___UNI20130" localSheetId="5">#REF!</definedName>
    <definedName name="___UNI20130" localSheetId="1">#REF!</definedName>
    <definedName name="___UNI20130" localSheetId="3">#REF!</definedName>
    <definedName name="___UNI20135" localSheetId="0">#REF!</definedName>
    <definedName name="___UNI20135" localSheetId="4">#REF!</definedName>
    <definedName name="___UNI20135" localSheetId="2">#REF!</definedName>
    <definedName name="___UNI20135" localSheetId="5">#REF!</definedName>
    <definedName name="___UNI20135" localSheetId="1">#REF!</definedName>
    <definedName name="___UNI20135" localSheetId="3">#REF!</definedName>
    <definedName name="___UNI20140" localSheetId="0">#REF!</definedName>
    <definedName name="___UNI20140" localSheetId="4">#REF!</definedName>
    <definedName name="___UNI20140" localSheetId="2">#REF!</definedName>
    <definedName name="___UNI20140" localSheetId="5">#REF!</definedName>
    <definedName name="___UNI20140" localSheetId="1">#REF!</definedName>
    <definedName name="___UNI20140" localSheetId="3">#REF!</definedName>
    <definedName name="___UNI20145" localSheetId="0">#REF!</definedName>
    <definedName name="___UNI20145" localSheetId="4">#REF!</definedName>
    <definedName name="___UNI20145" localSheetId="2">#REF!</definedName>
    <definedName name="___UNI20145" localSheetId="5">#REF!</definedName>
    <definedName name="___UNI20145" localSheetId="1">#REF!</definedName>
    <definedName name="___UNI20145" localSheetId="3">#REF!</definedName>
    <definedName name="___UNI20150" localSheetId="0">#REF!</definedName>
    <definedName name="___UNI20150" localSheetId="4">#REF!</definedName>
    <definedName name="___UNI20150" localSheetId="2">#REF!</definedName>
    <definedName name="___UNI20150" localSheetId="5">#REF!</definedName>
    <definedName name="___UNI20150" localSheetId="1">#REF!</definedName>
    <definedName name="___UNI20150" localSheetId="3">#REF!</definedName>
    <definedName name="___UNI20155" localSheetId="0">#REF!</definedName>
    <definedName name="___UNI20155" localSheetId="4">#REF!</definedName>
    <definedName name="___UNI20155" localSheetId="2">#REF!</definedName>
    <definedName name="___UNI20155" localSheetId="5">#REF!</definedName>
    <definedName name="___UNI20155" localSheetId="1">#REF!</definedName>
    <definedName name="___UNI20155" localSheetId="3">#REF!</definedName>
    <definedName name="___UNI20175" localSheetId="0">#REF!</definedName>
    <definedName name="___UNI20175" localSheetId="4">#REF!</definedName>
    <definedName name="___UNI20175" localSheetId="2">#REF!</definedName>
    <definedName name="___UNI20175" localSheetId="5">#REF!</definedName>
    <definedName name="___UNI20175" localSheetId="1">#REF!</definedName>
    <definedName name="___UNI20175" localSheetId="3">#REF!</definedName>
    <definedName name="___UNI20185" localSheetId="0">#REF!</definedName>
    <definedName name="___UNI20185" localSheetId="4">#REF!</definedName>
    <definedName name="___UNI20185" localSheetId="2">#REF!</definedName>
    <definedName name="___UNI20185" localSheetId="5">#REF!</definedName>
    <definedName name="___UNI20185" localSheetId="1">#REF!</definedName>
    <definedName name="___UNI20185" localSheetId="3">#REF!</definedName>
    <definedName name="___UNI20190" localSheetId="0">#REF!</definedName>
    <definedName name="___UNI20190" localSheetId="4">#REF!</definedName>
    <definedName name="___UNI20190" localSheetId="2">#REF!</definedName>
    <definedName name="___UNI20190" localSheetId="5">#REF!</definedName>
    <definedName name="___UNI20190" localSheetId="1">#REF!</definedName>
    <definedName name="___UNI20190" localSheetId="3">#REF!</definedName>
    <definedName name="___UNI20195" localSheetId="0">#REF!</definedName>
    <definedName name="___UNI20195" localSheetId="4">#REF!</definedName>
    <definedName name="___UNI20195" localSheetId="2">#REF!</definedName>
    <definedName name="___UNI20195" localSheetId="5">#REF!</definedName>
    <definedName name="___UNI20195" localSheetId="1">#REF!</definedName>
    <definedName name="___UNI20195" localSheetId="3">#REF!</definedName>
    <definedName name="___UNI20210" localSheetId="0">#REF!</definedName>
    <definedName name="___UNI20210" localSheetId="4">#REF!</definedName>
    <definedName name="___UNI20210" localSheetId="2">#REF!</definedName>
    <definedName name="___UNI20210" localSheetId="5">#REF!</definedName>
    <definedName name="___UNI20210" localSheetId="1">#REF!</definedName>
    <definedName name="___UNI20210" localSheetId="3">#REF!</definedName>
    <definedName name="___VAL11100" localSheetId="0">#REF!</definedName>
    <definedName name="___VAL11100" localSheetId="4">#REF!</definedName>
    <definedName name="___VAL11100" localSheetId="2">#REF!</definedName>
    <definedName name="___VAL11100" localSheetId="5">#REF!</definedName>
    <definedName name="___VAL11100" localSheetId="1">#REF!</definedName>
    <definedName name="___VAL11100" localSheetId="3">#REF!</definedName>
    <definedName name="___VAL11110" localSheetId="0">#REF!</definedName>
    <definedName name="___VAL11110" localSheetId="4">#REF!</definedName>
    <definedName name="___VAL11110" localSheetId="2">#REF!</definedName>
    <definedName name="___VAL11110" localSheetId="5">#REF!</definedName>
    <definedName name="___VAL11110" localSheetId="1">#REF!</definedName>
    <definedName name="___VAL11110" localSheetId="3">#REF!</definedName>
    <definedName name="___VAL11115" localSheetId="0">#REF!</definedName>
    <definedName name="___VAL11115" localSheetId="4">#REF!</definedName>
    <definedName name="___VAL11115" localSheetId="2">#REF!</definedName>
    <definedName name="___VAL11115" localSheetId="5">#REF!</definedName>
    <definedName name="___VAL11115" localSheetId="1">#REF!</definedName>
    <definedName name="___VAL11115" localSheetId="3">#REF!</definedName>
    <definedName name="___VAL11125" localSheetId="0">#REF!</definedName>
    <definedName name="___VAL11125" localSheetId="4">#REF!</definedName>
    <definedName name="___VAL11125" localSheetId="2">#REF!</definedName>
    <definedName name="___VAL11125" localSheetId="5">#REF!</definedName>
    <definedName name="___VAL11125" localSheetId="1">#REF!</definedName>
    <definedName name="___VAL11125" localSheetId="3">#REF!</definedName>
    <definedName name="___VAL11130" localSheetId="0">#REF!</definedName>
    <definedName name="___VAL11130" localSheetId="4">#REF!</definedName>
    <definedName name="___VAL11130" localSheetId="2">#REF!</definedName>
    <definedName name="___VAL11130" localSheetId="5">#REF!</definedName>
    <definedName name="___VAL11130" localSheetId="1">#REF!</definedName>
    <definedName name="___VAL11130" localSheetId="3">#REF!</definedName>
    <definedName name="___VAL11135" localSheetId="0">#REF!</definedName>
    <definedName name="___VAL11135" localSheetId="4">#REF!</definedName>
    <definedName name="___VAL11135" localSheetId="2">#REF!</definedName>
    <definedName name="___VAL11135" localSheetId="5">#REF!</definedName>
    <definedName name="___VAL11135" localSheetId="1">#REF!</definedName>
    <definedName name="___VAL11135" localSheetId="3">#REF!</definedName>
    <definedName name="___VAL11145" localSheetId="0">#REF!</definedName>
    <definedName name="___VAL11145" localSheetId="4">#REF!</definedName>
    <definedName name="___VAL11145" localSheetId="2">#REF!</definedName>
    <definedName name="___VAL11145" localSheetId="5">#REF!</definedName>
    <definedName name="___VAL11145" localSheetId="1">#REF!</definedName>
    <definedName name="___VAL11145" localSheetId="3">#REF!</definedName>
    <definedName name="___VAL11150" localSheetId="0">#REF!</definedName>
    <definedName name="___VAL11150" localSheetId="4">#REF!</definedName>
    <definedName name="___VAL11150" localSheetId="2">#REF!</definedName>
    <definedName name="___VAL11150" localSheetId="5">#REF!</definedName>
    <definedName name="___VAL11150" localSheetId="1">#REF!</definedName>
    <definedName name="___VAL11150" localSheetId="3">#REF!</definedName>
    <definedName name="___VAL11165" localSheetId="0">#REF!</definedName>
    <definedName name="___VAL11165" localSheetId="4">#REF!</definedName>
    <definedName name="___VAL11165" localSheetId="2">#REF!</definedName>
    <definedName name="___VAL11165" localSheetId="5">#REF!</definedName>
    <definedName name="___VAL11165" localSheetId="1">#REF!</definedName>
    <definedName name="___VAL11165" localSheetId="3">#REF!</definedName>
    <definedName name="___VAL11170" localSheetId="0">#REF!</definedName>
    <definedName name="___VAL11170" localSheetId="4">#REF!</definedName>
    <definedName name="___VAL11170" localSheetId="2">#REF!</definedName>
    <definedName name="___VAL11170" localSheetId="5">#REF!</definedName>
    <definedName name="___VAL11170" localSheetId="1">#REF!</definedName>
    <definedName name="___VAL11170" localSheetId="3">#REF!</definedName>
    <definedName name="___VAL11180" localSheetId="0">#REF!</definedName>
    <definedName name="___VAL11180" localSheetId="4">#REF!</definedName>
    <definedName name="___VAL11180" localSheetId="2">#REF!</definedName>
    <definedName name="___VAL11180" localSheetId="5">#REF!</definedName>
    <definedName name="___VAL11180" localSheetId="1">#REF!</definedName>
    <definedName name="___VAL11180" localSheetId="3">#REF!</definedName>
    <definedName name="___VAL11185" localSheetId="0">#REF!</definedName>
    <definedName name="___VAL11185" localSheetId="4">#REF!</definedName>
    <definedName name="___VAL11185" localSheetId="2">#REF!</definedName>
    <definedName name="___VAL11185" localSheetId="5">#REF!</definedName>
    <definedName name="___VAL11185" localSheetId="1">#REF!</definedName>
    <definedName name="___VAL11185" localSheetId="3">#REF!</definedName>
    <definedName name="___VAL11220" localSheetId="0">#REF!</definedName>
    <definedName name="___VAL11220" localSheetId="4">#REF!</definedName>
    <definedName name="___VAL11220" localSheetId="2">#REF!</definedName>
    <definedName name="___VAL11220" localSheetId="5">#REF!</definedName>
    <definedName name="___VAL11220" localSheetId="1">#REF!</definedName>
    <definedName name="___VAL11220" localSheetId="3">#REF!</definedName>
    <definedName name="___VAL12105" localSheetId="0">#REF!</definedName>
    <definedName name="___VAL12105" localSheetId="4">#REF!</definedName>
    <definedName name="___VAL12105" localSheetId="2">#REF!</definedName>
    <definedName name="___VAL12105" localSheetId="5">#REF!</definedName>
    <definedName name="___VAL12105" localSheetId="1">#REF!</definedName>
    <definedName name="___VAL12105" localSheetId="3">#REF!</definedName>
    <definedName name="___VAL12555" localSheetId="0">#REF!</definedName>
    <definedName name="___VAL12555" localSheetId="4">#REF!</definedName>
    <definedName name="___VAL12555" localSheetId="2">#REF!</definedName>
    <definedName name="___VAL12555" localSheetId="5">#REF!</definedName>
    <definedName name="___VAL12555" localSheetId="1">#REF!</definedName>
    <definedName name="___VAL12555" localSheetId="3">#REF!</definedName>
    <definedName name="___VAL12570" localSheetId="0">#REF!</definedName>
    <definedName name="___VAL12570" localSheetId="4">#REF!</definedName>
    <definedName name="___VAL12570" localSheetId="2">#REF!</definedName>
    <definedName name="___VAL12570" localSheetId="5">#REF!</definedName>
    <definedName name="___VAL12570" localSheetId="1">#REF!</definedName>
    <definedName name="___VAL12570" localSheetId="3">#REF!</definedName>
    <definedName name="___VAL12575" localSheetId="0">#REF!</definedName>
    <definedName name="___VAL12575" localSheetId="4">#REF!</definedName>
    <definedName name="___VAL12575" localSheetId="2">#REF!</definedName>
    <definedName name="___VAL12575" localSheetId="5">#REF!</definedName>
    <definedName name="___VAL12575" localSheetId="1">#REF!</definedName>
    <definedName name="___VAL12575" localSheetId="3">#REF!</definedName>
    <definedName name="___VAL12580" localSheetId="0">#REF!</definedName>
    <definedName name="___VAL12580" localSheetId="4">#REF!</definedName>
    <definedName name="___VAL12580" localSheetId="2">#REF!</definedName>
    <definedName name="___VAL12580" localSheetId="5">#REF!</definedName>
    <definedName name="___VAL12580" localSheetId="1">#REF!</definedName>
    <definedName name="___VAL12580" localSheetId="3">#REF!</definedName>
    <definedName name="___VAL12600" localSheetId="0">#REF!</definedName>
    <definedName name="___VAL12600" localSheetId="4">#REF!</definedName>
    <definedName name="___VAL12600" localSheetId="2">#REF!</definedName>
    <definedName name="___VAL12600" localSheetId="5">#REF!</definedName>
    <definedName name="___VAL12600" localSheetId="1">#REF!</definedName>
    <definedName name="___VAL12600" localSheetId="3">#REF!</definedName>
    <definedName name="___VAL12610" localSheetId="0">#REF!</definedName>
    <definedName name="___VAL12610" localSheetId="4">#REF!</definedName>
    <definedName name="___VAL12610" localSheetId="2">#REF!</definedName>
    <definedName name="___VAL12610" localSheetId="5">#REF!</definedName>
    <definedName name="___VAL12610" localSheetId="1">#REF!</definedName>
    <definedName name="___VAL12610" localSheetId="3">#REF!</definedName>
    <definedName name="___VAL12630" localSheetId="0">#REF!</definedName>
    <definedName name="___VAL12630" localSheetId="4">#REF!</definedName>
    <definedName name="___VAL12630" localSheetId="2">#REF!</definedName>
    <definedName name="___VAL12630" localSheetId="5">#REF!</definedName>
    <definedName name="___VAL12630" localSheetId="1">#REF!</definedName>
    <definedName name="___VAL12630" localSheetId="3">#REF!</definedName>
    <definedName name="___VAL12631" localSheetId="0">#REF!</definedName>
    <definedName name="___VAL12631" localSheetId="4">#REF!</definedName>
    <definedName name="___VAL12631" localSheetId="2">#REF!</definedName>
    <definedName name="___VAL12631" localSheetId="5">#REF!</definedName>
    <definedName name="___VAL12631" localSheetId="1">#REF!</definedName>
    <definedName name="___VAL12631" localSheetId="3">#REF!</definedName>
    <definedName name="___VAL12640" localSheetId="0">#REF!</definedName>
    <definedName name="___VAL12640" localSheetId="4">#REF!</definedName>
    <definedName name="___VAL12640" localSheetId="2">#REF!</definedName>
    <definedName name="___VAL12640" localSheetId="5">#REF!</definedName>
    <definedName name="___VAL12640" localSheetId="1">#REF!</definedName>
    <definedName name="___VAL12640" localSheetId="3">#REF!</definedName>
    <definedName name="___VAL12645" localSheetId="0">#REF!</definedName>
    <definedName name="___VAL12645" localSheetId="4">#REF!</definedName>
    <definedName name="___VAL12645" localSheetId="2">#REF!</definedName>
    <definedName name="___VAL12645" localSheetId="5">#REF!</definedName>
    <definedName name="___VAL12645" localSheetId="1">#REF!</definedName>
    <definedName name="___VAL12645" localSheetId="3">#REF!</definedName>
    <definedName name="___VAL12665" localSheetId="0">#REF!</definedName>
    <definedName name="___VAL12665" localSheetId="4">#REF!</definedName>
    <definedName name="___VAL12665" localSheetId="2">#REF!</definedName>
    <definedName name="___VAL12665" localSheetId="5">#REF!</definedName>
    <definedName name="___VAL12665" localSheetId="1">#REF!</definedName>
    <definedName name="___VAL12665" localSheetId="3">#REF!</definedName>
    <definedName name="___VAL12690" localSheetId="0">#REF!</definedName>
    <definedName name="___VAL12690" localSheetId="4">#REF!</definedName>
    <definedName name="___VAL12690" localSheetId="2">#REF!</definedName>
    <definedName name="___VAL12690" localSheetId="5">#REF!</definedName>
    <definedName name="___VAL12690" localSheetId="1">#REF!</definedName>
    <definedName name="___VAL12690" localSheetId="3">#REF!</definedName>
    <definedName name="___VAL12700" localSheetId="0">#REF!</definedName>
    <definedName name="___VAL12700" localSheetId="4">#REF!</definedName>
    <definedName name="___VAL12700" localSheetId="2">#REF!</definedName>
    <definedName name="___VAL12700" localSheetId="5">#REF!</definedName>
    <definedName name="___VAL12700" localSheetId="1">#REF!</definedName>
    <definedName name="___VAL12700" localSheetId="3">#REF!</definedName>
    <definedName name="___VAL12710" localSheetId="0">#REF!</definedName>
    <definedName name="___VAL12710" localSheetId="4">#REF!</definedName>
    <definedName name="___VAL12710" localSheetId="2">#REF!</definedName>
    <definedName name="___VAL12710" localSheetId="5">#REF!</definedName>
    <definedName name="___VAL12710" localSheetId="1">#REF!</definedName>
    <definedName name="___VAL12710" localSheetId="3">#REF!</definedName>
    <definedName name="___VAL13111" localSheetId="0">#REF!</definedName>
    <definedName name="___VAL13111" localSheetId="4">#REF!</definedName>
    <definedName name="___VAL13111" localSheetId="2">#REF!</definedName>
    <definedName name="___VAL13111" localSheetId="5">#REF!</definedName>
    <definedName name="___VAL13111" localSheetId="1">#REF!</definedName>
    <definedName name="___VAL13111" localSheetId="3">#REF!</definedName>
    <definedName name="___VAL13112" localSheetId="0">#REF!</definedName>
    <definedName name="___VAL13112" localSheetId="4">#REF!</definedName>
    <definedName name="___VAL13112" localSheetId="2">#REF!</definedName>
    <definedName name="___VAL13112" localSheetId="5">#REF!</definedName>
    <definedName name="___VAL13112" localSheetId="1">#REF!</definedName>
    <definedName name="___VAL13112" localSheetId="3">#REF!</definedName>
    <definedName name="___VAL13121" localSheetId="0">#REF!</definedName>
    <definedName name="___VAL13121" localSheetId="4">#REF!</definedName>
    <definedName name="___VAL13121" localSheetId="2">#REF!</definedName>
    <definedName name="___VAL13121" localSheetId="5">#REF!</definedName>
    <definedName name="___VAL13121" localSheetId="1">#REF!</definedName>
    <definedName name="___VAL13121" localSheetId="3">#REF!</definedName>
    <definedName name="___VAL13720" localSheetId="0">#REF!</definedName>
    <definedName name="___VAL13720" localSheetId="4">#REF!</definedName>
    <definedName name="___VAL13720" localSheetId="2">#REF!</definedName>
    <definedName name="___VAL13720" localSheetId="5">#REF!</definedName>
    <definedName name="___VAL13720" localSheetId="1">#REF!</definedName>
    <definedName name="___VAL13720" localSheetId="3">#REF!</definedName>
    <definedName name="___VAL14100" localSheetId="0">#REF!</definedName>
    <definedName name="___VAL14100" localSheetId="4">#REF!</definedName>
    <definedName name="___VAL14100" localSheetId="2">#REF!</definedName>
    <definedName name="___VAL14100" localSheetId="5">#REF!</definedName>
    <definedName name="___VAL14100" localSheetId="1">#REF!</definedName>
    <definedName name="___VAL14100" localSheetId="3">#REF!</definedName>
    <definedName name="___VAL14161" localSheetId="0">#REF!</definedName>
    <definedName name="___VAL14161" localSheetId="4">#REF!</definedName>
    <definedName name="___VAL14161" localSheetId="2">#REF!</definedName>
    <definedName name="___VAL14161" localSheetId="5">#REF!</definedName>
    <definedName name="___VAL14161" localSheetId="1">#REF!</definedName>
    <definedName name="___VAL14161" localSheetId="3">#REF!</definedName>
    <definedName name="___VAL14195" localSheetId="0">#REF!</definedName>
    <definedName name="___VAL14195" localSheetId="4">#REF!</definedName>
    <definedName name="___VAL14195" localSheetId="2">#REF!</definedName>
    <definedName name="___VAL14195" localSheetId="5">#REF!</definedName>
    <definedName name="___VAL14195" localSheetId="1">#REF!</definedName>
    <definedName name="___VAL14195" localSheetId="3">#REF!</definedName>
    <definedName name="___VAL14205" localSheetId="0">#REF!</definedName>
    <definedName name="___VAL14205" localSheetId="4">#REF!</definedName>
    <definedName name="___VAL14205" localSheetId="2">#REF!</definedName>
    <definedName name="___VAL14205" localSheetId="5">#REF!</definedName>
    <definedName name="___VAL14205" localSheetId="1">#REF!</definedName>
    <definedName name="___VAL14205" localSheetId="3">#REF!</definedName>
    <definedName name="___VAL14260" localSheetId="0">#REF!</definedName>
    <definedName name="___VAL14260" localSheetId="4">#REF!</definedName>
    <definedName name="___VAL14260" localSheetId="2">#REF!</definedName>
    <definedName name="___VAL14260" localSheetId="5">#REF!</definedName>
    <definedName name="___VAL14260" localSheetId="1">#REF!</definedName>
    <definedName name="___VAL14260" localSheetId="3">#REF!</definedName>
    <definedName name="___VAL14500" localSheetId="0">#REF!</definedName>
    <definedName name="___VAL14500" localSheetId="4">#REF!</definedName>
    <definedName name="___VAL14500" localSheetId="2">#REF!</definedName>
    <definedName name="___VAL14500" localSheetId="5">#REF!</definedName>
    <definedName name="___VAL14500" localSheetId="1">#REF!</definedName>
    <definedName name="___VAL14500" localSheetId="3">#REF!</definedName>
    <definedName name="___VAL14515" localSheetId="0">#REF!</definedName>
    <definedName name="___VAL14515" localSheetId="4">#REF!</definedName>
    <definedName name="___VAL14515" localSheetId="2">#REF!</definedName>
    <definedName name="___VAL14515" localSheetId="5">#REF!</definedName>
    <definedName name="___VAL14515" localSheetId="1">#REF!</definedName>
    <definedName name="___VAL14515" localSheetId="3">#REF!</definedName>
    <definedName name="___VAL14555" localSheetId="0">#REF!</definedName>
    <definedName name="___VAL14555" localSheetId="4">#REF!</definedName>
    <definedName name="___VAL14555" localSheetId="2">#REF!</definedName>
    <definedName name="___VAL14555" localSheetId="5">#REF!</definedName>
    <definedName name="___VAL14555" localSheetId="1">#REF!</definedName>
    <definedName name="___VAL14555" localSheetId="3">#REF!</definedName>
    <definedName name="___VAL14565" localSheetId="0">#REF!</definedName>
    <definedName name="___VAL14565" localSheetId="4">#REF!</definedName>
    <definedName name="___VAL14565" localSheetId="2">#REF!</definedName>
    <definedName name="___VAL14565" localSheetId="5">#REF!</definedName>
    <definedName name="___VAL14565" localSheetId="1">#REF!</definedName>
    <definedName name="___VAL14565" localSheetId="3">#REF!</definedName>
    <definedName name="___VAL15135" localSheetId="0">#REF!</definedName>
    <definedName name="___VAL15135" localSheetId="4">#REF!</definedName>
    <definedName name="___VAL15135" localSheetId="2">#REF!</definedName>
    <definedName name="___VAL15135" localSheetId="5">#REF!</definedName>
    <definedName name="___VAL15135" localSheetId="1">#REF!</definedName>
    <definedName name="___VAL15135" localSheetId="3">#REF!</definedName>
    <definedName name="___VAL15140" localSheetId="0">#REF!</definedName>
    <definedName name="___VAL15140" localSheetId="4">#REF!</definedName>
    <definedName name="___VAL15140" localSheetId="2">#REF!</definedName>
    <definedName name="___VAL15140" localSheetId="5">#REF!</definedName>
    <definedName name="___VAL15140" localSheetId="1">#REF!</definedName>
    <definedName name="___VAL15140" localSheetId="3">#REF!</definedName>
    <definedName name="___VAL15195" localSheetId="0">#REF!</definedName>
    <definedName name="___VAL15195" localSheetId="4">#REF!</definedName>
    <definedName name="___VAL15195" localSheetId="2">#REF!</definedName>
    <definedName name="___VAL15195" localSheetId="5">#REF!</definedName>
    <definedName name="___VAL15195" localSheetId="1">#REF!</definedName>
    <definedName name="___VAL15195" localSheetId="3">#REF!</definedName>
    <definedName name="___VAL15225" localSheetId="0">#REF!</definedName>
    <definedName name="___VAL15225" localSheetId="4">#REF!</definedName>
    <definedName name="___VAL15225" localSheetId="2">#REF!</definedName>
    <definedName name="___VAL15225" localSheetId="5">#REF!</definedName>
    <definedName name="___VAL15225" localSheetId="1">#REF!</definedName>
    <definedName name="___VAL15225" localSheetId="3">#REF!</definedName>
    <definedName name="___VAL15230" localSheetId="0">#REF!</definedName>
    <definedName name="___VAL15230" localSheetId="4">#REF!</definedName>
    <definedName name="___VAL15230" localSheetId="2">#REF!</definedName>
    <definedName name="___VAL15230" localSheetId="5">#REF!</definedName>
    <definedName name="___VAL15230" localSheetId="1">#REF!</definedName>
    <definedName name="___VAL15230" localSheetId="3">#REF!</definedName>
    <definedName name="___VAL15515" localSheetId="0">#REF!</definedName>
    <definedName name="___VAL15515" localSheetId="4">#REF!</definedName>
    <definedName name="___VAL15515" localSheetId="2">#REF!</definedName>
    <definedName name="___VAL15515" localSheetId="5">#REF!</definedName>
    <definedName name="___VAL15515" localSheetId="1">#REF!</definedName>
    <definedName name="___VAL15515" localSheetId="3">#REF!</definedName>
    <definedName name="___VAL15560" localSheetId="0">#REF!</definedName>
    <definedName name="___VAL15560" localSheetId="4">#REF!</definedName>
    <definedName name="___VAL15560" localSheetId="2">#REF!</definedName>
    <definedName name="___VAL15560" localSheetId="5">#REF!</definedName>
    <definedName name="___VAL15560" localSheetId="1">#REF!</definedName>
    <definedName name="___VAL15560" localSheetId="3">#REF!</definedName>
    <definedName name="___VAL15565" localSheetId="0">#REF!</definedName>
    <definedName name="___VAL15565" localSheetId="4">#REF!</definedName>
    <definedName name="___VAL15565" localSheetId="2">#REF!</definedName>
    <definedName name="___VAL15565" localSheetId="5">#REF!</definedName>
    <definedName name="___VAL15565" localSheetId="1">#REF!</definedName>
    <definedName name="___VAL15565" localSheetId="3">#REF!</definedName>
    <definedName name="___VAL15570" localSheetId="0">#REF!</definedName>
    <definedName name="___VAL15570" localSheetId="4">#REF!</definedName>
    <definedName name="___VAL15570" localSheetId="2">#REF!</definedName>
    <definedName name="___VAL15570" localSheetId="5">#REF!</definedName>
    <definedName name="___VAL15570" localSheetId="1">#REF!</definedName>
    <definedName name="___VAL15570" localSheetId="3">#REF!</definedName>
    <definedName name="___VAL15575" localSheetId="0">#REF!</definedName>
    <definedName name="___VAL15575" localSheetId="4">#REF!</definedName>
    <definedName name="___VAL15575" localSheetId="2">#REF!</definedName>
    <definedName name="___VAL15575" localSheetId="5">#REF!</definedName>
    <definedName name="___VAL15575" localSheetId="1">#REF!</definedName>
    <definedName name="___VAL15575" localSheetId="3">#REF!</definedName>
    <definedName name="___VAL15583" localSheetId="0">#REF!</definedName>
    <definedName name="___VAL15583" localSheetId="4">#REF!</definedName>
    <definedName name="___VAL15583" localSheetId="2">#REF!</definedName>
    <definedName name="___VAL15583" localSheetId="5">#REF!</definedName>
    <definedName name="___VAL15583" localSheetId="1">#REF!</definedName>
    <definedName name="___VAL15583" localSheetId="3">#REF!</definedName>
    <definedName name="___VAL15590" localSheetId="0">#REF!</definedName>
    <definedName name="___VAL15590" localSheetId="4">#REF!</definedName>
    <definedName name="___VAL15590" localSheetId="2">#REF!</definedName>
    <definedName name="___VAL15590" localSheetId="5">#REF!</definedName>
    <definedName name="___VAL15590" localSheetId="1">#REF!</definedName>
    <definedName name="___VAL15590" localSheetId="3">#REF!</definedName>
    <definedName name="___VAL15591" localSheetId="0">#REF!</definedName>
    <definedName name="___VAL15591" localSheetId="4">#REF!</definedName>
    <definedName name="___VAL15591" localSheetId="2">#REF!</definedName>
    <definedName name="___VAL15591" localSheetId="5">#REF!</definedName>
    <definedName name="___VAL15591" localSheetId="1">#REF!</definedName>
    <definedName name="___VAL15591" localSheetId="3">#REF!</definedName>
    <definedName name="___VAL15610" localSheetId="0">#REF!</definedName>
    <definedName name="___VAL15610" localSheetId="4">#REF!</definedName>
    <definedName name="___VAL15610" localSheetId="2">#REF!</definedName>
    <definedName name="___VAL15610" localSheetId="5">#REF!</definedName>
    <definedName name="___VAL15610" localSheetId="1">#REF!</definedName>
    <definedName name="___VAL15610" localSheetId="3">#REF!</definedName>
    <definedName name="___VAL15625" localSheetId="0">#REF!</definedName>
    <definedName name="___VAL15625" localSheetId="4">#REF!</definedName>
    <definedName name="___VAL15625" localSheetId="2">#REF!</definedName>
    <definedName name="___VAL15625" localSheetId="5">#REF!</definedName>
    <definedName name="___VAL15625" localSheetId="1">#REF!</definedName>
    <definedName name="___VAL15625" localSheetId="3">#REF!</definedName>
    <definedName name="___VAL15635" localSheetId="0">#REF!</definedName>
    <definedName name="___VAL15635" localSheetId="4">#REF!</definedName>
    <definedName name="___VAL15635" localSheetId="2">#REF!</definedName>
    <definedName name="___VAL15635" localSheetId="5">#REF!</definedName>
    <definedName name="___VAL15635" localSheetId="1">#REF!</definedName>
    <definedName name="___VAL15635" localSheetId="3">#REF!</definedName>
    <definedName name="___VAL15655" localSheetId="0">#REF!</definedName>
    <definedName name="___VAL15655" localSheetId="4">#REF!</definedName>
    <definedName name="___VAL15655" localSheetId="2">#REF!</definedName>
    <definedName name="___VAL15655" localSheetId="5">#REF!</definedName>
    <definedName name="___VAL15655" localSheetId="1">#REF!</definedName>
    <definedName name="___VAL15655" localSheetId="3">#REF!</definedName>
    <definedName name="___VAL15665" localSheetId="0">#REF!</definedName>
    <definedName name="___VAL15665" localSheetId="4">#REF!</definedName>
    <definedName name="___VAL15665" localSheetId="2">#REF!</definedName>
    <definedName name="___VAL15665" localSheetId="5">#REF!</definedName>
    <definedName name="___VAL15665" localSheetId="1">#REF!</definedName>
    <definedName name="___VAL15665" localSheetId="3">#REF!</definedName>
    <definedName name="___VAL16515" localSheetId="0">#REF!</definedName>
    <definedName name="___VAL16515" localSheetId="4">#REF!</definedName>
    <definedName name="___VAL16515" localSheetId="2">#REF!</definedName>
    <definedName name="___VAL16515" localSheetId="5">#REF!</definedName>
    <definedName name="___VAL16515" localSheetId="1">#REF!</definedName>
    <definedName name="___VAL16515" localSheetId="3">#REF!</definedName>
    <definedName name="___VAL16535" localSheetId="0">#REF!</definedName>
    <definedName name="___VAL16535" localSheetId="4">#REF!</definedName>
    <definedName name="___VAL16535" localSheetId="2">#REF!</definedName>
    <definedName name="___VAL16535" localSheetId="5">#REF!</definedName>
    <definedName name="___VAL16535" localSheetId="1">#REF!</definedName>
    <definedName name="___VAL16535" localSheetId="3">#REF!</definedName>
    <definedName name="___VAL17140" localSheetId="0">#REF!</definedName>
    <definedName name="___VAL17140" localSheetId="4">#REF!</definedName>
    <definedName name="___VAL17140" localSheetId="2">#REF!</definedName>
    <definedName name="___VAL17140" localSheetId="5">#REF!</definedName>
    <definedName name="___VAL17140" localSheetId="1">#REF!</definedName>
    <definedName name="___VAL17140" localSheetId="3">#REF!</definedName>
    <definedName name="___VAL19500" localSheetId="0">#REF!</definedName>
    <definedName name="___VAL19500" localSheetId="4">#REF!</definedName>
    <definedName name="___VAL19500" localSheetId="2">#REF!</definedName>
    <definedName name="___VAL19500" localSheetId="5">#REF!</definedName>
    <definedName name="___VAL19500" localSheetId="1">#REF!</definedName>
    <definedName name="___VAL19500" localSheetId="3">#REF!</definedName>
    <definedName name="___VAL19501" localSheetId="0">#REF!</definedName>
    <definedName name="___VAL19501" localSheetId="4">#REF!</definedName>
    <definedName name="___VAL19501" localSheetId="2">#REF!</definedName>
    <definedName name="___VAL19501" localSheetId="5">#REF!</definedName>
    <definedName name="___VAL19501" localSheetId="1">#REF!</definedName>
    <definedName name="___VAL19501" localSheetId="3">#REF!</definedName>
    <definedName name="___VAL19502" localSheetId="0">#REF!</definedName>
    <definedName name="___VAL19502" localSheetId="4">#REF!</definedName>
    <definedName name="___VAL19502" localSheetId="2">#REF!</definedName>
    <definedName name="___VAL19502" localSheetId="5">#REF!</definedName>
    <definedName name="___VAL19502" localSheetId="1">#REF!</definedName>
    <definedName name="___VAL19502" localSheetId="3">#REF!</definedName>
    <definedName name="___VAL19503" localSheetId="0">#REF!</definedName>
    <definedName name="___VAL19503" localSheetId="4">#REF!</definedName>
    <definedName name="___VAL19503" localSheetId="2">#REF!</definedName>
    <definedName name="___VAL19503" localSheetId="5">#REF!</definedName>
    <definedName name="___VAL19503" localSheetId="1">#REF!</definedName>
    <definedName name="___VAL19503" localSheetId="3">#REF!</definedName>
    <definedName name="___VAL19504" localSheetId="0">#REF!</definedName>
    <definedName name="___VAL19504" localSheetId="4">#REF!</definedName>
    <definedName name="___VAL19504" localSheetId="2">#REF!</definedName>
    <definedName name="___VAL19504" localSheetId="5">#REF!</definedName>
    <definedName name="___VAL19504" localSheetId="1">#REF!</definedName>
    <definedName name="___VAL19504" localSheetId="3">#REF!</definedName>
    <definedName name="___VAL19505" localSheetId="0">#REF!</definedName>
    <definedName name="___VAL19505" localSheetId="4">#REF!</definedName>
    <definedName name="___VAL19505" localSheetId="2">#REF!</definedName>
    <definedName name="___VAL19505" localSheetId="5">#REF!</definedName>
    <definedName name="___VAL19505" localSheetId="1">#REF!</definedName>
    <definedName name="___VAL19505" localSheetId="3">#REF!</definedName>
    <definedName name="___VAL20100" localSheetId="0">#REF!</definedName>
    <definedName name="___VAL20100" localSheetId="4">#REF!</definedName>
    <definedName name="___VAL20100" localSheetId="2">#REF!</definedName>
    <definedName name="___VAL20100" localSheetId="5">#REF!</definedName>
    <definedName name="___VAL20100" localSheetId="1">#REF!</definedName>
    <definedName name="___VAL20100" localSheetId="3">#REF!</definedName>
    <definedName name="___VAL20105" localSheetId="0">#REF!</definedName>
    <definedName name="___VAL20105" localSheetId="4">#REF!</definedName>
    <definedName name="___VAL20105" localSheetId="2">#REF!</definedName>
    <definedName name="___VAL20105" localSheetId="5">#REF!</definedName>
    <definedName name="___VAL20105" localSheetId="1">#REF!</definedName>
    <definedName name="___VAL20105" localSheetId="3">#REF!</definedName>
    <definedName name="___VAL20110" localSheetId="0">#REF!</definedName>
    <definedName name="___VAL20110" localSheetId="4">#REF!</definedName>
    <definedName name="___VAL20110" localSheetId="2">#REF!</definedName>
    <definedName name="___VAL20110" localSheetId="5">#REF!</definedName>
    <definedName name="___VAL20110" localSheetId="1">#REF!</definedName>
    <definedName name="___VAL20110" localSheetId="3">#REF!</definedName>
    <definedName name="___VAL20115" localSheetId="0">#REF!</definedName>
    <definedName name="___VAL20115" localSheetId="4">#REF!</definedName>
    <definedName name="___VAL20115" localSheetId="2">#REF!</definedName>
    <definedName name="___VAL20115" localSheetId="5">#REF!</definedName>
    <definedName name="___VAL20115" localSheetId="1">#REF!</definedName>
    <definedName name="___VAL20115" localSheetId="3">#REF!</definedName>
    <definedName name="___VAL20130" localSheetId="0">#REF!</definedName>
    <definedName name="___VAL20130" localSheetId="4">#REF!</definedName>
    <definedName name="___VAL20130" localSheetId="2">#REF!</definedName>
    <definedName name="___VAL20130" localSheetId="5">#REF!</definedName>
    <definedName name="___VAL20130" localSheetId="1">#REF!</definedName>
    <definedName name="___VAL20130" localSheetId="3">#REF!</definedName>
    <definedName name="___VAL20135" localSheetId="0">#REF!</definedName>
    <definedName name="___VAL20135" localSheetId="4">#REF!</definedName>
    <definedName name="___VAL20135" localSheetId="2">#REF!</definedName>
    <definedName name="___VAL20135" localSheetId="5">#REF!</definedName>
    <definedName name="___VAL20135" localSheetId="1">#REF!</definedName>
    <definedName name="___VAL20135" localSheetId="3">#REF!</definedName>
    <definedName name="___VAL20140" localSheetId="0">#REF!</definedName>
    <definedName name="___VAL20140" localSheetId="4">#REF!</definedName>
    <definedName name="___VAL20140" localSheetId="2">#REF!</definedName>
    <definedName name="___VAL20140" localSheetId="5">#REF!</definedName>
    <definedName name="___VAL20140" localSheetId="1">#REF!</definedName>
    <definedName name="___VAL20140" localSheetId="3">#REF!</definedName>
    <definedName name="___VAL20145" localSheetId="0">#REF!</definedName>
    <definedName name="___VAL20145" localSheetId="4">#REF!</definedName>
    <definedName name="___VAL20145" localSheetId="2">#REF!</definedName>
    <definedName name="___VAL20145" localSheetId="5">#REF!</definedName>
    <definedName name="___VAL20145" localSheetId="1">#REF!</definedName>
    <definedName name="___VAL20145" localSheetId="3">#REF!</definedName>
    <definedName name="___VAL20150" localSheetId="0">#REF!</definedName>
    <definedName name="___VAL20150" localSheetId="4">#REF!</definedName>
    <definedName name="___VAL20150" localSheetId="2">#REF!</definedName>
    <definedName name="___VAL20150" localSheetId="5">#REF!</definedName>
    <definedName name="___VAL20150" localSheetId="1">#REF!</definedName>
    <definedName name="___VAL20150" localSheetId="3">#REF!</definedName>
    <definedName name="___VAL20155" localSheetId="0">#REF!</definedName>
    <definedName name="___VAL20155" localSheetId="4">#REF!</definedName>
    <definedName name="___VAL20155" localSheetId="2">#REF!</definedName>
    <definedName name="___VAL20155" localSheetId="5">#REF!</definedName>
    <definedName name="___VAL20155" localSheetId="1">#REF!</definedName>
    <definedName name="___VAL20155" localSheetId="3">#REF!</definedName>
    <definedName name="___VAL20175" localSheetId="0">#REF!</definedName>
    <definedName name="___VAL20175" localSheetId="4">#REF!</definedName>
    <definedName name="___VAL20175" localSheetId="2">#REF!</definedName>
    <definedName name="___VAL20175" localSheetId="5">#REF!</definedName>
    <definedName name="___VAL20175" localSheetId="1">#REF!</definedName>
    <definedName name="___VAL20175" localSheetId="3">#REF!</definedName>
    <definedName name="___VAL20185" localSheetId="0">#REF!</definedName>
    <definedName name="___VAL20185" localSheetId="4">#REF!</definedName>
    <definedName name="___VAL20185" localSheetId="2">#REF!</definedName>
    <definedName name="___VAL20185" localSheetId="5">#REF!</definedName>
    <definedName name="___VAL20185" localSheetId="1">#REF!</definedName>
    <definedName name="___VAL20185" localSheetId="3">#REF!</definedName>
    <definedName name="___VAL20190" localSheetId="0">#REF!</definedName>
    <definedName name="___VAL20190" localSheetId="4">#REF!</definedName>
    <definedName name="___VAL20190" localSheetId="2">#REF!</definedName>
    <definedName name="___VAL20190" localSheetId="5">#REF!</definedName>
    <definedName name="___VAL20190" localSheetId="1">#REF!</definedName>
    <definedName name="___VAL20190" localSheetId="3">#REF!</definedName>
    <definedName name="___VAL20195" localSheetId="0">#REF!</definedName>
    <definedName name="___VAL20195" localSheetId="4">#REF!</definedName>
    <definedName name="___VAL20195" localSheetId="2">#REF!</definedName>
    <definedName name="___VAL20195" localSheetId="5">#REF!</definedName>
    <definedName name="___VAL20195" localSheetId="1">#REF!</definedName>
    <definedName name="___VAL20195" localSheetId="3">#REF!</definedName>
    <definedName name="___VAL20210" localSheetId="0">#REF!</definedName>
    <definedName name="___VAL20210" localSheetId="4">#REF!</definedName>
    <definedName name="___VAL20210" localSheetId="2">#REF!</definedName>
    <definedName name="___VAL20210" localSheetId="5">#REF!</definedName>
    <definedName name="___VAL20210" localSheetId="1">#REF!</definedName>
    <definedName name="___VAL20210" localSheetId="3">#REF!</definedName>
    <definedName name="__COM010201" localSheetId="0">#REF!</definedName>
    <definedName name="__COM010201" localSheetId="4">#REF!</definedName>
    <definedName name="__COM010201" localSheetId="2">#REF!</definedName>
    <definedName name="__COM010201" localSheetId="5">#REF!</definedName>
    <definedName name="__COM010201" localSheetId="1">#REF!</definedName>
    <definedName name="__COM010201" localSheetId="3">#REF!</definedName>
    <definedName name="__COM010202" localSheetId="0">#REF!</definedName>
    <definedName name="__COM010202" localSheetId="4">#REF!</definedName>
    <definedName name="__COM010202" localSheetId="2">#REF!</definedName>
    <definedName name="__COM010202" localSheetId="5">#REF!</definedName>
    <definedName name="__COM010202" localSheetId="1">#REF!</definedName>
    <definedName name="__COM010202" localSheetId="3">#REF!</definedName>
    <definedName name="__COM010205" localSheetId="0">#REF!</definedName>
    <definedName name="__COM010205" localSheetId="4">#REF!</definedName>
    <definedName name="__COM010205" localSheetId="2">#REF!</definedName>
    <definedName name="__COM010205" localSheetId="5">#REF!</definedName>
    <definedName name="__COM010205" localSheetId="1">#REF!</definedName>
    <definedName name="__COM010205" localSheetId="3">#REF!</definedName>
    <definedName name="__COM010206" localSheetId="0">#REF!</definedName>
    <definedName name="__COM010206" localSheetId="4">#REF!</definedName>
    <definedName name="__COM010206" localSheetId="2">#REF!</definedName>
    <definedName name="__COM010206" localSheetId="5">#REF!</definedName>
    <definedName name="__COM010206" localSheetId="1">#REF!</definedName>
    <definedName name="__COM010206" localSheetId="3">#REF!</definedName>
    <definedName name="__COM010210" localSheetId="0">#REF!</definedName>
    <definedName name="__COM010210" localSheetId="4">#REF!</definedName>
    <definedName name="__COM010210" localSheetId="2">#REF!</definedName>
    <definedName name="__COM010210" localSheetId="5">#REF!</definedName>
    <definedName name="__COM010210" localSheetId="1">#REF!</definedName>
    <definedName name="__COM010210" localSheetId="3">#REF!</definedName>
    <definedName name="__COM010301" localSheetId="0">#REF!</definedName>
    <definedName name="__COM010301" localSheetId="4">#REF!</definedName>
    <definedName name="__COM010301" localSheetId="2">#REF!</definedName>
    <definedName name="__COM010301" localSheetId="5">#REF!</definedName>
    <definedName name="__COM010301" localSheetId="1">#REF!</definedName>
    <definedName name="__COM010301" localSheetId="3">#REF!</definedName>
    <definedName name="__COM010401" localSheetId="0">#REF!</definedName>
    <definedName name="__COM010401" localSheetId="4">#REF!</definedName>
    <definedName name="__COM010401" localSheetId="2">#REF!</definedName>
    <definedName name="__COM010401" localSheetId="5">#REF!</definedName>
    <definedName name="__COM010401" localSheetId="1">#REF!</definedName>
    <definedName name="__COM010401" localSheetId="3">#REF!</definedName>
    <definedName name="__COM010402" localSheetId="0">#REF!</definedName>
    <definedName name="__COM010402" localSheetId="4">#REF!</definedName>
    <definedName name="__COM010402" localSheetId="2">#REF!</definedName>
    <definedName name="__COM010402" localSheetId="5">#REF!</definedName>
    <definedName name="__COM010402" localSheetId="1">#REF!</definedName>
    <definedName name="__COM010402" localSheetId="3">#REF!</definedName>
    <definedName name="__COM010407" localSheetId="0">#REF!</definedName>
    <definedName name="__COM010407" localSheetId="4">#REF!</definedName>
    <definedName name="__COM010407" localSheetId="2">#REF!</definedName>
    <definedName name="__COM010407" localSheetId="5">#REF!</definedName>
    <definedName name="__COM010407" localSheetId="1">#REF!</definedName>
    <definedName name="__COM010407" localSheetId="3">#REF!</definedName>
    <definedName name="__COM010413" localSheetId="0">#REF!</definedName>
    <definedName name="__COM010413" localSheetId="4">#REF!</definedName>
    <definedName name="__COM010413" localSheetId="2">#REF!</definedName>
    <definedName name="__COM010413" localSheetId="5">#REF!</definedName>
    <definedName name="__COM010413" localSheetId="1">#REF!</definedName>
    <definedName name="__COM010413" localSheetId="3">#REF!</definedName>
    <definedName name="__COM010501" localSheetId="0">#REF!</definedName>
    <definedName name="__COM010501" localSheetId="4">#REF!</definedName>
    <definedName name="__COM010501" localSheetId="2">#REF!</definedName>
    <definedName name="__COM010501" localSheetId="5">#REF!</definedName>
    <definedName name="__COM010501" localSheetId="1">#REF!</definedName>
    <definedName name="__COM010501" localSheetId="3">#REF!</definedName>
    <definedName name="__COM010503" localSheetId="0">#REF!</definedName>
    <definedName name="__COM010503" localSheetId="4">#REF!</definedName>
    <definedName name="__COM010503" localSheetId="2">#REF!</definedName>
    <definedName name="__COM010503" localSheetId="5">#REF!</definedName>
    <definedName name="__COM010503" localSheetId="1">#REF!</definedName>
    <definedName name="__COM010503" localSheetId="3">#REF!</definedName>
    <definedName name="__COM010505" localSheetId="0">#REF!</definedName>
    <definedName name="__COM010505" localSheetId="4">#REF!</definedName>
    <definedName name="__COM010505" localSheetId="2">#REF!</definedName>
    <definedName name="__COM010505" localSheetId="5">#REF!</definedName>
    <definedName name="__COM010505" localSheetId="1">#REF!</definedName>
    <definedName name="__COM010505" localSheetId="3">#REF!</definedName>
    <definedName name="__COM010509" localSheetId="0">#REF!</definedName>
    <definedName name="__COM010509" localSheetId="4">#REF!</definedName>
    <definedName name="__COM010509" localSheetId="2">#REF!</definedName>
    <definedName name="__COM010509" localSheetId="5">#REF!</definedName>
    <definedName name="__COM010509" localSheetId="1">#REF!</definedName>
    <definedName name="__COM010509" localSheetId="3">#REF!</definedName>
    <definedName name="__COM010512" localSheetId="0">#REF!</definedName>
    <definedName name="__COM010512" localSheetId="4">#REF!</definedName>
    <definedName name="__COM010512" localSheetId="2">#REF!</definedName>
    <definedName name="__COM010512" localSheetId="5">#REF!</definedName>
    <definedName name="__COM010512" localSheetId="1">#REF!</definedName>
    <definedName name="__COM010512" localSheetId="3">#REF!</definedName>
    <definedName name="__COM010518" localSheetId="0">#REF!</definedName>
    <definedName name="__COM010518" localSheetId="4">#REF!</definedName>
    <definedName name="__COM010518" localSheetId="2">#REF!</definedName>
    <definedName name="__COM010518" localSheetId="5">#REF!</definedName>
    <definedName name="__COM010518" localSheetId="1">#REF!</definedName>
    <definedName name="__COM010518" localSheetId="3">#REF!</definedName>
    <definedName name="__COM010519" localSheetId="0">#REF!</definedName>
    <definedName name="__COM010519" localSheetId="4">#REF!</definedName>
    <definedName name="__COM010519" localSheetId="2">#REF!</definedName>
    <definedName name="__COM010519" localSheetId="5">#REF!</definedName>
    <definedName name="__COM010519" localSheetId="1">#REF!</definedName>
    <definedName name="__COM010519" localSheetId="3">#REF!</definedName>
    <definedName name="__COM010521" localSheetId="0">#REF!</definedName>
    <definedName name="__COM010521" localSheetId="4">#REF!</definedName>
    <definedName name="__COM010521" localSheetId="2">#REF!</definedName>
    <definedName name="__COM010521" localSheetId="5">#REF!</definedName>
    <definedName name="__COM010521" localSheetId="1">#REF!</definedName>
    <definedName name="__COM010521" localSheetId="3">#REF!</definedName>
    <definedName name="__COM010523" localSheetId="0">#REF!</definedName>
    <definedName name="__COM010523" localSheetId="4">#REF!</definedName>
    <definedName name="__COM010523" localSheetId="2">#REF!</definedName>
    <definedName name="__COM010523" localSheetId="5">#REF!</definedName>
    <definedName name="__COM010523" localSheetId="1">#REF!</definedName>
    <definedName name="__COM010523" localSheetId="3">#REF!</definedName>
    <definedName name="__COM010532" localSheetId="0">#REF!</definedName>
    <definedName name="__COM010532" localSheetId="4">#REF!</definedName>
    <definedName name="__COM010532" localSheetId="2">#REF!</definedName>
    <definedName name="__COM010532" localSheetId="5">#REF!</definedName>
    <definedName name="__COM010532" localSheetId="1">#REF!</definedName>
    <definedName name="__COM010532" localSheetId="3">#REF!</definedName>
    <definedName name="__COM010533" localSheetId="0">#REF!</definedName>
    <definedName name="__COM010533" localSheetId="4">#REF!</definedName>
    <definedName name="__COM010533" localSheetId="2">#REF!</definedName>
    <definedName name="__COM010533" localSheetId="5">#REF!</definedName>
    <definedName name="__COM010533" localSheetId="1">#REF!</definedName>
    <definedName name="__COM010533" localSheetId="3">#REF!</definedName>
    <definedName name="__COM010536" localSheetId="0">#REF!</definedName>
    <definedName name="__COM010536" localSheetId="4">#REF!</definedName>
    <definedName name="__COM010536" localSheetId="2">#REF!</definedName>
    <definedName name="__COM010536" localSheetId="5">#REF!</definedName>
    <definedName name="__COM010536" localSheetId="1">#REF!</definedName>
    <definedName name="__COM010536" localSheetId="3">#REF!</definedName>
    <definedName name="__COM010701" localSheetId="0">#REF!</definedName>
    <definedName name="__COM010701" localSheetId="4">#REF!</definedName>
    <definedName name="__COM010701" localSheetId="2">#REF!</definedName>
    <definedName name="__COM010701" localSheetId="5">#REF!</definedName>
    <definedName name="__COM010701" localSheetId="1">#REF!</definedName>
    <definedName name="__COM010701" localSheetId="3">#REF!</definedName>
    <definedName name="__COM010703" localSheetId="0">#REF!</definedName>
    <definedName name="__COM010703" localSheetId="4">#REF!</definedName>
    <definedName name="__COM010703" localSheetId="2">#REF!</definedName>
    <definedName name="__COM010703" localSheetId="5">#REF!</definedName>
    <definedName name="__COM010703" localSheetId="1">#REF!</definedName>
    <definedName name="__COM010703" localSheetId="3">#REF!</definedName>
    <definedName name="__COM010705" localSheetId="0">#REF!</definedName>
    <definedName name="__COM010705" localSheetId="4">#REF!</definedName>
    <definedName name="__COM010705" localSheetId="2">#REF!</definedName>
    <definedName name="__COM010705" localSheetId="5">#REF!</definedName>
    <definedName name="__COM010705" localSheetId="1">#REF!</definedName>
    <definedName name="__COM010705" localSheetId="3">#REF!</definedName>
    <definedName name="__COM010708" localSheetId="0">#REF!</definedName>
    <definedName name="__COM010708" localSheetId="4">#REF!</definedName>
    <definedName name="__COM010708" localSheetId="2">#REF!</definedName>
    <definedName name="__COM010708" localSheetId="5">#REF!</definedName>
    <definedName name="__COM010708" localSheetId="1">#REF!</definedName>
    <definedName name="__COM010708" localSheetId="3">#REF!</definedName>
    <definedName name="__COM010710" localSheetId="0">#REF!</definedName>
    <definedName name="__COM010710" localSheetId="4">#REF!</definedName>
    <definedName name="__COM010710" localSheetId="2">#REF!</definedName>
    <definedName name="__COM010710" localSheetId="5">#REF!</definedName>
    <definedName name="__COM010710" localSheetId="1">#REF!</definedName>
    <definedName name="__COM010710" localSheetId="3">#REF!</definedName>
    <definedName name="__COM010712" localSheetId="0">#REF!</definedName>
    <definedName name="__COM010712" localSheetId="4">#REF!</definedName>
    <definedName name="__COM010712" localSheetId="2">#REF!</definedName>
    <definedName name="__COM010712" localSheetId="5">#REF!</definedName>
    <definedName name="__COM010712" localSheetId="1">#REF!</definedName>
    <definedName name="__COM010712" localSheetId="3">#REF!</definedName>
    <definedName name="__COM010717" localSheetId="0">#REF!</definedName>
    <definedName name="__COM010717" localSheetId="4">#REF!</definedName>
    <definedName name="__COM010717" localSheetId="2">#REF!</definedName>
    <definedName name="__COM010717" localSheetId="5">#REF!</definedName>
    <definedName name="__COM010717" localSheetId="1">#REF!</definedName>
    <definedName name="__COM010717" localSheetId="3">#REF!</definedName>
    <definedName name="__COM010718" localSheetId="0">#REF!</definedName>
    <definedName name="__COM010718" localSheetId="4">#REF!</definedName>
    <definedName name="__COM010718" localSheetId="2">#REF!</definedName>
    <definedName name="__COM010718" localSheetId="5">#REF!</definedName>
    <definedName name="__COM010718" localSheetId="1">#REF!</definedName>
    <definedName name="__COM010718" localSheetId="3">#REF!</definedName>
    <definedName name="__COM020201" localSheetId="0">#REF!</definedName>
    <definedName name="__COM020201" localSheetId="4">#REF!</definedName>
    <definedName name="__COM020201" localSheetId="2">#REF!</definedName>
    <definedName name="__COM020201" localSheetId="5">#REF!</definedName>
    <definedName name="__COM020201" localSheetId="1">#REF!</definedName>
    <definedName name="__COM020201" localSheetId="3">#REF!</definedName>
    <definedName name="__COM020205" localSheetId="0">#REF!</definedName>
    <definedName name="__COM020205" localSheetId="4">#REF!</definedName>
    <definedName name="__COM020205" localSheetId="2">#REF!</definedName>
    <definedName name="__COM020205" localSheetId="5">#REF!</definedName>
    <definedName name="__COM020205" localSheetId="1">#REF!</definedName>
    <definedName name="__COM020205" localSheetId="3">#REF!</definedName>
    <definedName name="__COM020211" localSheetId="0">#REF!</definedName>
    <definedName name="__COM020211" localSheetId="4">#REF!</definedName>
    <definedName name="__COM020211" localSheetId="2">#REF!</definedName>
    <definedName name="__COM020211" localSheetId="5">#REF!</definedName>
    <definedName name="__COM020211" localSheetId="1">#REF!</definedName>
    <definedName name="__COM020211" localSheetId="3">#REF!</definedName>
    <definedName name="__COM020217" localSheetId="0">#REF!</definedName>
    <definedName name="__COM020217" localSheetId="4">#REF!</definedName>
    <definedName name="__COM020217" localSheetId="2">#REF!</definedName>
    <definedName name="__COM020217" localSheetId="5">#REF!</definedName>
    <definedName name="__COM020217" localSheetId="1">#REF!</definedName>
    <definedName name="__COM020217" localSheetId="3">#REF!</definedName>
    <definedName name="__COM030102" localSheetId="0">#REF!</definedName>
    <definedName name="__COM030102" localSheetId="4">#REF!</definedName>
    <definedName name="__COM030102" localSheetId="2">#REF!</definedName>
    <definedName name="__COM030102" localSheetId="5">#REF!</definedName>
    <definedName name="__COM030102" localSheetId="1">#REF!</definedName>
    <definedName name="__COM030102" localSheetId="3">#REF!</definedName>
    <definedName name="__COM030201" localSheetId="0">#REF!</definedName>
    <definedName name="__COM030201" localSheetId="4">#REF!</definedName>
    <definedName name="__COM030201" localSheetId="2">#REF!</definedName>
    <definedName name="__COM030201" localSheetId="5">#REF!</definedName>
    <definedName name="__COM030201" localSheetId="1">#REF!</definedName>
    <definedName name="__COM030201" localSheetId="3">#REF!</definedName>
    <definedName name="__COM030303" localSheetId="0">#REF!</definedName>
    <definedName name="__COM030303" localSheetId="4">#REF!</definedName>
    <definedName name="__COM030303" localSheetId="2">#REF!</definedName>
    <definedName name="__COM030303" localSheetId="5">#REF!</definedName>
    <definedName name="__COM030303" localSheetId="1">#REF!</definedName>
    <definedName name="__COM030303" localSheetId="3">#REF!</definedName>
    <definedName name="__COM030317" localSheetId="0">#REF!</definedName>
    <definedName name="__COM030317" localSheetId="4">#REF!</definedName>
    <definedName name="__COM030317" localSheetId="2">#REF!</definedName>
    <definedName name="__COM030317" localSheetId="5">#REF!</definedName>
    <definedName name="__COM030317" localSheetId="1">#REF!</definedName>
    <definedName name="__COM030317" localSheetId="3">#REF!</definedName>
    <definedName name="__COM040101" localSheetId="0">#REF!</definedName>
    <definedName name="__COM040101" localSheetId="4">#REF!</definedName>
    <definedName name="__COM040101" localSheetId="2">#REF!</definedName>
    <definedName name="__COM040101" localSheetId="5">#REF!</definedName>
    <definedName name="__COM040101" localSheetId="1">#REF!</definedName>
    <definedName name="__COM040101" localSheetId="3">#REF!</definedName>
    <definedName name="__COM040202" localSheetId="0">#REF!</definedName>
    <definedName name="__COM040202" localSheetId="4">#REF!</definedName>
    <definedName name="__COM040202" localSheetId="2">#REF!</definedName>
    <definedName name="__COM040202" localSheetId="5">#REF!</definedName>
    <definedName name="__COM040202" localSheetId="1">#REF!</definedName>
    <definedName name="__COM040202" localSheetId="3">#REF!</definedName>
    <definedName name="__COM050103" localSheetId="0">#REF!</definedName>
    <definedName name="__COM050103" localSheetId="4">#REF!</definedName>
    <definedName name="__COM050103" localSheetId="2">#REF!</definedName>
    <definedName name="__COM050103" localSheetId="5">#REF!</definedName>
    <definedName name="__COM050103" localSheetId="1">#REF!</definedName>
    <definedName name="__COM050103" localSheetId="3">#REF!</definedName>
    <definedName name="__COM050207" localSheetId="0">#REF!</definedName>
    <definedName name="__COM050207" localSheetId="4">#REF!</definedName>
    <definedName name="__COM050207" localSheetId="2">#REF!</definedName>
    <definedName name="__COM050207" localSheetId="5">#REF!</definedName>
    <definedName name="__COM050207" localSheetId="1">#REF!</definedName>
    <definedName name="__COM050207" localSheetId="3">#REF!</definedName>
    <definedName name="__COM060101" localSheetId="0">#REF!</definedName>
    <definedName name="__COM060101" localSheetId="4">#REF!</definedName>
    <definedName name="__COM060101" localSheetId="2">#REF!</definedName>
    <definedName name="__COM060101" localSheetId="5">#REF!</definedName>
    <definedName name="__COM060101" localSheetId="1">#REF!</definedName>
    <definedName name="__COM060101" localSheetId="3">#REF!</definedName>
    <definedName name="__COM080101" localSheetId="0">#REF!</definedName>
    <definedName name="__COM080101" localSheetId="4">#REF!</definedName>
    <definedName name="__COM080101" localSheetId="2">#REF!</definedName>
    <definedName name="__COM080101" localSheetId="5">#REF!</definedName>
    <definedName name="__COM080101" localSheetId="1">#REF!</definedName>
    <definedName name="__COM080101" localSheetId="3">#REF!</definedName>
    <definedName name="__COM080310" localSheetId="0">#REF!</definedName>
    <definedName name="__COM080310" localSheetId="4">#REF!</definedName>
    <definedName name="__COM080310" localSheetId="2">#REF!</definedName>
    <definedName name="__COM080310" localSheetId="5">#REF!</definedName>
    <definedName name="__COM080310" localSheetId="1">#REF!</definedName>
    <definedName name="__COM080310" localSheetId="3">#REF!</definedName>
    <definedName name="__COM090101" localSheetId="0">#REF!</definedName>
    <definedName name="__COM090101" localSheetId="4">#REF!</definedName>
    <definedName name="__COM090101" localSheetId="2">#REF!</definedName>
    <definedName name="__COM090101" localSheetId="5">#REF!</definedName>
    <definedName name="__COM090101" localSheetId="1">#REF!</definedName>
    <definedName name="__COM090101" localSheetId="3">#REF!</definedName>
    <definedName name="__COM100302" localSheetId="0">#REF!</definedName>
    <definedName name="__COM100302" localSheetId="4">#REF!</definedName>
    <definedName name="__COM100302" localSheetId="2">#REF!</definedName>
    <definedName name="__COM100302" localSheetId="5">#REF!</definedName>
    <definedName name="__COM100302" localSheetId="1">#REF!</definedName>
    <definedName name="__COM100302" localSheetId="3">#REF!</definedName>
    <definedName name="__COM110101" localSheetId="0">#REF!</definedName>
    <definedName name="__COM110101" localSheetId="4">#REF!</definedName>
    <definedName name="__COM110101" localSheetId="2">#REF!</definedName>
    <definedName name="__COM110101" localSheetId="5">#REF!</definedName>
    <definedName name="__COM110101" localSheetId="1">#REF!</definedName>
    <definedName name="__COM110101" localSheetId="3">#REF!</definedName>
    <definedName name="__COM110104" localSheetId="0">#REF!</definedName>
    <definedName name="__COM110104" localSheetId="4">#REF!</definedName>
    <definedName name="__COM110104" localSheetId="2">#REF!</definedName>
    <definedName name="__COM110104" localSheetId="5">#REF!</definedName>
    <definedName name="__COM110104" localSheetId="1">#REF!</definedName>
    <definedName name="__COM110104" localSheetId="3">#REF!</definedName>
    <definedName name="__COM110107" localSheetId="0">#REF!</definedName>
    <definedName name="__COM110107" localSheetId="4">#REF!</definedName>
    <definedName name="__COM110107" localSheetId="2">#REF!</definedName>
    <definedName name="__COM110107" localSheetId="5">#REF!</definedName>
    <definedName name="__COM110107" localSheetId="1">#REF!</definedName>
    <definedName name="__COM110107" localSheetId="3">#REF!</definedName>
    <definedName name="__COM120101" localSheetId="0">#REF!</definedName>
    <definedName name="__COM120101" localSheetId="4">#REF!</definedName>
    <definedName name="__COM120101" localSheetId="2">#REF!</definedName>
    <definedName name="__COM120101" localSheetId="5">#REF!</definedName>
    <definedName name="__COM120101" localSheetId="1">#REF!</definedName>
    <definedName name="__COM120101" localSheetId="3">#REF!</definedName>
    <definedName name="__COM120105" localSheetId="0">#REF!</definedName>
    <definedName name="__COM120105" localSheetId="4">#REF!</definedName>
    <definedName name="__COM120105" localSheetId="2">#REF!</definedName>
    <definedName name="__COM120105" localSheetId="5">#REF!</definedName>
    <definedName name="__COM120105" localSheetId="1">#REF!</definedName>
    <definedName name="__COM120105" localSheetId="3">#REF!</definedName>
    <definedName name="__COM120106" localSheetId="0">#REF!</definedName>
    <definedName name="__COM120106" localSheetId="4">#REF!</definedName>
    <definedName name="__COM120106" localSheetId="2">#REF!</definedName>
    <definedName name="__COM120106" localSheetId="5">#REF!</definedName>
    <definedName name="__COM120106" localSheetId="1">#REF!</definedName>
    <definedName name="__COM120106" localSheetId="3">#REF!</definedName>
    <definedName name="__COM120107" localSheetId="0">#REF!</definedName>
    <definedName name="__COM120107" localSheetId="4">#REF!</definedName>
    <definedName name="__COM120107" localSheetId="2">#REF!</definedName>
    <definedName name="__COM120107" localSheetId="5">#REF!</definedName>
    <definedName name="__COM120107" localSheetId="1">#REF!</definedName>
    <definedName name="__COM120107" localSheetId="3">#REF!</definedName>
    <definedName name="__COM120110" localSheetId="0">#REF!</definedName>
    <definedName name="__COM120110" localSheetId="4">#REF!</definedName>
    <definedName name="__COM120110" localSheetId="2">#REF!</definedName>
    <definedName name="__COM120110" localSheetId="5">#REF!</definedName>
    <definedName name="__COM120110" localSheetId="1">#REF!</definedName>
    <definedName name="__COM120110" localSheetId="3">#REF!</definedName>
    <definedName name="__COM120150" localSheetId="0">#REF!</definedName>
    <definedName name="__COM120150" localSheetId="4">#REF!</definedName>
    <definedName name="__COM120150" localSheetId="2">#REF!</definedName>
    <definedName name="__COM120150" localSheetId="5">#REF!</definedName>
    <definedName name="__COM120150" localSheetId="1">#REF!</definedName>
    <definedName name="__COM120150" localSheetId="3">#REF!</definedName>
    <definedName name="__COM130101" localSheetId="0">#REF!</definedName>
    <definedName name="__COM130101" localSheetId="4">#REF!</definedName>
    <definedName name="__COM130101" localSheetId="2">#REF!</definedName>
    <definedName name="__COM130101" localSheetId="5">#REF!</definedName>
    <definedName name="__COM130101" localSheetId="1">#REF!</definedName>
    <definedName name="__COM130101" localSheetId="3">#REF!</definedName>
    <definedName name="__COM130103" localSheetId="0">#REF!</definedName>
    <definedName name="__COM130103" localSheetId="4">#REF!</definedName>
    <definedName name="__COM130103" localSheetId="2">#REF!</definedName>
    <definedName name="__COM130103" localSheetId="5">#REF!</definedName>
    <definedName name="__COM130103" localSheetId="1">#REF!</definedName>
    <definedName name="__COM130103" localSheetId="3">#REF!</definedName>
    <definedName name="__COM130304" localSheetId="0">#REF!</definedName>
    <definedName name="__COM130304" localSheetId="4">#REF!</definedName>
    <definedName name="__COM130304" localSheetId="2">#REF!</definedName>
    <definedName name="__COM130304" localSheetId="5">#REF!</definedName>
    <definedName name="__COM130304" localSheetId="1">#REF!</definedName>
    <definedName name="__COM130304" localSheetId="3">#REF!</definedName>
    <definedName name="__COM130401" localSheetId="0">#REF!</definedName>
    <definedName name="__COM130401" localSheetId="4">#REF!</definedName>
    <definedName name="__COM130401" localSheetId="2">#REF!</definedName>
    <definedName name="__COM130401" localSheetId="5">#REF!</definedName>
    <definedName name="__COM130401" localSheetId="1">#REF!</definedName>
    <definedName name="__COM130401" localSheetId="3">#REF!</definedName>
    <definedName name="__COM140102" localSheetId="0">#REF!</definedName>
    <definedName name="__COM140102" localSheetId="4">#REF!</definedName>
    <definedName name="__COM140102" localSheetId="2">#REF!</definedName>
    <definedName name="__COM140102" localSheetId="5">#REF!</definedName>
    <definedName name="__COM140102" localSheetId="1">#REF!</definedName>
    <definedName name="__COM140102" localSheetId="3">#REF!</definedName>
    <definedName name="__COM140109" localSheetId="0">#REF!</definedName>
    <definedName name="__COM140109" localSheetId="4">#REF!</definedName>
    <definedName name="__COM140109" localSheetId="2">#REF!</definedName>
    <definedName name="__COM140109" localSheetId="5">#REF!</definedName>
    <definedName name="__COM140109" localSheetId="1">#REF!</definedName>
    <definedName name="__COM140109" localSheetId="3">#REF!</definedName>
    <definedName name="__COM140113" localSheetId="0">#REF!</definedName>
    <definedName name="__COM140113" localSheetId="4">#REF!</definedName>
    <definedName name="__COM140113" localSheetId="2">#REF!</definedName>
    <definedName name="__COM140113" localSheetId="5">#REF!</definedName>
    <definedName name="__COM140113" localSheetId="1">#REF!</definedName>
    <definedName name="__COM140113" localSheetId="3">#REF!</definedName>
    <definedName name="__COM140122" localSheetId="0">#REF!</definedName>
    <definedName name="__COM140122" localSheetId="4">#REF!</definedName>
    <definedName name="__COM140122" localSheetId="2">#REF!</definedName>
    <definedName name="__COM140122" localSheetId="5">#REF!</definedName>
    <definedName name="__COM140122" localSheetId="1">#REF!</definedName>
    <definedName name="__COM140122" localSheetId="3">#REF!</definedName>
    <definedName name="__COM140126" localSheetId="0">#REF!</definedName>
    <definedName name="__COM140126" localSheetId="4">#REF!</definedName>
    <definedName name="__COM140126" localSheetId="2">#REF!</definedName>
    <definedName name="__COM140126" localSheetId="5">#REF!</definedName>
    <definedName name="__COM140126" localSheetId="1">#REF!</definedName>
    <definedName name="__COM140126" localSheetId="3">#REF!</definedName>
    <definedName name="__COM140129" localSheetId="0">#REF!</definedName>
    <definedName name="__COM140129" localSheetId="4">#REF!</definedName>
    <definedName name="__COM140129" localSheetId="2">#REF!</definedName>
    <definedName name="__COM140129" localSheetId="5">#REF!</definedName>
    <definedName name="__COM140129" localSheetId="1">#REF!</definedName>
    <definedName name="__COM140129" localSheetId="3">#REF!</definedName>
    <definedName name="__COM140135" localSheetId="0">#REF!</definedName>
    <definedName name="__COM140135" localSheetId="4">#REF!</definedName>
    <definedName name="__COM140135" localSheetId="2">#REF!</definedName>
    <definedName name="__COM140135" localSheetId="5">#REF!</definedName>
    <definedName name="__COM140135" localSheetId="1">#REF!</definedName>
    <definedName name="__COM140135" localSheetId="3">#REF!</definedName>
    <definedName name="__COM140143" localSheetId="0">#REF!</definedName>
    <definedName name="__COM140143" localSheetId="4">#REF!</definedName>
    <definedName name="__COM140143" localSheetId="2">#REF!</definedName>
    <definedName name="__COM140143" localSheetId="5">#REF!</definedName>
    <definedName name="__COM140143" localSheetId="1">#REF!</definedName>
    <definedName name="__COM140143" localSheetId="3">#REF!</definedName>
    <definedName name="__COM140145" localSheetId="0">#REF!</definedName>
    <definedName name="__COM140145" localSheetId="4">#REF!</definedName>
    <definedName name="__COM140145" localSheetId="2">#REF!</definedName>
    <definedName name="__COM140145" localSheetId="5">#REF!</definedName>
    <definedName name="__COM140145" localSheetId="1">#REF!</definedName>
    <definedName name="__COM140145" localSheetId="3">#REF!</definedName>
    <definedName name="__COM150130" localSheetId="0">#REF!</definedName>
    <definedName name="__COM150130" localSheetId="4">#REF!</definedName>
    <definedName name="__COM150130" localSheetId="2">#REF!</definedName>
    <definedName name="__COM150130" localSheetId="5">#REF!</definedName>
    <definedName name="__COM150130" localSheetId="1">#REF!</definedName>
    <definedName name="__COM150130" localSheetId="3">#REF!</definedName>
    <definedName name="__COM170101" localSheetId="0">#REF!</definedName>
    <definedName name="__COM170101" localSheetId="4">#REF!</definedName>
    <definedName name="__COM170101" localSheetId="2">#REF!</definedName>
    <definedName name="__COM170101" localSheetId="5">#REF!</definedName>
    <definedName name="__COM170101" localSheetId="1">#REF!</definedName>
    <definedName name="__COM170101" localSheetId="3">#REF!</definedName>
    <definedName name="__COM170102" localSheetId="0">#REF!</definedName>
    <definedName name="__COM170102" localSheetId="4">#REF!</definedName>
    <definedName name="__COM170102" localSheetId="2">#REF!</definedName>
    <definedName name="__COM170102" localSheetId="5">#REF!</definedName>
    <definedName name="__COM170102" localSheetId="1">#REF!</definedName>
    <definedName name="__COM170102" localSheetId="3">#REF!</definedName>
    <definedName name="__COM170103" localSheetId="0">#REF!</definedName>
    <definedName name="__COM170103" localSheetId="4">#REF!</definedName>
    <definedName name="__COM170103" localSheetId="2">#REF!</definedName>
    <definedName name="__COM170103" localSheetId="5">#REF!</definedName>
    <definedName name="__COM170103" localSheetId="1">#REF!</definedName>
    <definedName name="__COM170103" localSheetId="3">#REF!</definedName>
    <definedName name="__GLB2" localSheetId="0">"$#REF!.$B$5:$G$2380"</definedName>
    <definedName name="__GLB2" localSheetId="4">"$#REF!.$B$5:$G$2380"</definedName>
    <definedName name="__GLB2" localSheetId="2">"$#REF!.$B$5:$G$2380"</definedName>
    <definedName name="__GLB2" localSheetId="5">#REF!</definedName>
    <definedName name="__GLB2" localSheetId="1">#REF!</definedName>
    <definedName name="__GLB2" localSheetId="3">#REF!</definedName>
    <definedName name="__i3" localSheetId="0">#REF!</definedName>
    <definedName name="__i3" localSheetId="4">#REF!</definedName>
    <definedName name="__i3" localSheetId="2">#REF!</definedName>
    <definedName name="__i3" localSheetId="5">#REF!</definedName>
    <definedName name="__i3" localSheetId="1">#REF!</definedName>
    <definedName name="__i3" localSheetId="3">#REF!</definedName>
    <definedName name="__MAO010201" localSheetId="0">#REF!</definedName>
    <definedName name="__MAO010201" localSheetId="4">#REF!</definedName>
    <definedName name="__MAO010201" localSheetId="2">#REF!</definedName>
    <definedName name="__MAO010201" localSheetId="5">#REF!</definedName>
    <definedName name="__MAO010201" localSheetId="1">#REF!</definedName>
    <definedName name="__MAO010201" localSheetId="3">#REF!</definedName>
    <definedName name="__MAO010202" localSheetId="0">#REF!</definedName>
    <definedName name="__MAO010202" localSheetId="4">#REF!</definedName>
    <definedName name="__MAO010202" localSheetId="2">#REF!</definedName>
    <definedName name="__MAO010202" localSheetId="5">#REF!</definedName>
    <definedName name="__MAO010202" localSheetId="1">#REF!</definedName>
    <definedName name="__MAO010202" localSheetId="3">#REF!</definedName>
    <definedName name="__MAO010205" localSheetId="0">#REF!</definedName>
    <definedName name="__MAO010205" localSheetId="4">#REF!</definedName>
    <definedName name="__MAO010205" localSheetId="2">#REF!</definedName>
    <definedName name="__MAO010205" localSheetId="5">#REF!</definedName>
    <definedName name="__MAO010205" localSheetId="1">#REF!</definedName>
    <definedName name="__MAO010205" localSheetId="3">#REF!</definedName>
    <definedName name="__MAO010206" localSheetId="0">#REF!</definedName>
    <definedName name="__MAO010206" localSheetId="4">#REF!</definedName>
    <definedName name="__MAO010206" localSheetId="2">#REF!</definedName>
    <definedName name="__MAO010206" localSheetId="5">#REF!</definedName>
    <definedName name="__MAO010206" localSheetId="1">#REF!</definedName>
    <definedName name="__MAO010206" localSheetId="3">#REF!</definedName>
    <definedName name="__MAO010210" localSheetId="0">#REF!</definedName>
    <definedName name="__MAO010210" localSheetId="4">#REF!</definedName>
    <definedName name="__MAO010210" localSheetId="2">#REF!</definedName>
    <definedName name="__MAO010210" localSheetId="5">#REF!</definedName>
    <definedName name="__MAO010210" localSheetId="1">#REF!</definedName>
    <definedName name="__MAO010210" localSheetId="3">#REF!</definedName>
    <definedName name="__MAO010401" localSheetId="0">#REF!</definedName>
    <definedName name="__MAO010401" localSheetId="4">#REF!</definedName>
    <definedName name="__MAO010401" localSheetId="2">#REF!</definedName>
    <definedName name="__MAO010401" localSheetId="5">#REF!</definedName>
    <definedName name="__MAO010401" localSheetId="1">#REF!</definedName>
    <definedName name="__MAO010401" localSheetId="3">#REF!</definedName>
    <definedName name="__MAO010402" localSheetId="0">#REF!</definedName>
    <definedName name="__MAO010402" localSheetId="4">#REF!</definedName>
    <definedName name="__MAO010402" localSheetId="2">#REF!</definedName>
    <definedName name="__MAO010402" localSheetId="5">#REF!</definedName>
    <definedName name="__MAO010402" localSheetId="1">#REF!</definedName>
    <definedName name="__MAO010402" localSheetId="3">#REF!</definedName>
    <definedName name="__MAO010407" localSheetId="0">#REF!</definedName>
    <definedName name="__MAO010407" localSheetId="4">#REF!</definedName>
    <definedName name="__MAO010407" localSheetId="2">#REF!</definedName>
    <definedName name="__MAO010407" localSheetId="5">#REF!</definedName>
    <definedName name="__MAO010407" localSheetId="1">#REF!</definedName>
    <definedName name="__MAO010407" localSheetId="3">#REF!</definedName>
    <definedName name="__MAO010413" localSheetId="0">#REF!</definedName>
    <definedName name="__MAO010413" localSheetId="4">#REF!</definedName>
    <definedName name="__MAO010413" localSheetId="2">#REF!</definedName>
    <definedName name="__MAO010413" localSheetId="5">#REF!</definedName>
    <definedName name="__MAO010413" localSheetId="1">#REF!</definedName>
    <definedName name="__MAO010413" localSheetId="3">#REF!</definedName>
    <definedName name="__MAO010501" localSheetId="0">#REF!</definedName>
    <definedName name="__MAO010501" localSheetId="4">#REF!</definedName>
    <definedName name="__MAO010501" localSheetId="2">#REF!</definedName>
    <definedName name="__MAO010501" localSheetId="5">#REF!</definedName>
    <definedName name="__MAO010501" localSheetId="1">#REF!</definedName>
    <definedName name="__MAO010501" localSheetId="3">#REF!</definedName>
    <definedName name="__MAO010503" localSheetId="0">#REF!</definedName>
    <definedName name="__MAO010503" localSheetId="4">#REF!</definedName>
    <definedName name="__MAO010503" localSheetId="2">#REF!</definedName>
    <definedName name="__MAO010503" localSheetId="5">#REF!</definedName>
    <definedName name="__MAO010503" localSheetId="1">#REF!</definedName>
    <definedName name="__MAO010503" localSheetId="3">#REF!</definedName>
    <definedName name="__MAO010505" localSheetId="0">#REF!</definedName>
    <definedName name="__MAO010505" localSheetId="4">#REF!</definedName>
    <definedName name="__MAO010505" localSheetId="2">#REF!</definedName>
    <definedName name="__MAO010505" localSheetId="5">#REF!</definedName>
    <definedName name="__MAO010505" localSheetId="1">#REF!</definedName>
    <definedName name="__MAO010505" localSheetId="3">#REF!</definedName>
    <definedName name="__MAO010509" localSheetId="0">#REF!</definedName>
    <definedName name="__MAO010509" localSheetId="4">#REF!</definedName>
    <definedName name="__MAO010509" localSheetId="2">#REF!</definedName>
    <definedName name="__MAO010509" localSheetId="5">#REF!</definedName>
    <definedName name="__MAO010509" localSheetId="1">#REF!</definedName>
    <definedName name="__MAO010509" localSheetId="3">#REF!</definedName>
    <definedName name="__MAO010512" localSheetId="0">#REF!</definedName>
    <definedName name="__MAO010512" localSheetId="4">#REF!</definedName>
    <definedName name="__MAO010512" localSheetId="2">#REF!</definedName>
    <definedName name="__MAO010512" localSheetId="5">#REF!</definedName>
    <definedName name="__MAO010512" localSheetId="1">#REF!</definedName>
    <definedName name="__MAO010512" localSheetId="3">#REF!</definedName>
    <definedName name="__MAO010518" localSheetId="0">#REF!</definedName>
    <definedName name="__MAO010518" localSheetId="4">#REF!</definedName>
    <definedName name="__MAO010518" localSheetId="2">#REF!</definedName>
    <definedName name="__MAO010518" localSheetId="5">#REF!</definedName>
    <definedName name="__MAO010518" localSheetId="1">#REF!</definedName>
    <definedName name="__MAO010518" localSheetId="3">#REF!</definedName>
    <definedName name="__MAO010519" localSheetId="0">#REF!</definedName>
    <definedName name="__MAO010519" localSheetId="4">#REF!</definedName>
    <definedName name="__MAO010519" localSheetId="2">#REF!</definedName>
    <definedName name="__MAO010519" localSheetId="5">#REF!</definedName>
    <definedName name="__MAO010519" localSheetId="1">#REF!</definedName>
    <definedName name="__MAO010519" localSheetId="3">#REF!</definedName>
    <definedName name="__MAO010521" localSheetId="0">#REF!</definedName>
    <definedName name="__MAO010521" localSheetId="4">#REF!</definedName>
    <definedName name="__MAO010521" localSheetId="2">#REF!</definedName>
    <definedName name="__MAO010521" localSheetId="5">#REF!</definedName>
    <definedName name="__MAO010521" localSheetId="1">#REF!</definedName>
    <definedName name="__MAO010521" localSheetId="3">#REF!</definedName>
    <definedName name="__MAO010523" localSheetId="0">#REF!</definedName>
    <definedName name="__MAO010523" localSheetId="4">#REF!</definedName>
    <definedName name="__MAO010523" localSheetId="2">#REF!</definedName>
    <definedName name="__MAO010523" localSheetId="5">#REF!</definedName>
    <definedName name="__MAO010523" localSheetId="1">#REF!</definedName>
    <definedName name="__MAO010523" localSheetId="3">#REF!</definedName>
    <definedName name="__MAO010532" localSheetId="0">#REF!</definedName>
    <definedName name="__MAO010532" localSheetId="4">#REF!</definedName>
    <definedName name="__MAO010532" localSheetId="2">#REF!</definedName>
    <definedName name="__MAO010532" localSheetId="5">#REF!</definedName>
    <definedName name="__MAO010532" localSheetId="1">#REF!</definedName>
    <definedName name="__MAO010532" localSheetId="3">#REF!</definedName>
    <definedName name="__MAO010533" localSheetId="0">#REF!</definedName>
    <definedName name="__MAO010533" localSheetId="4">#REF!</definedName>
    <definedName name="__MAO010533" localSheetId="2">#REF!</definedName>
    <definedName name="__MAO010533" localSheetId="5">#REF!</definedName>
    <definedName name="__MAO010533" localSheetId="1">#REF!</definedName>
    <definedName name="__MAO010533" localSheetId="3">#REF!</definedName>
    <definedName name="__MAO010536" localSheetId="0">#REF!</definedName>
    <definedName name="__MAO010536" localSheetId="4">#REF!</definedName>
    <definedName name="__MAO010536" localSheetId="2">#REF!</definedName>
    <definedName name="__MAO010536" localSheetId="5">#REF!</definedName>
    <definedName name="__MAO010536" localSheetId="1">#REF!</definedName>
    <definedName name="__MAO010536" localSheetId="3">#REF!</definedName>
    <definedName name="__MAO010701" localSheetId="0">#REF!</definedName>
    <definedName name="__MAO010701" localSheetId="4">#REF!</definedName>
    <definedName name="__MAO010701" localSheetId="2">#REF!</definedName>
    <definedName name="__MAO010701" localSheetId="5">#REF!</definedName>
    <definedName name="__MAO010701" localSheetId="1">#REF!</definedName>
    <definedName name="__MAO010701" localSheetId="3">#REF!</definedName>
    <definedName name="__MAO010703" localSheetId="0">#REF!</definedName>
    <definedName name="__MAO010703" localSheetId="4">#REF!</definedName>
    <definedName name="__MAO010703" localSheetId="2">#REF!</definedName>
    <definedName name="__MAO010703" localSheetId="5">#REF!</definedName>
    <definedName name="__MAO010703" localSheetId="1">#REF!</definedName>
    <definedName name="__MAO010703" localSheetId="3">#REF!</definedName>
    <definedName name="__MAO010705" localSheetId="0">#REF!</definedName>
    <definedName name="__MAO010705" localSheetId="4">#REF!</definedName>
    <definedName name="__MAO010705" localSheetId="2">#REF!</definedName>
    <definedName name="__MAO010705" localSheetId="5">#REF!</definedName>
    <definedName name="__MAO010705" localSheetId="1">#REF!</definedName>
    <definedName name="__MAO010705" localSheetId="3">#REF!</definedName>
    <definedName name="__MAO010708" localSheetId="0">#REF!</definedName>
    <definedName name="__MAO010708" localSheetId="4">#REF!</definedName>
    <definedName name="__MAO010708" localSheetId="2">#REF!</definedName>
    <definedName name="__MAO010708" localSheetId="5">#REF!</definedName>
    <definedName name="__MAO010708" localSheetId="1">#REF!</definedName>
    <definedName name="__MAO010708" localSheetId="3">#REF!</definedName>
    <definedName name="__MAO010710" localSheetId="0">#REF!</definedName>
    <definedName name="__MAO010710" localSheetId="4">#REF!</definedName>
    <definedName name="__MAO010710" localSheetId="2">#REF!</definedName>
    <definedName name="__MAO010710" localSheetId="5">#REF!</definedName>
    <definedName name="__MAO010710" localSheetId="1">#REF!</definedName>
    <definedName name="__MAO010710" localSheetId="3">#REF!</definedName>
    <definedName name="__MAO010712" localSheetId="0">#REF!</definedName>
    <definedName name="__MAO010712" localSheetId="4">#REF!</definedName>
    <definedName name="__MAO010712" localSheetId="2">#REF!</definedName>
    <definedName name="__MAO010712" localSheetId="5">#REF!</definedName>
    <definedName name="__MAO010712" localSheetId="1">#REF!</definedName>
    <definedName name="__MAO010712" localSheetId="3">#REF!</definedName>
    <definedName name="__MAO010717" localSheetId="0">#REF!</definedName>
    <definedName name="__MAO010717" localSheetId="4">#REF!</definedName>
    <definedName name="__MAO010717" localSheetId="2">#REF!</definedName>
    <definedName name="__MAO010717" localSheetId="5">#REF!</definedName>
    <definedName name="__MAO010717" localSheetId="1">#REF!</definedName>
    <definedName name="__MAO010717" localSheetId="3">#REF!</definedName>
    <definedName name="__MAO020201" localSheetId="0">#REF!</definedName>
    <definedName name="__MAO020201" localSheetId="4">#REF!</definedName>
    <definedName name="__MAO020201" localSheetId="2">#REF!</definedName>
    <definedName name="__MAO020201" localSheetId="5">#REF!</definedName>
    <definedName name="__MAO020201" localSheetId="1">#REF!</definedName>
    <definedName name="__MAO020201" localSheetId="3">#REF!</definedName>
    <definedName name="__MAO020205" localSheetId="0">#REF!</definedName>
    <definedName name="__MAO020205" localSheetId="4">#REF!</definedName>
    <definedName name="__MAO020205" localSheetId="2">#REF!</definedName>
    <definedName name="__MAO020205" localSheetId="5">#REF!</definedName>
    <definedName name="__MAO020205" localSheetId="1">#REF!</definedName>
    <definedName name="__MAO020205" localSheetId="3">#REF!</definedName>
    <definedName name="__MAO020211" localSheetId="0">#REF!</definedName>
    <definedName name="__MAO020211" localSheetId="4">#REF!</definedName>
    <definedName name="__MAO020211" localSheetId="2">#REF!</definedName>
    <definedName name="__MAO020211" localSheetId="5">#REF!</definedName>
    <definedName name="__MAO020211" localSheetId="1">#REF!</definedName>
    <definedName name="__MAO020211" localSheetId="3">#REF!</definedName>
    <definedName name="__MAO020217" localSheetId="0">#REF!</definedName>
    <definedName name="__MAO020217" localSheetId="4">#REF!</definedName>
    <definedName name="__MAO020217" localSheetId="2">#REF!</definedName>
    <definedName name="__MAO020217" localSheetId="5">#REF!</definedName>
    <definedName name="__MAO020217" localSheetId="1">#REF!</definedName>
    <definedName name="__MAO020217" localSheetId="3">#REF!</definedName>
    <definedName name="__MAO030102" localSheetId="0">#REF!</definedName>
    <definedName name="__MAO030102" localSheetId="4">#REF!</definedName>
    <definedName name="__MAO030102" localSheetId="2">#REF!</definedName>
    <definedName name="__MAO030102" localSheetId="5">#REF!</definedName>
    <definedName name="__MAO030102" localSheetId="1">#REF!</definedName>
    <definedName name="__MAO030102" localSheetId="3">#REF!</definedName>
    <definedName name="__MAO030201" localSheetId="0">#REF!</definedName>
    <definedName name="__MAO030201" localSheetId="4">#REF!</definedName>
    <definedName name="__MAO030201" localSheetId="2">#REF!</definedName>
    <definedName name="__MAO030201" localSheetId="5">#REF!</definedName>
    <definedName name="__MAO030201" localSheetId="1">#REF!</definedName>
    <definedName name="__MAO030201" localSheetId="3">#REF!</definedName>
    <definedName name="__MAO030303" localSheetId="0">#REF!</definedName>
    <definedName name="__MAO030303" localSheetId="4">#REF!</definedName>
    <definedName name="__MAO030303" localSheetId="2">#REF!</definedName>
    <definedName name="__MAO030303" localSheetId="5">#REF!</definedName>
    <definedName name="__MAO030303" localSheetId="1">#REF!</definedName>
    <definedName name="__MAO030303" localSheetId="3">#REF!</definedName>
    <definedName name="__MAO030317" localSheetId="0">#REF!</definedName>
    <definedName name="__MAO030317" localSheetId="4">#REF!</definedName>
    <definedName name="__MAO030317" localSheetId="2">#REF!</definedName>
    <definedName name="__MAO030317" localSheetId="5">#REF!</definedName>
    <definedName name="__MAO030317" localSheetId="1">#REF!</definedName>
    <definedName name="__MAO030317" localSheetId="3">#REF!</definedName>
    <definedName name="__MAO040101" localSheetId="0">#REF!</definedName>
    <definedName name="__MAO040101" localSheetId="4">#REF!</definedName>
    <definedName name="__MAO040101" localSheetId="2">#REF!</definedName>
    <definedName name="__MAO040101" localSheetId="5">#REF!</definedName>
    <definedName name="__MAO040101" localSheetId="1">#REF!</definedName>
    <definedName name="__MAO040101" localSheetId="3">#REF!</definedName>
    <definedName name="__MAO040202" localSheetId="0">#REF!</definedName>
    <definedName name="__MAO040202" localSheetId="4">#REF!</definedName>
    <definedName name="__MAO040202" localSheetId="2">#REF!</definedName>
    <definedName name="__MAO040202" localSheetId="5">#REF!</definedName>
    <definedName name="__MAO040202" localSheetId="1">#REF!</definedName>
    <definedName name="__MAO040202" localSheetId="3">#REF!</definedName>
    <definedName name="__MAO050103" localSheetId="0">#REF!</definedName>
    <definedName name="__MAO050103" localSheetId="4">#REF!</definedName>
    <definedName name="__MAO050103" localSheetId="2">#REF!</definedName>
    <definedName name="__MAO050103" localSheetId="5">#REF!</definedName>
    <definedName name="__MAO050103" localSheetId="1">#REF!</definedName>
    <definedName name="__MAO050103" localSheetId="3">#REF!</definedName>
    <definedName name="__MAO050207" localSheetId="0">#REF!</definedName>
    <definedName name="__MAO050207" localSheetId="4">#REF!</definedName>
    <definedName name="__MAO050207" localSheetId="2">#REF!</definedName>
    <definedName name="__MAO050207" localSheetId="5">#REF!</definedName>
    <definedName name="__MAO050207" localSheetId="1">#REF!</definedName>
    <definedName name="__MAO050207" localSheetId="3">#REF!</definedName>
    <definedName name="__MAO060101" localSheetId="0">#REF!</definedName>
    <definedName name="__MAO060101" localSheetId="4">#REF!</definedName>
    <definedName name="__MAO060101" localSheetId="2">#REF!</definedName>
    <definedName name="__MAO060101" localSheetId="5">#REF!</definedName>
    <definedName name="__MAO060101" localSheetId="1">#REF!</definedName>
    <definedName name="__MAO060101" localSheetId="3">#REF!</definedName>
    <definedName name="__MAO080310" localSheetId="0">#REF!</definedName>
    <definedName name="__MAO080310" localSheetId="4">#REF!</definedName>
    <definedName name="__MAO080310" localSheetId="2">#REF!</definedName>
    <definedName name="__MAO080310" localSheetId="5">#REF!</definedName>
    <definedName name="__MAO080310" localSheetId="1">#REF!</definedName>
    <definedName name="__MAO080310" localSheetId="3">#REF!</definedName>
    <definedName name="__MAO090101" localSheetId="0">#REF!</definedName>
    <definedName name="__MAO090101" localSheetId="4">#REF!</definedName>
    <definedName name="__MAO090101" localSheetId="2">#REF!</definedName>
    <definedName name="__MAO090101" localSheetId="5">#REF!</definedName>
    <definedName name="__MAO090101" localSheetId="1">#REF!</definedName>
    <definedName name="__MAO090101" localSheetId="3">#REF!</definedName>
    <definedName name="__MAO110101" localSheetId="0">#REF!</definedName>
    <definedName name="__MAO110101" localSheetId="4">#REF!</definedName>
    <definedName name="__MAO110101" localSheetId="2">#REF!</definedName>
    <definedName name="__MAO110101" localSheetId="5">#REF!</definedName>
    <definedName name="__MAO110101" localSheetId="1">#REF!</definedName>
    <definedName name="__MAO110101" localSheetId="3">#REF!</definedName>
    <definedName name="__MAO110104" localSheetId="0">#REF!</definedName>
    <definedName name="__MAO110104" localSheetId="4">#REF!</definedName>
    <definedName name="__MAO110104" localSheetId="2">#REF!</definedName>
    <definedName name="__MAO110104" localSheetId="5">#REF!</definedName>
    <definedName name="__MAO110104" localSheetId="1">#REF!</definedName>
    <definedName name="__MAO110104" localSheetId="3">#REF!</definedName>
    <definedName name="__MAO110107" localSheetId="0">#REF!</definedName>
    <definedName name="__MAO110107" localSheetId="4">#REF!</definedName>
    <definedName name="__MAO110107" localSheetId="2">#REF!</definedName>
    <definedName name="__MAO110107" localSheetId="5">#REF!</definedName>
    <definedName name="__MAO110107" localSheetId="1">#REF!</definedName>
    <definedName name="__MAO110107" localSheetId="3">#REF!</definedName>
    <definedName name="__MAO120101" localSheetId="0">#REF!</definedName>
    <definedName name="__MAO120101" localSheetId="4">#REF!</definedName>
    <definedName name="__MAO120101" localSheetId="2">#REF!</definedName>
    <definedName name="__MAO120101" localSheetId="5">#REF!</definedName>
    <definedName name="__MAO120101" localSheetId="1">#REF!</definedName>
    <definedName name="__MAO120101" localSheetId="3">#REF!</definedName>
    <definedName name="__MAO120105" localSheetId="0">#REF!</definedName>
    <definedName name="__MAO120105" localSheetId="4">#REF!</definedName>
    <definedName name="__MAO120105" localSheetId="2">#REF!</definedName>
    <definedName name="__MAO120105" localSheetId="5">#REF!</definedName>
    <definedName name="__MAO120105" localSheetId="1">#REF!</definedName>
    <definedName name="__MAO120105" localSheetId="3">#REF!</definedName>
    <definedName name="__MAO120106" localSheetId="0">#REF!</definedName>
    <definedName name="__MAO120106" localSheetId="4">#REF!</definedName>
    <definedName name="__MAO120106" localSheetId="2">#REF!</definedName>
    <definedName name="__MAO120106" localSheetId="5">#REF!</definedName>
    <definedName name="__MAO120106" localSheetId="1">#REF!</definedName>
    <definedName name="__MAO120106" localSheetId="3">#REF!</definedName>
    <definedName name="__MAO120107" localSheetId="0">#REF!</definedName>
    <definedName name="__MAO120107" localSheetId="4">#REF!</definedName>
    <definedName name="__MAO120107" localSheetId="2">#REF!</definedName>
    <definedName name="__MAO120107" localSheetId="5">#REF!</definedName>
    <definedName name="__MAO120107" localSheetId="1">#REF!</definedName>
    <definedName name="__MAO120107" localSheetId="3">#REF!</definedName>
    <definedName name="__MAO120110" localSheetId="0">#REF!</definedName>
    <definedName name="__MAO120110" localSheetId="4">#REF!</definedName>
    <definedName name="__MAO120110" localSheetId="2">#REF!</definedName>
    <definedName name="__MAO120110" localSheetId="5">#REF!</definedName>
    <definedName name="__MAO120110" localSheetId="1">#REF!</definedName>
    <definedName name="__MAO120110" localSheetId="3">#REF!</definedName>
    <definedName name="__MAO120150" localSheetId="0">#REF!</definedName>
    <definedName name="__MAO120150" localSheetId="4">#REF!</definedName>
    <definedName name="__MAO120150" localSheetId="2">#REF!</definedName>
    <definedName name="__MAO120150" localSheetId="5">#REF!</definedName>
    <definedName name="__MAO120150" localSheetId="1">#REF!</definedName>
    <definedName name="__MAO120150" localSheetId="3">#REF!</definedName>
    <definedName name="__MAO130101" localSheetId="0">#REF!</definedName>
    <definedName name="__MAO130101" localSheetId="4">#REF!</definedName>
    <definedName name="__MAO130101" localSheetId="2">#REF!</definedName>
    <definedName name="__MAO130101" localSheetId="5">#REF!</definedName>
    <definedName name="__MAO130101" localSheetId="1">#REF!</definedName>
    <definedName name="__MAO130101" localSheetId="3">#REF!</definedName>
    <definedName name="__MAO130103" localSheetId="0">#REF!</definedName>
    <definedName name="__MAO130103" localSheetId="4">#REF!</definedName>
    <definedName name="__MAO130103" localSheetId="2">#REF!</definedName>
    <definedName name="__MAO130103" localSheetId="5">#REF!</definedName>
    <definedName name="__MAO130103" localSheetId="1">#REF!</definedName>
    <definedName name="__MAO130103" localSheetId="3">#REF!</definedName>
    <definedName name="__MAO130304" localSheetId="0">#REF!</definedName>
    <definedName name="__MAO130304" localSheetId="4">#REF!</definedName>
    <definedName name="__MAO130304" localSheetId="2">#REF!</definedName>
    <definedName name="__MAO130304" localSheetId="5">#REF!</definedName>
    <definedName name="__MAO130304" localSheetId="1">#REF!</definedName>
    <definedName name="__MAO130304" localSheetId="3">#REF!</definedName>
    <definedName name="__MAO130401" localSheetId="0">#REF!</definedName>
    <definedName name="__MAO130401" localSheetId="4">#REF!</definedName>
    <definedName name="__MAO130401" localSheetId="2">#REF!</definedName>
    <definedName name="__MAO130401" localSheetId="5">#REF!</definedName>
    <definedName name="__MAO130401" localSheetId="1">#REF!</definedName>
    <definedName name="__MAO130401" localSheetId="3">#REF!</definedName>
    <definedName name="__MAO140102" localSheetId="0">#REF!</definedName>
    <definedName name="__MAO140102" localSheetId="4">#REF!</definedName>
    <definedName name="__MAO140102" localSheetId="2">#REF!</definedName>
    <definedName name="__MAO140102" localSheetId="5">#REF!</definedName>
    <definedName name="__MAO140102" localSheetId="1">#REF!</definedName>
    <definedName name="__MAO140102" localSheetId="3">#REF!</definedName>
    <definedName name="__MAO140109" localSheetId="0">#REF!</definedName>
    <definedName name="__MAO140109" localSheetId="4">#REF!</definedName>
    <definedName name="__MAO140109" localSheetId="2">#REF!</definedName>
    <definedName name="__MAO140109" localSheetId="5">#REF!</definedName>
    <definedName name="__MAO140109" localSheetId="1">#REF!</definedName>
    <definedName name="__MAO140109" localSheetId="3">#REF!</definedName>
    <definedName name="__MAO140113" localSheetId="0">#REF!</definedName>
    <definedName name="__MAO140113" localSheetId="4">#REF!</definedName>
    <definedName name="__MAO140113" localSheetId="2">#REF!</definedName>
    <definedName name="__MAO140113" localSheetId="5">#REF!</definedName>
    <definedName name="__MAO140113" localSheetId="1">#REF!</definedName>
    <definedName name="__MAO140113" localSheetId="3">#REF!</definedName>
    <definedName name="__MAO140122" localSheetId="0">#REF!</definedName>
    <definedName name="__MAO140122" localSheetId="4">#REF!</definedName>
    <definedName name="__MAO140122" localSheetId="2">#REF!</definedName>
    <definedName name="__MAO140122" localSheetId="5">#REF!</definedName>
    <definedName name="__MAO140122" localSheetId="1">#REF!</definedName>
    <definedName name="__MAO140122" localSheetId="3">#REF!</definedName>
    <definedName name="__MAO140126" localSheetId="0">#REF!</definedName>
    <definedName name="__MAO140126" localSheetId="4">#REF!</definedName>
    <definedName name="__MAO140126" localSheetId="2">#REF!</definedName>
    <definedName name="__MAO140126" localSheetId="5">#REF!</definedName>
    <definedName name="__MAO140126" localSheetId="1">#REF!</definedName>
    <definedName name="__MAO140126" localSheetId="3">#REF!</definedName>
    <definedName name="__MAO140129" localSheetId="0">#REF!</definedName>
    <definedName name="__MAO140129" localSheetId="4">#REF!</definedName>
    <definedName name="__MAO140129" localSheetId="2">#REF!</definedName>
    <definedName name="__MAO140129" localSheetId="5">#REF!</definedName>
    <definedName name="__MAO140129" localSheetId="1">#REF!</definedName>
    <definedName name="__MAO140129" localSheetId="3">#REF!</definedName>
    <definedName name="__MAO140135" localSheetId="0">#REF!</definedName>
    <definedName name="__MAO140135" localSheetId="4">#REF!</definedName>
    <definedName name="__MAO140135" localSheetId="2">#REF!</definedName>
    <definedName name="__MAO140135" localSheetId="5">#REF!</definedName>
    <definedName name="__MAO140135" localSheetId="1">#REF!</definedName>
    <definedName name="__MAO140135" localSheetId="3">#REF!</definedName>
    <definedName name="__MAO140143" localSheetId="0">#REF!</definedName>
    <definedName name="__MAO140143" localSheetId="4">#REF!</definedName>
    <definedName name="__MAO140143" localSheetId="2">#REF!</definedName>
    <definedName name="__MAO140143" localSheetId="5">#REF!</definedName>
    <definedName name="__MAO140143" localSheetId="1">#REF!</definedName>
    <definedName name="__MAO140143" localSheetId="3">#REF!</definedName>
    <definedName name="__MAO140145" localSheetId="0">#REF!</definedName>
    <definedName name="__MAO140145" localSheetId="4">#REF!</definedName>
    <definedName name="__MAO140145" localSheetId="2">#REF!</definedName>
    <definedName name="__MAO140145" localSheetId="5">#REF!</definedName>
    <definedName name="__MAO140145" localSheetId="1">#REF!</definedName>
    <definedName name="__MAO140145" localSheetId="3">#REF!</definedName>
    <definedName name="__MAT010301" localSheetId="0">#REF!</definedName>
    <definedName name="__MAT010301" localSheetId="4">#REF!</definedName>
    <definedName name="__MAT010301" localSheetId="2">#REF!</definedName>
    <definedName name="__MAT010301" localSheetId="5">#REF!</definedName>
    <definedName name="__MAT010301" localSheetId="1">#REF!</definedName>
    <definedName name="__MAT010301" localSheetId="3">#REF!</definedName>
    <definedName name="__MAT010401" localSheetId="0">#REF!</definedName>
    <definedName name="__MAT010401" localSheetId="4">#REF!</definedName>
    <definedName name="__MAT010401" localSheetId="2">#REF!</definedName>
    <definedName name="__MAT010401" localSheetId="5">#REF!</definedName>
    <definedName name="__MAT010401" localSheetId="1">#REF!</definedName>
    <definedName name="__MAT010401" localSheetId="3">#REF!</definedName>
    <definedName name="__MAT010402" localSheetId="0">#REF!</definedName>
    <definedName name="__MAT010402" localSheetId="4">#REF!</definedName>
    <definedName name="__MAT010402" localSheetId="2">#REF!</definedName>
    <definedName name="__MAT010402" localSheetId="5">#REF!</definedName>
    <definedName name="__MAT010402" localSheetId="1">#REF!</definedName>
    <definedName name="__MAT010402" localSheetId="3">#REF!</definedName>
    <definedName name="__MAT010407" localSheetId="0">#REF!</definedName>
    <definedName name="__MAT010407" localSheetId="4">#REF!</definedName>
    <definedName name="__MAT010407" localSheetId="2">#REF!</definedName>
    <definedName name="__MAT010407" localSheetId="5">#REF!</definedName>
    <definedName name="__MAT010407" localSheetId="1">#REF!</definedName>
    <definedName name="__MAT010407" localSheetId="3">#REF!</definedName>
    <definedName name="__MAT010413" localSheetId="0">#REF!</definedName>
    <definedName name="__MAT010413" localSheetId="4">#REF!</definedName>
    <definedName name="__MAT010413" localSheetId="2">#REF!</definedName>
    <definedName name="__MAT010413" localSheetId="5">#REF!</definedName>
    <definedName name="__MAT010413" localSheetId="1">#REF!</definedName>
    <definedName name="__MAT010413" localSheetId="3">#REF!</definedName>
    <definedName name="__MAT010536" localSheetId="0">#REF!</definedName>
    <definedName name="__MAT010536" localSheetId="4">#REF!</definedName>
    <definedName name="__MAT010536" localSheetId="2">#REF!</definedName>
    <definedName name="__MAT010536" localSheetId="5">#REF!</definedName>
    <definedName name="__MAT010536" localSheetId="1">#REF!</definedName>
    <definedName name="__MAT010536" localSheetId="3">#REF!</definedName>
    <definedName name="__MAT010703" localSheetId="0">#REF!</definedName>
    <definedName name="__MAT010703" localSheetId="4">#REF!</definedName>
    <definedName name="__MAT010703" localSheetId="2">#REF!</definedName>
    <definedName name="__MAT010703" localSheetId="5">#REF!</definedName>
    <definedName name="__MAT010703" localSheetId="1">#REF!</definedName>
    <definedName name="__MAT010703" localSheetId="3">#REF!</definedName>
    <definedName name="__MAT010708" localSheetId="0">#REF!</definedName>
    <definedName name="__MAT010708" localSheetId="4">#REF!</definedName>
    <definedName name="__MAT010708" localSheetId="2">#REF!</definedName>
    <definedName name="__MAT010708" localSheetId="5">#REF!</definedName>
    <definedName name="__MAT010708" localSheetId="1">#REF!</definedName>
    <definedName name="__MAT010708" localSheetId="3">#REF!</definedName>
    <definedName name="__MAT010710" localSheetId="0">#REF!</definedName>
    <definedName name="__MAT010710" localSheetId="4">#REF!</definedName>
    <definedName name="__MAT010710" localSheetId="2">#REF!</definedName>
    <definedName name="__MAT010710" localSheetId="5">#REF!</definedName>
    <definedName name="__MAT010710" localSheetId="1">#REF!</definedName>
    <definedName name="__MAT010710" localSheetId="3">#REF!</definedName>
    <definedName name="__MAT010718" localSheetId="0">#REF!</definedName>
    <definedName name="__MAT010718" localSheetId="4">#REF!</definedName>
    <definedName name="__MAT010718" localSheetId="2">#REF!</definedName>
    <definedName name="__MAT010718" localSheetId="5">#REF!</definedName>
    <definedName name="__MAT010718" localSheetId="1">#REF!</definedName>
    <definedName name="__MAT010718" localSheetId="3">#REF!</definedName>
    <definedName name="__MAT020201" localSheetId="0">#REF!</definedName>
    <definedName name="__MAT020201" localSheetId="4">#REF!</definedName>
    <definedName name="__MAT020201" localSheetId="2">#REF!</definedName>
    <definedName name="__MAT020201" localSheetId="5">#REF!</definedName>
    <definedName name="__MAT020201" localSheetId="1">#REF!</definedName>
    <definedName name="__MAT020201" localSheetId="3">#REF!</definedName>
    <definedName name="__MAT020205" localSheetId="0">#REF!</definedName>
    <definedName name="__MAT020205" localSheetId="4">#REF!</definedName>
    <definedName name="__MAT020205" localSheetId="2">#REF!</definedName>
    <definedName name="__MAT020205" localSheetId="5">#REF!</definedName>
    <definedName name="__MAT020205" localSheetId="1">#REF!</definedName>
    <definedName name="__MAT020205" localSheetId="3">#REF!</definedName>
    <definedName name="__MAT020211" localSheetId="0">#REF!</definedName>
    <definedName name="__MAT020211" localSheetId="4">#REF!</definedName>
    <definedName name="__MAT020211" localSheetId="2">#REF!</definedName>
    <definedName name="__MAT020211" localSheetId="5">#REF!</definedName>
    <definedName name="__MAT020211" localSheetId="1">#REF!</definedName>
    <definedName name="__MAT020211" localSheetId="3">#REF!</definedName>
    <definedName name="__MAT030102" localSheetId="0">#REF!</definedName>
    <definedName name="__MAT030102" localSheetId="4">#REF!</definedName>
    <definedName name="__MAT030102" localSheetId="2">#REF!</definedName>
    <definedName name="__MAT030102" localSheetId="5">#REF!</definedName>
    <definedName name="__MAT030102" localSheetId="1">#REF!</definedName>
    <definedName name="__MAT030102" localSheetId="3">#REF!</definedName>
    <definedName name="__MAT030201" localSheetId="0">#REF!</definedName>
    <definedName name="__MAT030201" localSheetId="4">#REF!</definedName>
    <definedName name="__MAT030201" localSheetId="2">#REF!</definedName>
    <definedName name="__MAT030201" localSheetId="5">#REF!</definedName>
    <definedName name="__MAT030201" localSheetId="1">#REF!</definedName>
    <definedName name="__MAT030201" localSheetId="3">#REF!</definedName>
    <definedName name="__MAT030303" localSheetId="0">#REF!</definedName>
    <definedName name="__MAT030303" localSheetId="4">#REF!</definedName>
    <definedName name="__MAT030303" localSheetId="2">#REF!</definedName>
    <definedName name="__MAT030303" localSheetId="5">#REF!</definedName>
    <definedName name="__MAT030303" localSheetId="1">#REF!</definedName>
    <definedName name="__MAT030303" localSheetId="3">#REF!</definedName>
    <definedName name="__MAT030317" localSheetId="0">#REF!</definedName>
    <definedName name="__MAT030317" localSheetId="4">#REF!</definedName>
    <definedName name="__MAT030317" localSheetId="2">#REF!</definedName>
    <definedName name="__MAT030317" localSheetId="5">#REF!</definedName>
    <definedName name="__MAT030317" localSheetId="1">#REF!</definedName>
    <definedName name="__MAT030317" localSheetId="3">#REF!</definedName>
    <definedName name="__MAT040101" localSheetId="0">#REF!</definedName>
    <definedName name="__MAT040101" localSheetId="4">#REF!</definedName>
    <definedName name="__MAT040101" localSheetId="2">#REF!</definedName>
    <definedName name="__MAT040101" localSheetId="5">#REF!</definedName>
    <definedName name="__MAT040101" localSheetId="1">#REF!</definedName>
    <definedName name="__MAT040101" localSheetId="3">#REF!</definedName>
    <definedName name="__MAT040202" localSheetId="0">#REF!</definedName>
    <definedName name="__MAT040202" localSheetId="4">#REF!</definedName>
    <definedName name="__MAT040202" localSheetId="2">#REF!</definedName>
    <definedName name="__MAT040202" localSheetId="5">#REF!</definedName>
    <definedName name="__MAT040202" localSheetId="1">#REF!</definedName>
    <definedName name="__MAT040202" localSheetId="3">#REF!</definedName>
    <definedName name="__MAT050103" localSheetId="0">#REF!</definedName>
    <definedName name="__MAT050103" localSheetId="4">#REF!</definedName>
    <definedName name="__MAT050103" localSheetId="2">#REF!</definedName>
    <definedName name="__MAT050103" localSheetId="5">#REF!</definedName>
    <definedName name="__MAT050103" localSheetId="1">#REF!</definedName>
    <definedName name="__MAT050103" localSheetId="3">#REF!</definedName>
    <definedName name="__MAT050207" localSheetId="0">#REF!</definedName>
    <definedName name="__MAT050207" localSheetId="4">#REF!</definedName>
    <definedName name="__MAT050207" localSheetId="2">#REF!</definedName>
    <definedName name="__MAT050207" localSheetId="5">#REF!</definedName>
    <definedName name="__MAT050207" localSheetId="1">#REF!</definedName>
    <definedName name="__MAT050207" localSheetId="3">#REF!</definedName>
    <definedName name="__MAT060101" localSheetId="0">#REF!</definedName>
    <definedName name="__MAT060101" localSheetId="4">#REF!</definedName>
    <definedName name="__MAT060101" localSheetId="2">#REF!</definedName>
    <definedName name="__MAT060101" localSheetId="5">#REF!</definedName>
    <definedName name="__MAT060101" localSheetId="1">#REF!</definedName>
    <definedName name="__MAT060101" localSheetId="3">#REF!</definedName>
    <definedName name="__MAT080101" localSheetId="0">#REF!</definedName>
    <definedName name="__MAT080101" localSheetId="4">#REF!</definedName>
    <definedName name="__MAT080101" localSheetId="2">#REF!</definedName>
    <definedName name="__MAT080101" localSheetId="5">#REF!</definedName>
    <definedName name="__MAT080101" localSheetId="1">#REF!</definedName>
    <definedName name="__MAT080101" localSheetId="3">#REF!</definedName>
    <definedName name="__MAT080310" localSheetId="0">#REF!</definedName>
    <definedName name="__MAT080310" localSheetId="4">#REF!</definedName>
    <definedName name="__MAT080310" localSheetId="2">#REF!</definedName>
    <definedName name="__MAT080310" localSheetId="5">#REF!</definedName>
    <definedName name="__MAT080310" localSheetId="1">#REF!</definedName>
    <definedName name="__MAT080310" localSheetId="3">#REF!</definedName>
    <definedName name="__MAT090101" localSheetId="0">#REF!</definedName>
    <definedName name="__MAT090101" localSheetId="4">#REF!</definedName>
    <definedName name="__MAT090101" localSheetId="2">#REF!</definedName>
    <definedName name="__MAT090101" localSheetId="5">#REF!</definedName>
    <definedName name="__MAT090101" localSheetId="1">#REF!</definedName>
    <definedName name="__MAT090101" localSheetId="3">#REF!</definedName>
    <definedName name="__MAT100302" localSheetId="0">#REF!</definedName>
    <definedName name="__MAT100302" localSheetId="4">#REF!</definedName>
    <definedName name="__MAT100302" localSheetId="2">#REF!</definedName>
    <definedName name="__MAT100302" localSheetId="5">#REF!</definedName>
    <definedName name="__MAT100302" localSheetId="1">#REF!</definedName>
    <definedName name="__MAT100302" localSheetId="3">#REF!</definedName>
    <definedName name="__MAT110101" localSheetId="0">#REF!</definedName>
    <definedName name="__MAT110101" localSheetId="4">#REF!</definedName>
    <definedName name="__MAT110101" localSheetId="2">#REF!</definedName>
    <definedName name="__MAT110101" localSheetId="5">#REF!</definedName>
    <definedName name="__MAT110101" localSheetId="1">#REF!</definedName>
    <definedName name="__MAT110101" localSheetId="3">#REF!</definedName>
    <definedName name="__MAT110104" localSheetId="0">#REF!</definedName>
    <definedName name="__MAT110104" localSheetId="4">#REF!</definedName>
    <definedName name="__MAT110104" localSheetId="2">#REF!</definedName>
    <definedName name="__MAT110104" localSheetId="5">#REF!</definedName>
    <definedName name="__MAT110104" localSheetId="1">#REF!</definedName>
    <definedName name="__MAT110104" localSheetId="3">#REF!</definedName>
    <definedName name="__MAT110107" localSheetId="0">#REF!</definedName>
    <definedName name="__MAT110107" localSheetId="4">#REF!</definedName>
    <definedName name="__MAT110107" localSheetId="2">#REF!</definedName>
    <definedName name="__MAT110107" localSheetId="5">#REF!</definedName>
    <definedName name="__MAT110107" localSheetId="1">#REF!</definedName>
    <definedName name="__MAT110107" localSheetId="3">#REF!</definedName>
    <definedName name="__MAT120101" localSheetId="0">#REF!</definedName>
    <definedName name="__MAT120101" localSheetId="4">#REF!</definedName>
    <definedName name="__MAT120101" localSheetId="2">#REF!</definedName>
    <definedName name="__MAT120101" localSheetId="5">#REF!</definedName>
    <definedName name="__MAT120101" localSheetId="1">#REF!</definedName>
    <definedName name="__MAT120101" localSheetId="3">#REF!</definedName>
    <definedName name="__MAT120105" localSheetId="0">#REF!</definedName>
    <definedName name="__MAT120105" localSheetId="4">#REF!</definedName>
    <definedName name="__MAT120105" localSheetId="2">#REF!</definedName>
    <definedName name="__MAT120105" localSheetId="5">#REF!</definedName>
    <definedName name="__MAT120105" localSheetId="1">#REF!</definedName>
    <definedName name="__MAT120105" localSheetId="3">#REF!</definedName>
    <definedName name="__MAT120106" localSheetId="0">#REF!</definedName>
    <definedName name="__MAT120106" localSheetId="4">#REF!</definedName>
    <definedName name="__MAT120106" localSheetId="2">#REF!</definedName>
    <definedName name="__MAT120106" localSheetId="5">#REF!</definedName>
    <definedName name="__MAT120106" localSheetId="1">#REF!</definedName>
    <definedName name="__MAT120106" localSheetId="3">#REF!</definedName>
    <definedName name="__MAT120107" localSheetId="0">#REF!</definedName>
    <definedName name="__MAT120107" localSheetId="4">#REF!</definedName>
    <definedName name="__MAT120107" localSheetId="2">#REF!</definedName>
    <definedName name="__MAT120107" localSheetId="5">#REF!</definedName>
    <definedName name="__MAT120107" localSheetId="1">#REF!</definedName>
    <definedName name="__MAT120107" localSheetId="3">#REF!</definedName>
    <definedName name="__MAT120110" localSheetId="0">#REF!</definedName>
    <definedName name="__MAT120110" localSheetId="4">#REF!</definedName>
    <definedName name="__MAT120110" localSheetId="2">#REF!</definedName>
    <definedName name="__MAT120110" localSheetId="5">#REF!</definedName>
    <definedName name="__MAT120110" localSheetId="1">#REF!</definedName>
    <definedName name="__MAT120110" localSheetId="3">#REF!</definedName>
    <definedName name="__MAT120150" localSheetId="0">#REF!</definedName>
    <definedName name="__MAT120150" localSheetId="4">#REF!</definedName>
    <definedName name="__MAT120150" localSheetId="2">#REF!</definedName>
    <definedName name="__MAT120150" localSheetId="5">#REF!</definedName>
    <definedName name="__MAT120150" localSheetId="1">#REF!</definedName>
    <definedName name="__MAT120150" localSheetId="3">#REF!</definedName>
    <definedName name="__MAT130101" localSheetId="0">#REF!</definedName>
    <definedName name="__MAT130101" localSheetId="4">#REF!</definedName>
    <definedName name="__MAT130101" localSheetId="2">#REF!</definedName>
    <definedName name="__MAT130101" localSheetId="5">#REF!</definedName>
    <definedName name="__MAT130101" localSheetId="1">#REF!</definedName>
    <definedName name="__MAT130101" localSheetId="3">#REF!</definedName>
    <definedName name="__MAT130103" localSheetId="0">#REF!</definedName>
    <definedName name="__MAT130103" localSheetId="4">#REF!</definedName>
    <definedName name="__MAT130103" localSheetId="2">#REF!</definedName>
    <definedName name="__MAT130103" localSheetId="5">#REF!</definedName>
    <definedName name="__MAT130103" localSheetId="1">#REF!</definedName>
    <definedName name="__MAT130103" localSheetId="3">#REF!</definedName>
    <definedName name="__MAT130304" localSheetId="0">#REF!</definedName>
    <definedName name="__MAT130304" localSheetId="4">#REF!</definedName>
    <definedName name="__MAT130304" localSheetId="2">#REF!</definedName>
    <definedName name="__MAT130304" localSheetId="5">#REF!</definedName>
    <definedName name="__MAT130304" localSheetId="1">#REF!</definedName>
    <definedName name="__MAT130304" localSheetId="3">#REF!</definedName>
    <definedName name="__MAT130401" localSheetId="0">#REF!</definedName>
    <definedName name="__MAT130401" localSheetId="4">#REF!</definedName>
    <definedName name="__MAT130401" localSheetId="2">#REF!</definedName>
    <definedName name="__MAT130401" localSheetId="5">#REF!</definedName>
    <definedName name="__MAT130401" localSheetId="1">#REF!</definedName>
    <definedName name="__MAT130401" localSheetId="3">#REF!</definedName>
    <definedName name="__MAT140102" localSheetId="0">#REF!</definedName>
    <definedName name="__MAT140102" localSheetId="4">#REF!</definedName>
    <definedName name="__MAT140102" localSheetId="2">#REF!</definedName>
    <definedName name="__MAT140102" localSheetId="5">#REF!</definedName>
    <definedName name="__MAT140102" localSheetId="1">#REF!</definedName>
    <definedName name="__MAT140102" localSheetId="3">#REF!</definedName>
    <definedName name="__MAT140109" localSheetId="0">#REF!</definedName>
    <definedName name="__MAT140109" localSheetId="4">#REF!</definedName>
    <definedName name="__MAT140109" localSheetId="2">#REF!</definedName>
    <definedName name="__MAT140109" localSheetId="5">#REF!</definedName>
    <definedName name="__MAT140109" localSheetId="1">#REF!</definedName>
    <definedName name="__MAT140109" localSheetId="3">#REF!</definedName>
    <definedName name="__MAT140113" localSheetId="0">#REF!</definedName>
    <definedName name="__MAT140113" localSheetId="4">#REF!</definedName>
    <definedName name="__MAT140113" localSheetId="2">#REF!</definedName>
    <definedName name="__MAT140113" localSheetId="5">#REF!</definedName>
    <definedName name="__MAT140113" localSheetId="1">#REF!</definedName>
    <definedName name="__MAT140113" localSheetId="3">#REF!</definedName>
    <definedName name="__MAT140122" localSheetId="0">#REF!</definedName>
    <definedName name="__MAT140122" localSheetId="4">#REF!</definedName>
    <definedName name="__MAT140122" localSheetId="2">#REF!</definedName>
    <definedName name="__MAT140122" localSheetId="5">#REF!</definedName>
    <definedName name="__MAT140122" localSheetId="1">#REF!</definedName>
    <definedName name="__MAT140122" localSheetId="3">#REF!</definedName>
    <definedName name="__MAT140126" localSheetId="0">#REF!</definedName>
    <definedName name="__MAT140126" localSheetId="4">#REF!</definedName>
    <definedName name="__MAT140126" localSheetId="2">#REF!</definedName>
    <definedName name="__MAT140126" localSheetId="5">#REF!</definedName>
    <definedName name="__MAT140126" localSheetId="1">#REF!</definedName>
    <definedName name="__MAT140126" localSheetId="3">#REF!</definedName>
    <definedName name="__MAT140129" localSheetId="0">#REF!</definedName>
    <definedName name="__MAT140129" localSheetId="4">#REF!</definedName>
    <definedName name="__MAT140129" localSheetId="2">#REF!</definedName>
    <definedName name="__MAT140129" localSheetId="5">#REF!</definedName>
    <definedName name="__MAT140129" localSheetId="1">#REF!</definedName>
    <definedName name="__MAT140129" localSheetId="3">#REF!</definedName>
    <definedName name="__MAT140135" localSheetId="0">#REF!</definedName>
    <definedName name="__MAT140135" localSheetId="4">#REF!</definedName>
    <definedName name="__MAT140135" localSheetId="2">#REF!</definedName>
    <definedName name="__MAT140135" localSheetId="5">#REF!</definedName>
    <definedName name="__MAT140135" localSheetId="1">#REF!</definedName>
    <definedName name="__MAT140135" localSheetId="3">#REF!</definedName>
    <definedName name="__MAT140143" localSheetId="0">#REF!</definedName>
    <definedName name="__MAT140143" localSheetId="4">#REF!</definedName>
    <definedName name="__MAT140143" localSheetId="2">#REF!</definedName>
    <definedName name="__MAT140143" localSheetId="5">#REF!</definedName>
    <definedName name="__MAT140143" localSheetId="1">#REF!</definedName>
    <definedName name="__MAT140143" localSheetId="3">#REF!</definedName>
    <definedName name="__MAT140145" localSheetId="0">#REF!</definedName>
    <definedName name="__MAT140145" localSheetId="4">#REF!</definedName>
    <definedName name="__MAT140145" localSheetId="2">#REF!</definedName>
    <definedName name="__MAT140145" localSheetId="5">#REF!</definedName>
    <definedName name="__MAT140145" localSheetId="1">#REF!</definedName>
    <definedName name="__MAT140145" localSheetId="3">#REF!</definedName>
    <definedName name="__MAT150130" localSheetId="0">#REF!</definedName>
    <definedName name="__MAT150130" localSheetId="4">#REF!</definedName>
    <definedName name="__MAT150130" localSheetId="2">#REF!</definedName>
    <definedName name="__MAT150130" localSheetId="5">#REF!</definedName>
    <definedName name="__MAT150130" localSheetId="1">#REF!</definedName>
    <definedName name="__MAT150130" localSheetId="3">#REF!</definedName>
    <definedName name="__MAT170101" localSheetId="0">#REF!</definedName>
    <definedName name="__MAT170101" localSheetId="4">#REF!</definedName>
    <definedName name="__MAT170101" localSheetId="2">#REF!</definedName>
    <definedName name="__MAT170101" localSheetId="5">#REF!</definedName>
    <definedName name="__MAT170101" localSheetId="1">#REF!</definedName>
    <definedName name="__MAT170101" localSheetId="3">#REF!</definedName>
    <definedName name="__MAT170102" localSheetId="0">#REF!</definedName>
    <definedName name="__MAT170102" localSheetId="4">#REF!</definedName>
    <definedName name="__MAT170102" localSheetId="2">#REF!</definedName>
    <definedName name="__MAT170102" localSheetId="5">#REF!</definedName>
    <definedName name="__MAT170102" localSheetId="1">#REF!</definedName>
    <definedName name="__MAT170102" localSheetId="3">#REF!</definedName>
    <definedName name="__MAT170103" localSheetId="0">#REF!</definedName>
    <definedName name="__MAT170103" localSheetId="4">#REF!</definedName>
    <definedName name="__MAT170103" localSheetId="2">#REF!</definedName>
    <definedName name="__MAT170103" localSheetId="5">#REF!</definedName>
    <definedName name="__MAT170103" localSheetId="1">#REF!</definedName>
    <definedName name="__MAT170103" localSheetId="3">#REF!</definedName>
    <definedName name="__PRE010201" localSheetId="0">#REF!</definedName>
    <definedName name="__PRE010201" localSheetId="4">#REF!</definedName>
    <definedName name="__PRE010201" localSheetId="2">#REF!</definedName>
    <definedName name="__PRE010201" localSheetId="5">#REF!</definedName>
    <definedName name="__PRE010201" localSheetId="1">#REF!</definedName>
    <definedName name="__PRE010201" localSheetId="3">#REF!</definedName>
    <definedName name="__PRE010202" localSheetId="0">#REF!</definedName>
    <definedName name="__PRE010202" localSheetId="4">#REF!</definedName>
    <definedName name="__PRE010202" localSheetId="2">#REF!</definedName>
    <definedName name="__PRE010202" localSheetId="5">#REF!</definedName>
    <definedName name="__PRE010202" localSheetId="1">#REF!</definedName>
    <definedName name="__PRE010202" localSheetId="3">#REF!</definedName>
    <definedName name="__PRE010205" localSheetId="0">#REF!</definedName>
    <definedName name="__PRE010205" localSheetId="4">#REF!</definedName>
    <definedName name="__PRE010205" localSheetId="2">#REF!</definedName>
    <definedName name="__PRE010205" localSheetId="5">#REF!</definedName>
    <definedName name="__PRE010205" localSheetId="1">#REF!</definedName>
    <definedName name="__PRE010205" localSheetId="3">#REF!</definedName>
    <definedName name="__PRE010206" localSheetId="0">#REF!</definedName>
    <definedName name="__PRE010206" localSheetId="4">#REF!</definedName>
    <definedName name="__PRE010206" localSheetId="2">#REF!</definedName>
    <definedName name="__PRE010206" localSheetId="5">#REF!</definedName>
    <definedName name="__PRE010206" localSheetId="1">#REF!</definedName>
    <definedName name="__PRE010206" localSheetId="3">#REF!</definedName>
    <definedName name="__PRE010210" localSheetId="0">#REF!</definedName>
    <definedName name="__PRE010210" localSheetId="4">#REF!</definedName>
    <definedName name="__PRE010210" localSheetId="2">#REF!</definedName>
    <definedName name="__PRE010210" localSheetId="5">#REF!</definedName>
    <definedName name="__PRE010210" localSheetId="1">#REF!</definedName>
    <definedName name="__PRE010210" localSheetId="3">#REF!</definedName>
    <definedName name="__PRE010301" localSheetId="0">#REF!</definedName>
    <definedName name="__PRE010301" localSheetId="4">#REF!</definedName>
    <definedName name="__PRE010301" localSheetId="2">#REF!</definedName>
    <definedName name="__PRE010301" localSheetId="5">#REF!</definedName>
    <definedName name="__PRE010301" localSheetId="1">#REF!</definedName>
    <definedName name="__PRE010301" localSheetId="3">#REF!</definedName>
    <definedName name="__PRE010401" localSheetId="0">#REF!</definedName>
    <definedName name="__PRE010401" localSheetId="4">#REF!</definedName>
    <definedName name="__PRE010401" localSheetId="2">#REF!</definedName>
    <definedName name="__PRE010401" localSheetId="5">#REF!</definedName>
    <definedName name="__PRE010401" localSheetId="1">#REF!</definedName>
    <definedName name="__PRE010401" localSheetId="3">#REF!</definedName>
    <definedName name="__PRE010402" localSheetId="0">#REF!</definedName>
    <definedName name="__PRE010402" localSheetId="4">#REF!</definedName>
    <definedName name="__PRE010402" localSheetId="2">#REF!</definedName>
    <definedName name="__PRE010402" localSheetId="5">#REF!</definedName>
    <definedName name="__PRE010402" localSheetId="1">#REF!</definedName>
    <definedName name="__PRE010402" localSheetId="3">#REF!</definedName>
    <definedName name="__PRE010407" localSheetId="0">#REF!</definedName>
    <definedName name="__PRE010407" localSheetId="4">#REF!</definedName>
    <definedName name="__PRE010407" localSheetId="2">#REF!</definedName>
    <definedName name="__PRE010407" localSheetId="5">#REF!</definedName>
    <definedName name="__PRE010407" localSheetId="1">#REF!</definedName>
    <definedName name="__PRE010407" localSheetId="3">#REF!</definedName>
    <definedName name="__PRE010413" localSheetId="0">#REF!</definedName>
    <definedName name="__PRE010413" localSheetId="4">#REF!</definedName>
    <definedName name="__PRE010413" localSheetId="2">#REF!</definedName>
    <definedName name="__PRE010413" localSheetId="5">#REF!</definedName>
    <definedName name="__PRE010413" localSheetId="1">#REF!</definedName>
    <definedName name="__PRE010413" localSheetId="3">#REF!</definedName>
    <definedName name="__PRE010501" localSheetId="0">#REF!</definedName>
    <definedName name="__PRE010501" localSheetId="4">#REF!</definedName>
    <definedName name="__PRE010501" localSheetId="2">#REF!</definedName>
    <definedName name="__PRE010501" localSheetId="5">#REF!</definedName>
    <definedName name="__PRE010501" localSheetId="1">#REF!</definedName>
    <definedName name="__PRE010501" localSheetId="3">#REF!</definedName>
    <definedName name="__PRE010503" localSheetId="0">#REF!</definedName>
    <definedName name="__PRE010503" localSheetId="4">#REF!</definedName>
    <definedName name="__PRE010503" localSheetId="2">#REF!</definedName>
    <definedName name="__PRE010503" localSheetId="5">#REF!</definedName>
    <definedName name="__PRE010503" localSheetId="1">#REF!</definedName>
    <definedName name="__PRE010503" localSheetId="3">#REF!</definedName>
    <definedName name="__PRE010505" localSheetId="0">#REF!</definedName>
    <definedName name="__PRE010505" localSheetId="4">#REF!</definedName>
    <definedName name="__PRE010505" localSheetId="2">#REF!</definedName>
    <definedName name="__PRE010505" localSheetId="5">#REF!</definedName>
    <definedName name="__PRE010505" localSheetId="1">#REF!</definedName>
    <definedName name="__PRE010505" localSheetId="3">#REF!</definedName>
    <definedName name="__PRE010509" localSheetId="0">#REF!</definedName>
    <definedName name="__PRE010509" localSheetId="4">#REF!</definedName>
    <definedName name="__PRE010509" localSheetId="2">#REF!</definedName>
    <definedName name="__PRE010509" localSheetId="5">#REF!</definedName>
    <definedName name="__PRE010509" localSheetId="1">#REF!</definedName>
    <definedName name="__PRE010509" localSheetId="3">#REF!</definedName>
    <definedName name="__PRE010512" localSheetId="0">#REF!</definedName>
    <definedName name="__PRE010512" localSheetId="4">#REF!</definedName>
    <definedName name="__PRE010512" localSheetId="2">#REF!</definedName>
    <definedName name="__PRE010512" localSheetId="5">#REF!</definedName>
    <definedName name="__PRE010512" localSheetId="1">#REF!</definedName>
    <definedName name="__PRE010512" localSheetId="3">#REF!</definedName>
    <definedName name="__PRE010518" localSheetId="0">#REF!</definedName>
    <definedName name="__PRE010518" localSheetId="4">#REF!</definedName>
    <definedName name="__PRE010518" localSheetId="2">#REF!</definedName>
    <definedName name="__PRE010518" localSheetId="5">#REF!</definedName>
    <definedName name="__PRE010518" localSheetId="1">#REF!</definedName>
    <definedName name="__PRE010518" localSheetId="3">#REF!</definedName>
    <definedName name="__PRE010519" localSheetId="0">#REF!</definedName>
    <definedName name="__PRE010519" localSheetId="4">#REF!</definedName>
    <definedName name="__PRE010519" localSheetId="2">#REF!</definedName>
    <definedName name="__PRE010519" localSheetId="5">#REF!</definedName>
    <definedName name="__PRE010519" localSheetId="1">#REF!</definedName>
    <definedName name="__PRE010519" localSheetId="3">#REF!</definedName>
    <definedName name="__PRE010521" localSheetId="0">#REF!</definedName>
    <definedName name="__PRE010521" localSheetId="4">#REF!</definedName>
    <definedName name="__PRE010521" localSheetId="2">#REF!</definedName>
    <definedName name="__PRE010521" localSheetId="5">#REF!</definedName>
    <definedName name="__PRE010521" localSheetId="1">#REF!</definedName>
    <definedName name="__PRE010521" localSheetId="3">#REF!</definedName>
    <definedName name="__PRE010523" localSheetId="0">#REF!</definedName>
    <definedName name="__PRE010523" localSheetId="4">#REF!</definedName>
    <definedName name="__PRE010523" localSheetId="2">#REF!</definedName>
    <definedName name="__PRE010523" localSheetId="5">#REF!</definedName>
    <definedName name="__PRE010523" localSheetId="1">#REF!</definedName>
    <definedName name="__PRE010523" localSheetId="3">#REF!</definedName>
    <definedName name="__PRE010532" localSheetId="0">#REF!</definedName>
    <definedName name="__PRE010532" localSheetId="4">#REF!</definedName>
    <definedName name="__PRE010532" localSheetId="2">#REF!</definedName>
    <definedName name="__PRE010532" localSheetId="5">#REF!</definedName>
    <definedName name="__PRE010532" localSheetId="1">#REF!</definedName>
    <definedName name="__PRE010532" localSheetId="3">#REF!</definedName>
    <definedName name="__PRE010533" localSheetId="0">#REF!</definedName>
    <definedName name="__PRE010533" localSheetId="4">#REF!</definedName>
    <definedName name="__PRE010533" localSheetId="2">#REF!</definedName>
    <definedName name="__PRE010533" localSheetId="5">#REF!</definedName>
    <definedName name="__PRE010533" localSheetId="1">#REF!</definedName>
    <definedName name="__PRE010533" localSheetId="3">#REF!</definedName>
    <definedName name="__PRE010536" localSheetId="0">#REF!</definedName>
    <definedName name="__PRE010536" localSheetId="4">#REF!</definedName>
    <definedName name="__PRE010536" localSheetId="2">#REF!</definedName>
    <definedName name="__PRE010536" localSheetId="5">#REF!</definedName>
    <definedName name="__PRE010536" localSheetId="1">#REF!</definedName>
    <definedName name="__PRE010536" localSheetId="3">#REF!</definedName>
    <definedName name="__PRE010701" localSheetId="0">#REF!</definedName>
    <definedName name="__PRE010701" localSheetId="4">#REF!</definedName>
    <definedName name="__PRE010701" localSheetId="2">#REF!</definedName>
    <definedName name="__PRE010701" localSheetId="5">#REF!</definedName>
    <definedName name="__PRE010701" localSheetId="1">#REF!</definedName>
    <definedName name="__PRE010701" localSheetId="3">#REF!</definedName>
    <definedName name="__PRE010703" localSheetId="0">#REF!</definedName>
    <definedName name="__PRE010703" localSheetId="4">#REF!</definedName>
    <definedName name="__PRE010703" localSheetId="2">#REF!</definedName>
    <definedName name="__PRE010703" localSheetId="5">#REF!</definedName>
    <definedName name="__PRE010703" localSheetId="1">#REF!</definedName>
    <definedName name="__PRE010703" localSheetId="3">#REF!</definedName>
    <definedName name="__PRE010705" localSheetId="0">#REF!</definedName>
    <definedName name="__PRE010705" localSheetId="4">#REF!</definedName>
    <definedName name="__PRE010705" localSheetId="2">#REF!</definedName>
    <definedName name="__PRE010705" localSheetId="5">#REF!</definedName>
    <definedName name="__PRE010705" localSheetId="1">#REF!</definedName>
    <definedName name="__PRE010705" localSheetId="3">#REF!</definedName>
    <definedName name="__PRE010708" localSheetId="0">#REF!</definedName>
    <definedName name="__PRE010708" localSheetId="4">#REF!</definedName>
    <definedName name="__PRE010708" localSheetId="2">#REF!</definedName>
    <definedName name="__PRE010708" localSheetId="5">#REF!</definedName>
    <definedName name="__PRE010708" localSheetId="1">#REF!</definedName>
    <definedName name="__PRE010708" localSheetId="3">#REF!</definedName>
    <definedName name="__PRE010710" localSheetId="0">#REF!</definedName>
    <definedName name="__PRE010710" localSheetId="4">#REF!</definedName>
    <definedName name="__PRE010710" localSheetId="2">#REF!</definedName>
    <definedName name="__PRE010710" localSheetId="5">#REF!</definedName>
    <definedName name="__PRE010710" localSheetId="1">#REF!</definedName>
    <definedName name="__PRE010710" localSheetId="3">#REF!</definedName>
    <definedName name="__PRE010712" localSheetId="0">#REF!</definedName>
    <definedName name="__PRE010712" localSheetId="4">#REF!</definedName>
    <definedName name="__PRE010712" localSheetId="2">#REF!</definedName>
    <definedName name="__PRE010712" localSheetId="5">#REF!</definedName>
    <definedName name="__PRE010712" localSheetId="1">#REF!</definedName>
    <definedName name="__PRE010712" localSheetId="3">#REF!</definedName>
    <definedName name="__PRE010717" localSheetId="0">#REF!</definedName>
    <definedName name="__PRE010717" localSheetId="4">#REF!</definedName>
    <definedName name="__PRE010717" localSheetId="2">#REF!</definedName>
    <definedName name="__PRE010717" localSheetId="5">#REF!</definedName>
    <definedName name="__PRE010717" localSheetId="1">#REF!</definedName>
    <definedName name="__PRE010717" localSheetId="3">#REF!</definedName>
    <definedName name="__PRE010718" localSheetId="0">#REF!</definedName>
    <definedName name="__PRE010718" localSheetId="4">#REF!</definedName>
    <definedName name="__PRE010718" localSheetId="2">#REF!</definedName>
    <definedName name="__PRE010718" localSheetId="5">#REF!</definedName>
    <definedName name="__PRE010718" localSheetId="1">#REF!</definedName>
    <definedName name="__PRE010718" localSheetId="3">#REF!</definedName>
    <definedName name="__PRE020201" localSheetId="0">#REF!</definedName>
    <definedName name="__PRE020201" localSheetId="4">#REF!</definedName>
    <definedName name="__PRE020201" localSheetId="2">#REF!</definedName>
    <definedName name="__PRE020201" localSheetId="5">#REF!</definedName>
    <definedName name="__PRE020201" localSheetId="1">#REF!</definedName>
    <definedName name="__PRE020201" localSheetId="3">#REF!</definedName>
    <definedName name="__PRE020205" localSheetId="0">#REF!</definedName>
    <definedName name="__PRE020205" localSheetId="4">#REF!</definedName>
    <definedName name="__PRE020205" localSheetId="2">#REF!</definedName>
    <definedName name="__PRE020205" localSheetId="5">#REF!</definedName>
    <definedName name="__PRE020205" localSheetId="1">#REF!</definedName>
    <definedName name="__PRE020205" localSheetId="3">#REF!</definedName>
    <definedName name="__PRE020211" localSheetId="0">#REF!</definedName>
    <definedName name="__PRE020211" localSheetId="4">#REF!</definedName>
    <definedName name="__PRE020211" localSheetId="2">#REF!</definedName>
    <definedName name="__PRE020211" localSheetId="5">#REF!</definedName>
    <definedName name="__PRE020211" localSheetId="1">#REF!</definedName>
    <definedName name="__PRE020211" localSheetId="3">#REF!</definedName>
    <definedName name="__PRE020217" localSheetId="0">#REF!</definedName>
    <definedName name="__PRE020217" localSheetId="4">#REF!</definedName>
    <definedName name="__PRE020217" localSheetId="2">#REF!</definedName>
    <definedName name="__PRE020217" localSheetId="5">#REF!</definedName>
    <definedName name="__PRE020217" localSheetId="1">#REF!</definedName>
    <definedName name="__PRE020217" localSheetId="3">#REF!</definedName>
    <definedName name="__PRE030102" localSheetId="0">#REF!</definedName>
    <definedName name="__PRE030102" localSheetId="4">#REF!</definedName>
    <definedName name="__PRE030102" localSheetId="2">#REF!</definedName>
    <definedName name="__PRE030102" localSheetId="5">#REF!</definedName>
    <definedName name="__PRE030102" localSheetId="1">#REF!</definedName>
    <definedName name="__PRE030102" localSheetId="3">#REF!</definedName>
    <definedName name="__PRE030201" localSheetId="0">#REF!</definedName>
    <definedName name="__PRE030201" localSheetId="4">#REF!</definedName>
    <definedName name="__PRE030201" localSheetId="2">#REF!</definedName>
    <definedName name="__PRE030201" localSheetId="5">#REF!</definedName>
    <definedName name="__PRE030201" localSheetId="1">#REF!</definedName>
    <definedName name="__PRE030201" localSheetId="3">#REF!</definedName>
    <definedName name="__PRE030303" localSheetId="0">#REF!</definedName>
    <definedName name="__PRE030303" localSheetId="4">#REF!</definedName>
    <definedName name="__PRE030303" localSheetId="2">#REF!</definedName>
    <definedName name="__PRE030303" localSheetId="5">#REF!</definedName>
    <definedName name="__PRE030303" localSheetId="1">#REF!</definedName>
    <definedName name="__PRE030303" localSheetId="3">#REF!</definedName>
    <definedName name="__PRE030317" localSheetId="0">#REF!</definedName>
    <definedName name="__PRE030317" localSheetId="4">#REF!</definedName>
    <definedName name="__PRE030317" localSheetId="2">#REF!</definedName>
    <definedName name="__PRE030317" localSheetId="5">#REF!</definedName>
    <definedName name="__PRE030317" localSheetId="1">#REF!</definedName>
    <definedName name="__PRE030317" localSheetId="3">#REF!</definedName>
    <definedName name="__PRE040101" localSheetId="0">#REF!</definedName>
    <definedName name="__PRE040101" localSheetId="4">#REF!</definedName>
    <definedName name="__PRE040101" localSheetId="2">#REF!</definedName>
    <definedName name="__PRE040101" localSheetId="5">#REF!</definedName>
    <definedName name="__PRE040101" localSheetId="1">#REF!</definedName>
    <definedName name="__PRE040101" localSheetId="3">#REF!</definedName>
    <definedName name="__PRE040202" localSheetId="0">#REF!</definedName>
    <definedName name="__PRE040202" localSheetId="4">#REF!</definedName>
    <definedName name="__PRE040202" localSheetId="2">#REF!</definedName>
    <definedName name="__PRE040202" localSheetId="5">#REF!</definedName>
    <definedName name="__PRE040202" localSheetId="1">#REF!</definedName>
    <definedName name="__PRE040202" localSheetId="3">#REF!</definedName>
    <definedName name="__PRE050103" localSheetId="0">#REF!</definedName>
    <definedName name="__PRE050103" localSheetId="4">#REF!</definedName>
    <definedName name="__PRE050103" localSheetId="2">#REF!</definedName>
    <definedName name="__PRE050103" localSheetId="5">#REF!</definedName>
    <definedName name="__PRE050103" localSheetId="1">#REF!</definedName>
    <definedName name="__PRE050103" localSheetId="3">#REF!</definedName>
    <definedName name="__PRE050207" localSheetId="0">#REF!</definedName>
    <definedName name="__PRE050207" localSheetId="4">#REF!</definedName>
    <definedName name="__PRE050207" localSheetId="2">#REF!</definedName>
    <definedName name="__PRE050207" localSheetId="5">#REF!</definedName>
    <definedName name="__PRE050207" localSheetId="1">#REF!</definedName>
    <definedName name="__PRE050207" localSheetId="3">#REF!</definedName>
    <definedName name="__PRE060101" localSheetId="0">#REF!</definedName>
    <definedName name="__PRE060101" localSheetId="4">#REF!</definedName>
    <definedName name="__PRE060101" localSheetId="2">#REF!</definedName>
    <definedName name="__PRE060101" localSheetId="5">#REF!</definedName>
    <definedName name="__PRE060101" localSheetId="1">#REF!</definedName>
    <definedName name="__PRE060101" localSheetId="3">#REF!</definedName>
    <definedName name="__PRE080101" localSheetId="0">#REF!</definedName>
    <definedName name="__PRE080101" localSheetId="4">#REF!</definedName>
    <definedName name="__PRE080101" localSheetId="2">#REF!</definedName>
    <definedName name="__PRE080101" localSheetId="5">#REF!</definedName>
    <definedName name="__PRE080101" localSheetId="1">#REF!</definedName>
    <definedName name="__PRE080101" localSheetId="3">#REF!</definedName>
    <definedName name="__PRE080310" localSheetId="0">#REF!</definedName>
    <definedName name="__PRE080310" localSheetId="4">#REF!</definedName>
    <definedName name="__PRE080310" localSheetId="2">#REF!</definedName>
    <definedName name="__PRE080310" localSheetId="5">#REF!</definedName>
    <definedName name="__PRE080310" localSheetId="1">#REF!</definedName>
    <definedName name="__PRE080310" localSheetId="3">#REF!</definedName>
    <definedName name="__PRE090101" localSheetId="0">#REF!</definedName>
    <definedName name="__PRE090101" localSheetId="4">#REF!</definedName>
    <definedName name="__PRE090101" localSheetId="2">#REF!</definedName>
    <definedName name="__PRE090101" localSheetId="5">#REF!</definedName>
    <definedName name="__PRE090101" localSheetId="1">#REF!</definedName>
    <definedName name="__PRE090101" localSheetId="3">#REF!</definedName>
    <definedName name="__PRE100302" localSheetId="0">#REF!</definedName>
    <definedName name="__PRE100302" localSheetId="4">#REF!</definedName>
    <definedName name="__PRE100302" localSheetId="2">#REF!</definedName>
    <definedName name="__PRE100302" localSheetId="5">#REF!</definedName>
    <definedName name="__PRE100302" localSheetId="1">#REF!</definedName>
    <definedName name="__PRE100302" localSheetId="3">#REF!</definedName>
    <definedName name="__PRE110101" localSheetId="0">#REF!</definedName>
    <definedName name="__PRE110101" localSheetId="4">#REF!</definedName>
    <definedName name="__PRE110101" localSheetId="2">#REF!</definedName>
    <definedName name="__PRE110101" localSheetId="5">#REF!</definedName>
    <definedName name="__PRE110101" localSheetId="1">#REF!</definedName>
    <definedName name="__PRE110101" localSheetId="3">#REF!</definedName>
    <definedName name="__PRE110104" localSheetId="0">#REF!</definedName>
    <definedName name="__PRE110104" localSheetId="4">#REF!</definedName>
    <definedName name="__PRE110104" localSheetId="2">#REF!</definedName>
    <definedName name="__PRE110104" localSheetId="5">#REF!</definedName>
    <definedName name="__PRE110104" localSheetId="1">#REF!</definedName>
    <definedName name="__PRE110104" localSheetId="3">#REF!</definedName>
    <definedName name="__PRE110107" localSheetId="0">#REF!</definedName>
    <definedName name="__PRE110107" localSheetId="4">#REF!</definedName>
    <definedName name="__PRE110107" localSheetId="2">#REF!</definedName>
    <definedName name="__PRE110107" localSheetId="5">#REF!</definedName>
    <definedName name="__PRE110107" localSheetId="1">#REF!</definedName>
    <definedName name="__PRE110107" localSheetId="3">#REF!</definedName>
    <definedName name="__PRE120101" localSheetId="0">#REF!</definedName>
    <definedName name="__PRE120101" localSheetId="4">#REF!</definedName>
    <definedName name="__PRE120101" localSheetId="2">#REF!</definedName>
    <definedName name="__PRE120101" localSheetId="5">#REF!</definedName>
    <definedName name="__PRE120101" localSheetId="1">#REF!</definedName>
    <definedName name="__PRE120101" localSheetId="3">#REF!</definedName>
    <definedName name="__PRE120105" localSheetId="0">#REF!</definedName>
    <definedName name="__PRE120105" localSheetId="4">#REF!</definedName>
    <definedName name="__PRE120105" localSheetId="2">#REF!</definedName>
    <definedName name="__PRE120105" localSheetId="5">#REF!</definedName>
    <definedName name="__PRE120105" localSheetId="1">#REF!</definedName>
    <definedName name="__PRE120105" localSheetId="3">#REF!</definedName>
    <definedName name="__PRE120106" localSheetId="0">#REF!</definedName>
    <definedName name="__PRE120106" localSheetId="4">#REF!</definedName>
    <definedName name="__PRE120106" localSheetId="2">#REF!</definedName>
    <definedName name="__PRE120106" localSheetId="5">#REF!</definedName>
    <definedName name="__PRE120106" localSheetId="1">#REF!</definedName>
    <definedName name="__PRE120106" localSheetId="3">#REF!</definedName>
    <definedName name="__PRE120107" localSheetId="0">#REF!</definedName>
    <definedName name="__PRE120107" localSheetId="4">#REF!</definedName>
    <definedName name="__PRE120107" localSheetId="2">#REF!</definedName>
    <definedName name="__PRE120107" localSheetId="5">#REF!</definedName>
    <definedName name="__PRE120107" localSheetId="1">#REF!</definedName>
    <definedName name="__PRE120107" localSheetId="3">#REF!</definedName>
    <definedName name="__PRE120110" localSheetId="0">#REF!</definedName>
    <definedName name="__PRE120110" localSheetId="4">#REF!</definedName>
    <definedName name="__PRE120110" localSheetId="2">#REF!</definedName>
    <definedName name="__PRE120110" localSheetId="5">#REF!</definedName>
    <definedName name="__PRE120110" localSheetId="1">#REF!</definedName>
    <definedName name="__PRE120110" localSheetId="3">#REF!</definedName>
    <definedName name="__PRE120150" localSheetId="0">#REF!</definedName>
    <definedName name="__PRE120150" localSheetId="4">#REF!</definedName>
    <definedName name="__PRE120150" localSheetId="2">#REF!</definedName>
    <definedName name="__PRE120150" localSheetId="5">#REF!</definedName>
    <definedName name="__PRE120150" localSheetId="1">#REF!</definedName>
    <definedName name="__PRE120150" localSheetId="3">#REF!</definedName>
    <definedName name="__PRE130101" localSheetId="0">#REF!</definedName>
    <definedName name="__PRE130101" localSheetId="4">#REF!</definedName>
    <definedName name="__PRE130101" localSheetId="2">#REF!</definedName>
    <definedName name="__PRE130101" localSheetId="5">#REF!</definedName>
    <definedName name="__PRE130101" localSheetId="1">#REF!</definedName>
    <definedName name="__PRE130101" localSheetId="3">#REF!</definedName>
    <definedName name="__PRE130103" localSheetId="0">#REF!</definedName>
    <definedName name="__PRE130103" localSheetId="4">#REF!</definedName>
    <definedName name="__PRE130103" localSheetId="2">#REF!</definedName>
    <definedName name="__PRE130103" localSheetId="5">#REF!</definedName>
    <definedName name="__PRE130103" localSheetId="1">#REF!</definedName>
    <definedName name="__PRE130103" localSheetId="3">#REF!</definedName>
    <definedName name="__PRE130304" localSheetId="0">#REF!</definedName>
    <definedName name="__PRE130304" localSheetId="4">#REF!</definedName>
    <definedName name="__PRE130304" localSheetId="2">#REF!</definedName>
    <definedName name="__PRE130304" localSheetId="5">#REF!</definedName>
    <definedName name="__PRE130304" localSheetId="1">#REF!</definedName>
    <definedName name="__PRE130304" localSheetId="3">#REF!</definedName>
    <definedName name="__PRE130401" localSheetId="0">#REF!</definedName>
    <definedName name="__PRE130401" localSheetId="4">#REF!</definedName>
    <definedName name="__PRE130401" localSheetId="2">#REF!</definedName>
    <definedName name="__PRE130401" localSheetId="5">#REF!</definedName>
    <definedName name="__PRE130401" localSheetId="1">#REF!</definedName>
    <definedName name="__PRE130401" localSheetId="3">#REF!</definedName>
    <definedName name="__PRE140102" localSheetId="0">#REF!</definedName>
    <definedName name="__PRE140102" localSheetId="4">#REF!</definedName>
    <definedName name="__PRE140102" localSheetId="2">#REF!</definedName>
    <definedName name="__PRE140102" localSheetId="5">#REF!</definedName>
    <definedName name="__PRE140102" localSheetId="1">#REF!</definedName>
    <definedName name="__PRE140102" localSheetId="3">#REF!</definedName>
    <definedName name="__PRE140109" localSheetId="0">#REF!</definedName>
    <definedName name="__PRE140109" localSheetId="4">#REF!</definedName>
    <definedName name="__PRE140109" localSheetId="2">#REF!</definedName>
    <definedName name="__PRE140109" localSheetId="5">#REF!</definedName>
    <definedName name="__PRE140109" localSheetId="1">#REF!</definedName>
    <definedName name="__PRE140109" localSheetId="3">#REF!</definedName>
    <definedName name="__PRE140113" localSheetId="0">#REF!</definedName>
    <definedName name="__PRE140113" localSheetId="4">#REF!</definedName>
    <definedName name="__PRE140113" localSheetId="2">#REF!</definedName>
    <definedName name="__PRE140113" localSheetId="5">#REF!</definedName>
    <definedName name="__PRE140113" localSheetId="1">#REF!</definedName>
    <definedName name="__PRE140113" localSheetId="3">#REF!</definedName>
    <definedName name="__PRE140122" localSheetId="0">#REF!</definedName>
    <definedName name="__PRE140122" localSheetId="4">#REF!</definedName>
    <definedName name="__PRE140122" localSheetId="2">#REF!</definedName>
    <definedName name="__PRE140122" localSheetId="5">#REF!</definedName>
    <definedName name="__PRE140122" localSheetId="1">#REF!</definedName>
    <definedName name="__PRE140122" localSheetId="3">#REF!</definedName>
    <definedName name="__PRE140126" localSheetId="0">#REF!</definedName>
    <definedName name="__PRE140126" localSheetId="4">#REF!</definedName>
    <definedName name="__PRE140126" localSheetId="2">#REF!</definedName>
    <definedName name="__PRE140126" localSheetId="5">#REF!</definedName>
    <definedName name="__PRE140126" localSheetId="1">#REF!</definedName>
    <definedName name="__PRE140126" localSheetId="3">#REF!</definedName>
    <definedName name="__PRE140129" localSheetId="0">#REF!</definedName>
    <definedName name="__PRE140129" localSheetId="4">#REF!</definedName>
    <definedName name="__PRE140129" localSheetId="2">#REF!</definedName>
    <definedName name="__PRE140129" localSheetId="5">#REF!</definedName>
    <definedName name="__PRE140129" localSheetId="1">#REF!</definedName>
    <definedName name="__PRE140129" localSheetId="3">#REF!</definedName>
    <definedName name="__PRE140135" localSheetId="0">#REF!</definedName>
    <definedName name="__PRE140135" localSheetId="4">#REF!</definedName>
    <definedName name="__PRE140135" localSheetId="2">#REF!</definedName>
    <definedName name="__PRE140135" localSheetId="5">#REF!</definedName>
    <definedName name="__PRE140135" localSheetId="1">#REF!</definedName>
    <definedName name="__PRE140135" localSheetId="3">#REF!</definedName>
    <definedName name="__PRE140143" localSheetId="0">#REF!</definedName>
    <definedName name="__PRE140143" localSheetId="4">#REF!</definedName>
    <definedName name="__PRE140143" localSheetId="2">#REF!</definedName>
    <definedName name="__PRE140143" localSheetId="5">#REF!</definedName>
    <definedName name="__PRE140143" localSheetId="1">#REF!</definedName>
    <definedName name="__PRE140143" localSheetId="3">#REF!</definedName>
    <definedName name="__PRE140145" localSheetId="0">#REF!</definedName>
    <definedName name="__PRE140145" localSheetId="4">#REF!</definedName>
    <definedName name="__PRE140145" localSheetId="2">#REF!</definedName>
    <definedName name="__PRE140145" localSheetId="5">#REF!</definedName>
    <definedName name="__PRE140145" localSheetId="1">#REF!</definedName>
    <definedName name="__PRE140145" localSheetId="3">#REF!</definedName>
    <definedName name="__PRE150130" localSheetId="0">#REF!</definedName>
    <definedName name="__PRE150130" localSheetId="4">#REF!</definedName>
    <definedName name="__PRE150130" localSheetId="2">#REF!</definedName>
    <definedName name="__PRE150130" localSheetId="5">#REF!</definedName>
    <definedName name="__PRE150130" localSheetId="1">#REF!</definedName>
    <definedName name="__PRE150130" localSheetId="3">#REF!</definedName>
    <definedName name="__PRE170101" localSheetId="0">#REF!</definedName>
    <definedName name="__PRE170101" localSheetId="4">#REF!</definedName>
    <definedName name="__PRE170101" localSheetId="2">#REF!</definedName>
    <definedName name="__PRE170101" localSheetId="5">#REF!</definedName>
    <definedName name="__PRE170101" localSheetId="1">#REF!</definedName>
    <definedName name="__PRE170101" localSheetId="3">#REF!</definedName>
    <definedName name="__PRE170102" localSheetId="0">#REF!</definedName>
    <definedName name="__PRE170102" localSheetId="4">#REF!</definedName>
    <definedName name="__PRE170102" localSheetId="2">#REF!</definedName>
    <definedName name="__PRE170102" localSheetId="5">#REF!</definedName>
    <definedName name="__PRE170102" localSheetId="1">#REF!</definedName>
    <definedName name="__PRE170102" localSheetId="3">#REF!</definedName>
    <definedName name="__PRE170103" localSheetId="0">#REF!</definedName>
    <definedName name="__PRE170103" localSheetId="4">#REF!</definedName>
    <definedName name="__PRE170103" localSheetId="2">#REF!</definedName>
    <definedName name="__PRE170103" localSheetId="5">#REF!</definedName>
    <definedName name="__PRE170103" localSheetId="1">#REF!</definedName>
    <definedName name="__PRE170103" localSheetId="3">#REF!</definedName>
    <definedName name="__QUA010201" localSheetId="0">#REF!</definedName>
    <definedName name="__QUA010201" localSheetId="4">#REF!</definedName>
    <definedName name="__QUA010201" localSheetId="2">#REF!</definedName>
    <definedName name="__QUA010201" localSheetId="5">#REF!</definedName>
    <definedName name="__QUA010201" localSheetId="1">#REF!</definedName>
    <definedName name="__QUA010201" localSheetId="3">#REF!</definedName>
    <definedName name="__QUA010202" localSheetId="0">#REF!</definedName>
    <definedName name="__QUA010202" localSheetId="4">#REF!</definedName>
    <definedName name="__QUA010202" localSheetId="2">#REF!</definedName>
    <definedName name="__QUA010202" localSheetId="5">#REF!</definedName>
    <definedName name="__QUA010202" localSheetId="1">#REF!</definedName>
    <definedName name="__QUA010202" localSheetId="3">#REF!</definedName>
    <definedName name="__QUA010205" localSheetId="0">#REF!</definedName>
    <definedName name="__QUA010205" localSheetId="4">#REF!</definedName>
    <definedName name="__QUA010205" localSheetId="2">#REF!</definedName>
    <definedName name="__QUA010205" localSheetId="5">#REF!</definedName>
    <definedName name="__QUA010205" localSheetId="1">#REF!</definedName>
    <definedName name="__QUA010205" localSheetId="3">#REF!</definedName>
    <definedName name="__QUA010206" localSheetId="0">#REF!</definedName>
    <definedName name="__QUA010206" localSheetId="4">#REF!</definedName>
    <definedName name="__QUA010206" localSheetId="2">#REF!</definedName>
    <definedName name="__QUA010206" localSheetId="5">#REF!</definedName>
    <definedName name="__QUA010206" localSheetId="1">#REF!</definedName>
    <definedName name="__QUA010206" localSheetId="3">#REF!</definedName>
    <definedName name="__QUA010210" localSheetId="0">#REF!</definedName>
    <definedName name="__QUA010210" localSheetId="4">#REF!</definedName>
    <definedName name="__QUA010210" localSheetId="2">#REF!</definedName>
    <definedName name="__QUA010210" localSheetId="5">#REF!</definedName>
    <definedName name="__QUA010210" localSheetId="1">#REF!</definedName>
    <definedName name="__QUA010210" localSheetId="3">#REF!</definedName>
    <definedName name="__QUA010301" localSheetId="0">#REF!</definedName>
    <definedName name="__QUA010301" localSheetId="4">#REF!</definedName>
    <definedName name="__QUA010301" localSheetId="2">#REF!</definedName>
    <definedName name="__QUA010301" localSheetId="5">#REF!</definedName>
    <definedName name="__QUA010301" localSheetId="1">#REF!</definedName>
    <definedName name="__QUA010301" localSheetId="3">#REF!</definedName>
    <definedName name="__QUA010401" localSheetId="0">#REF!</definedName>
    <definedName name="__QUA010401" localSheetId="4">#REF!</definedName>
    <definedName name="__QUA010401" localSheetId="2">#REF!</definedName>
    <definedName name="__QUA010401" localSheetId="5">#REF!</definedName>
    <definedName name="__QUA010401" localSheetId="1">#REF!</definedName>
    <definedName name="__QUA010401" localSheetId="3">#REF!</definedName>
    <definedName name="__QUA010402" localSheetId="0">#REF!</definedName>
    <definedName name="__QUA010402" localSheetId="4">#REF!</definedName>
    <definedName name="__QUA010402" localSheetId="2">#REF!</definedName>
    <definedName name="__QUA010402" localSheetId="5">#REF!</definedName>
    <definedName name="__QUA010402" localSheetId="1">#REF!</definedName>
    <definedName name="__QUA010402" localSheetId="3">#REF!</definedName>
    <definedName name="__QUA010407" localSheetId="0">#REF!</definedName>
    <definedName name="__QUA010407" localSheetId="4">#REF!</definedName>
    <definedName name="__QUA010407" localSheetId="2">#REF!</definedName>
    <definedName name="__QUA010407" localSheetId="5">#REF!</definedName>
    <definedName name="__QUA010407" localSheetId="1">#REF!</definedName>
    <definedName name="__QUA010407" localSheetId="3">#REF!</definedName>
    <definedName name="__QUA010413" localSheetId="0">#REF!</definedName>
    <definedName name="__QUA010413" localSheetId="4">#REF!</definedName>
    <definedName name="__QUA010413" localSheetId="2">#REF!</definedName>
    <definedName name="__QUA010413" localSheetId="5">#REF!</definedName>
    <definedName name="__QUA010413" localSheetId="1">#REF!</definedName>
    <definedName name="__QUA010413" localSheetId="3">#REF!</definedName>
    <definedName name="__QUA010501" localSheetId="0">#REF!</definedName>
    <definedName name="__QUA010501" localSheetId="4">#REF!</definedName>
    <definedName name="__QUA010501" localSheetId="2">#REF!</definedName>
    <definedName name="__QUA010501" localSheetId="5">#REF!</definedName>
    <definedName name="__QUA010501" localSheetId="1">#REF!</definedName>
    <definedName name="__QUA010501" localSheetId="3">#REF!</definedName>
    <definedName name="__QUA010503" localSheetId="0">#REF!</definedName>
    <definedName name="__QUA010503" localSheetId="4">#REF!</definedName>
    <definedName name="__QUA010503" localSheetId="2">#REF!</definedName>
    <definedName name="__QUA010503" localSheetId="5">#REF!</definedName>
    <definedName name="__QUA010503" localSheetId="1">#REF!</definedName>
    <definedName name="__QUA010503" localSheetId="3">#REF!</definedName>
    <definedName name="__QUA010505" localSheetId="0">#REF!</definedName>
    <definedName name="__QUA010505" localSheetId="4">#REF!</definedName>
    <definedName name="__QUA010505" localSheetId="2">#REF!</definedName>
    <definedName name="__QUA010505" localSheetId="5">#REF!</definedName>
    <definedName name="__QUA010505" localSheetId="1">#REF!</definedName>
    <definedName name="__QUA010505" localSheetId="3">#REF!</definedName>
    <definedName name="__QUA010509" localSheetId="0">#REF!</definedName>
    <definedName name="__QUA010509" localSheetId="4">#REF!</definedName>
    <definedName name="__QUA010509" localSheetId="2">#REF!</definedName>
    <definedName name="__QUA010509" localSheetId="5">#REF!</definedName>
    <definedName name="__QUA010509" localSheetId="1">#REF!</definedName>
    <definedName name="__QUA010509" localSheetId="3">#REF!</definedName>
    <definedName name="__QUA010512" localSheetId="0">#REF!</definedName>
    <definedName name="__QUA010512" localSheetId="4">#REF!</definedName>
    <definedName name="__QUA010512" localSheetId="2">#REF!</definedName>
    <definedName name="__QUA010512" localSheetId="5">#REF!</definedName>
    <definedName name="__QUA010512" localSheetId="1">#REF!</definedName>
    <definedName name="__QUA010512" localSheetId="3">#REF!</definedName>
    <definedName name="__QUA010518" localSheetId="0">#REF!</definedName>
    <definedName name="__QUA010518" localSheetId="4">#REF!</definedName>
    <definedName name="__QUA010518" localSheetId="2">#REF!</definedName>
    <definedName name="__QUA010518" localSheetId="5">#REF!</definedName>
    <definedName name="__QUA010518" localSheetId="1">#REF!</definedName>
    <definedName name="__QUA010518" localSheetId="3">#REF!</definedName>
    <definedName name="__QUA010519" localSheetId="0">#REF!</definedName>
    <definedName name="__QUA010519" localSheetId="4">#REF!</definedName>
    <definedName name="__QUA010519" localSheetId="2">#REF!</definedName>
    <definedName name="__QUA010519" localSheetId="5">#REF!</definedName>
    <definedName name="__QUA010519" localSheetId="1">#REF!</definedName>
    <definedName name="__QUA010519" localSheetId="3">#REF!</definedName>
    <definedName name="__QUA010521" localSheetId="0">#REF!</definedName>
    <definedName name="__QUA010521" localSheetId="4">#REF!</definedName>
    <definedName name="__QUA010521" localSheetId="2">#REF!</definedName>
    <definedName name="__QUA010521" localSheetId="5">#REF!</definedName>
    <definedName name="__QUA010521" localSheetId="1">#REF!</definedName>
    <definedName name="__QUA010521" localSheetId="3">#REF!</definedName>
    <definedName name="__QUA010523" localSheetId="0">#REF!</definedName>
    <definedName name="__QUA010523" localSheetId="4">#REF!</definedName>
    <definedName name="__QUA010523" localSheetId="2">#REF!</definedName>
    <definedName name="__QUA010523" localSheetId="5">#REF!</definedName>
    <definedName name="__QUA010523" localSheetId="1">#REF!</definedName>
    <definedName name="__QUA010523" localSheetId="3">#REF!</definedName>
    <definedName name="__QUA010532" localSheetId="0">#REF!</definedName>
    <definedName name="__QUA010532" localSheetId="4">#REF!</definedName>
    <definedName name="__QUA010532" localSheetId="2">#REF!</definedName>
    <definedName name="__QUA010532" localSheetId="5">#REF!</definedName>
    <definedName name="__QUA010532" localSheetId="1">#REF!</definedName>
    <definedName name="__QUA010532" localSheetId="3">#REF!</definedName>
    <definedName name="__QUA010533" localSheetId="0">#REF!</definedName>
    <definedName name="__QUA010533" localSheetId="4">#REF!</definedName>
    <definedName name="__QUA010533" localSheetId="2">#REF!</definedName>
    <definedName name="__QUA010533" localSheetId="5">#REF!</definedName>
    <definedName name="__QUA010533" localSheetId="1">#REF!</definedName>
    <definedName name="__QUA010533" localSheetId="3">#REF!</definedName>
    <definedName name="__QUA010536" localSheetId="0">#REF!</definedName>
    <definedName name="__QUA010536" localSheetId="4">#REF!</definedName>
    <definedName name="__QUA010536" localSheetId="2">#REF!</definedName>
    <definedName name="__QUA010536" localSheetId="5">#REF!</definedName>
    <definedName name="__QUA010536" localSheetId="1">#REF!</definedName>
    <definedName name="__QUA010536" localSheetId="3">#REF!</definedName>
    <definedName name="__QUA010701" localSheetId="0">#REF!</definedName>
    <definedName name="__QUA010701" localSheetId="4">#REF!</definedName>
    <definedName name="__QUA010701" localSheetId="2">#REF!</definedName>
    <definedName name="__QUA010701" localSheetId="5">#REF!</definedName>
    <definedName name="__QUA010701" localSheetId="1">#REF!</definedName>
    <definedName name="__QUA010701" localSheetId="3">#REF!</definedName>
    <definedName name="__QUA010703" localSheetId="0">#REF!</definedName>
    <definedName name="__QUA010703" localSheetId="4">#REF!</definedName>
    <definedName name="__QUA010703" localSheetId="2">#REF!</definedName>
    <definedName name="__QUA010703" localSheetId="5">#REF!</definedName>
    <definedName name="__QUA010703" localSheetId="1">#REF!</definedName>
    <definedName name="__QUA010703" localSheetId="3">#REF!</definedName>
    <definedName name="__QUA010705" localSheetId="0">#REF!</definedName>
    <definedName name="__QUA010705" localSheetId="4">#REF!</definedName>
    <definedName name="__QUA010705" localSheetId="2">#REF!</definedName>
    <definedName name="__QUA010705" localSheetId="5">#REF!</definedName>
    <definedName name="__QUA010705" localSheetId="1">#REF!</definedName>
    <definedName name="__QUA010705" localSheetId="3">#REF!</definedName>
    <definedName name="__QUA010708" localSheetId="0">#REF!</definedName>
    <definedName name="__QUA010708" localSheetId="4">#REF!</definedName>
    <definedName name="__QUA010708" localSheetId="2">#REF!</definedName>
    <definedName name="__QUA010708" localSheetId="5">#REF!</definedName>
    <definedName name="__QUA010708" localSheetId="1">#REF!</definedName>
    <definedName name="__QUA010708" localSheetId="3">#REF!</definedName>
    <definedName name="__QUA010710" localSheetId="0">#REF!</definedName>
    <definedName name="__QUA010710" localSheetId="4">#REF!</definedName>
    <definedName name="__QUA010710" localSheetId="2">#REF!</definedName>
    <definedName name="__QUA010710" localSheetId="5">#REF!</definedName>
    <definedName name="__QUA010710" localSheetId="1">#REF!</definedName>
    <definedName name="__QUA010710" localSheetId="3">#REF!</definedName>
    <definedName name="__QUA010712" localSheetId="0">#REF!</definedName>
    <definedName name="__QUA010712" localSheetId="4">#REF!</definedName>
    <definedName name="__QUA010712" localSheetId="2">#REF!</definedName>
    <definedName name="__QUA010712" localSheetId="5">#REF!</definedName>
    <definedName name="__QUA010712" localSheetId="1">#REF!</definedName>
    <definedName name="__QUA010712" localSheetId="3">#REF!</definedName>
    <definedName name="__QUA010717" localSheetId="0">#REF!</definedName>
    <definedName name="__QUA010717" localSheetId="4">#REF!</definedName>
    <definedName name="__QUA010717" localSheetId="2">#REF!</definedName>
    <definedName name="__QUA010717" localSheetId="5">#REF!</definedName>
    <definedName name="__QUA010717" localSheetId="1">#REF!</definedName>
    <definedName name="__QUA010717" localSheetId="3">#REF!</definedName>
    <definedName name="__QUA010718" localSheetId="0">#REF!</definedName>
    <definedName name="__QUA010718" localSheetId="4">#REF!</definedName>
    <definedName name="__QUA010718" localSheetId="2">#REF!</definedName>
    <definedName name="__QUA010718" localSheetId="5">#REF!</definedName>
    <definedName name="__QUA010718" localSheetId="1">#REF!</definedName>
    <definedName name="__QUA010718" localSheetId="3">#REF!</definedName>
    <definedName name="__QUA020201" localSheetId="0">#REF!</definedName>
    <definedName name="__QUA020201" localSheetId="4">#REF!</definedName>
    <definedName name="__QUA020201" localSheetId="2">#REF!</definedName>
    <definedName name="__QUA020201" localSheetId="5">#REF!</definedName>
    <definedName name="__QUA020201" localSheetId="1">#REF!</definedName>
    <definedName name="__QUA020201" localSheetId="3">#REF!</definedName>
    <definedName name="__QUA020205" localSheetId="0">#REF!</definedName>
    <definedName name="__QUA020205" localSheetId="4">#REF!</definedName>
    <definedName name="__QUA020205" localSheetId="2">#REF!</definedName>
    <definedName name="__QUA020205" localSheetId="5">#REF!</definedName>
    <definedName name="__QUA020205" localSheetId="1">#REF!</definedName>
    <definedName name="__QUA020205" localSheetId="3">#REF!</definedName>
    <definedName name="__QUA020211" localSheetId="0">#REF!</definedName>
    <definedName name="__QUA020211" localSheetId="4">#REF!</definedName>
    <definedName name="__QUA020211" localSheetId="2">#REF!</definedName>
    <definedName name="__QUA020211" localSheetId="5">#REF!</definedName>
    <definedName name="__QUA020211" localSheetId="1">#REF!</definedName>
    <definedName name="__QUA020211" localSheetId="3">#REF!</definedName>
    <definedName name="__QUA020217" localSheetId="0">#REF!</definedName>
    <definedName name="__QUA020217" localSheetId="4">#REF!</definedName>
    <definedName name="__QUA020217" localSheetId="2">#REF!</definedName>
    <definedName name="__QUA020217" localSheetId="5">#REF!</definedName>
    <definedName name="__QUA020217" localSheetId="1">#REF!</definedName>
    <definedName name="__QUA020217" localSheetId="3">#REF!</definedName>
    <definedName name="__QUA030102" localSheetId="0">#REF!</definedName>
    <definedName name="__QUA030102" localSheetId="4">#REF!</definedName>
    <definedName name="__QUA030102" localSheetId="2">#REF!</definedName>
    <definedName name="__QUA030102" localSheetId="5">#REF!</definedName>
    <definedName name="__QUA030102" localSheetId="1">#REF!</definedName>
    <definedName name="__QUA030102" localSheetId="3">#REF!</definedName>
    <definedName name="__QUA030201" localSheetId="0">#REF!</definedName>
    <definedName name="__QUA030201" localSheetId="4">#REF!</definedName>
    <definedName name="__QUA030201" localSheetId="2">#REF!</definedName>
    <definedName name="__QUA030201" localSheetId="5">#REF!</definedName>
    <definedName name="__QUA030201" localSheetId="1">#REF!</definedName>
    <definedName name="__QUA030201" localSheetId="3">#REF!</definedName>
    <definedName name="__QUA030303" localSheetId="0">#REF!</definedName>
    <definedName name="__QUA030303" localSheetId="4">#REF!</definedName>
    <definedName name="__QUA030303" localSheetId="2">#REF!</definedName>
    <definedName name="__QUA030303" localSheetId="5">#REF!</definedName>
    <definedName name="__QUA030303" localSheetId="1">#REF!</definedName>
    <definedName name="__QUA030303" localSheetId="3">#REF!</definedName>
    <definedName name="__QUA030317" localSheetId="0">#REF!</definedName>
    <definedName name="__QUA030317" localSheetId="4">#REF!</definedName>
    <definedName name="__QUA030317" localSheetId="2">#REF!</definedName>
    <definedName name="__QUA030317" localSheetId="5">#REF!</definedName>
    <definedName name="__QUA030317" localSheetId="1">#REF!</definedName>
    <definedName name="__QUA030317" localSheetId="3">#REF!</definedName>
    <definedName name="__QUA040101" localSheetId="0">#REF!</definedName>
    <definedName name="__QUA040101" localSheetId="4">#REF!</definedName>
    <definedName name="__QUA040101" localSheetId="2">#REF!</definedName>
    <definedName name="__QUA040101" localSheetId="5">#REF!</definedName>
    <definedName name="__QUA040101" localSheetId="1">#REF!</definedName>
    <definedName name="__QUA040101" localSheetId="3">#REF!</definedName>
    <definedName name="__QUA040202" localSheetId="0">#REF!</definedName>
    <definedName name="__QUA040202" localSheetId="4">#REF!</definedName>
    <definedName name="__QUA040202" localSheetId="2">#REF!</definedName>
    <definedName name="__QUA040202" localSheetId="5">#REF!</definedName>
    <definedName name="__QUA040202" localSheetId="1">#REF!</definedName>
    <definedName name="__QUA040202" localSheetId="3">#REF!</definedName>
    <definedName name="__QUA050103" localSheetId="0">#REF!</definedName>
    <definedName name="__QUA050103" localSheetId="4">#REF!</definedName>
    <definedName name="__QUA050103" localSheetId="2">#REF!</definedName>
    <definedName name="__QUA050103" localSheetId="5">#REF!</definedName>
    <definedName name="__QUA050103" localSheetId="1">#REF!</definedName>
    <definedName name="__QUA050103" localSheetId="3">#REF!</definedName>
    <definedName name="__QUA050207" localSheetId="0">#REF!</definedName>
    <definedName name="__QUA050207" localSheetId="4">#REF!</definedName>
    <definedName name="__QUA050207" localSheetId="2">#REF!</definedName>
    <definedName name="__QUA050207" localSheetId="5">#REF!</definedName>
    <definedName name="__QUA050207" localSheetId="1">#REF!</definedName>
    <definedName name="__QUA050207" localSheetId="3">#REF!</definedName>
    <definedName name="__QUA060101" localSheetId="0">#REF!</definedName>
    <definedName name="__QUA060101" localSheetId="4">#REF!</definedName>
    <definedName name="__QUA060101" localSheetId="2">#REF!</definedName>
    <definedName name="__QUA060101" localSheetId="5">#REF!</definedName>
    <definedName name="__QUA060101" localSheetId="1">#REF!</definedName>
    <definedName name="__QUA060101" localSheetId="3">#REF!</definedName>
    <definedName name="__QUA080101" localSheetId="0">#REF!</definedName>
    <definedName name="__QUA080101" localSheetId="4">#REF!</definedName>
    <definedName name="__QUA080101" localSheetId="2">#REF!</definedName>
    <definedName name="__QUA080101" localSheetId="5">#REF!</definedName>
    <definedName name="__QUA080101" localSheetId="1">#REF!</definedName>
    <definedName name="__QUA080101" localSheetId="3">#REF!</definedName>
    <definedName name="__QUA080310" localSheetId="0">#REF!</definedName>
    <definedName name="__QUA080310" localSheetId="4">#REF!</definedName>
    <definedName name="__QUA080310" localSheetId="2">#REF!</definedName>
    <definedName name="__QUA080310" localSheetId="5">#REF!</definedName>
    <definedName name="__QUA080310" localSheetId="1">#REF!</definedName>
    <definedName name="__QUA080310" localSheetId="3">#REF!</definedName>
    <definedName name="__QUA090101" localSheetId="0">#REF!</definedName>
    <definedName name="__QUA090101" localSheetId="4">#REF!</definedName>
    <definedName name="__QUA090101" localSheetId="2">#REF!</definedName>
    <definedName name="__QUA090101" localSheetId="5">#REF!</definedName>
    <definedName name="__QUA090101" localSheetId="1">#REF!</definedName>
    <definedName name="__QUA090101" localSheetId="3">#REF!</definedName>
    <definedName name="__QUA100302" localSheetId="0">#REF!</definedName>
    <definedName name="__QUA100302" localSheetId="4">#REF!</definedName>
    <definedName name="__QUA100302" localSheetId="2">#REF!</definedName>
    <definedName name="__QUA100302" localSheetId="5">#REF!</definedName>
    <definedName name="__QUA100302" localSheetId="1">#REF!</definedName>
    <definedName name="__QUA100302" localSheetId="3">#REF!</definedName>
    <definedName name="__QUA110101" localSheetId="0">#REF!</definedName>
    <definedName name="__QUA110101" localSheetId="4">#REF!</definedName>
    <definedName name="__QUA110101" localSheetId="2">#REF!</definedName>
    <definedName name="__QUA110101" localSheetId="5">#REF!</definedName>
    <definedName name="__QUA110101" localSheetId="1">#REF!</definedName>
    <definedName name="__QUA110101" localSheetId="3">#REF!</definedName>
    <definedName name="__QUA110104" localSheetId="0">#REF!</definedName>
    <definedName name="__QUA110104" localSheetId="4">#REF!</definedName>
    <definedName name="__QUA110104" localSheetId="2">#REF!</definedName>
    <definedName name="__QUA110104" localSheetId="5">#REF!</definedName>
    <definedName name="__QUA110104" localSheetId="1">#REF!</definedName>
    <definedName name="__QUA110104" localSheetId="3">#REF!</definedName>
    <definedName name="__QUA110107" localSheetId="0">#REF!</definedName>
    <definedName name="__QUA110107" localSheetId="4">#REF!</definedName>
    <definedName name="__QUA110107" localSheetId="2">#REF!</definedName>
    <definedName name="__QUA110107" localSheetId="5">#REF!</definedName>
    <definedName name="__QUA110107" localSheetId="1">#REF!</definedName>
    <definedName name="__QUA110107" localSheetId="3">#REF!</definedName>
    <definedName name="__QUA120101" localSheetId="0">#REF!</definedName>
    <definedName name="__QUA120101" localSheetId="4">#REF!</definedName>
    <definedName name="__QUA120101" localSheetId="2">#REF!</definedName>
    <definedName name="__QUA120101" localSheetId="5">#REF!</definedName>
    <definedName name="__QUA120101" localSheetId="1">#REF!</definedName>
    <definedName name="__QUA120101" localSheetId="3">#REF!</definedName>
    <definedName name="__QUA120105" localSheetId="0">#REF!</definedName>
    <definedName name="__QUA120105" localSheetId="4">#REF!</definedName>
    <definedName name="__QUA120105" localSheetId="2">#REF!</definedName>
    <definedName name="__QUA120105" localSheetId="5">#REF!</definedName>
    <definedName name="__QUA120105" localSheetId="1">#REF!</definedName>
    <definedName name="__QUA120105" localSheetId="3">#REF!</definedName>
    <definedName name="__QUA120106" localSheetId="0">#REF!</definedName>
    <definedName name="__QUA120106" localSheetId="4">#REF!</definedName>
    <definedName name="__QUA120106" localSheetId="2">#REF!</definedName>
    <definedName name="__QUA120106" localSheetId="5">#REF!</definedName>
    <definedName name="__QUA120106" localSheetId="1">#REF!</definedName>
    <definedName name="__QUA120106" localSheetId="3">#REF!</definedName>
    <definedName name="__QUA120107" localSheetId="0">#REF!</definedName>
    <definedName name="__QUA120107" localSheetId="4">#REF!</definedName>
    <definedName name="__QUA120107" localSheetId="2">#REF!</definedName>
    <definedName name="__QUA120107" localSheetId="5">#REF!</definedName>
    <definedName name="__QUA120107" localSheetId="1">#REF!</definedName>
    <definedName name="__QUA120107" localSheetId="3">#REF!</definedName>
    <definedName name="__QUA120110" localSheetId="0">#REF!</definedName>
    <definedName name="__QUA120110" localSheetId="4">#REF!</definedName>
    <definedName name="__QUA120110" localSheetId="2">#REF!</definedName>
    <definedName name="__QUA120110" localSheetId="5">#REF!</definedName>
    <definedName name="__QUA120110" localSheetId="1">#REF!</definedName>
    <definedName name="__QUA120110" localSheetId="3">#REF!</definedName>
    <definedName name="__QUA120150" localSheetId="0">#REF!</definedName>
    <definedName name="__QUA120150" localSheetId="4">#REF!</definedName>
    <definedName name="__QUA120150" localSheetId="2">#REF!</definedName>
    <definedName name="__QUA120150" localSheetId="5">#REF!</definedName>
    <definedName name="__QUA120150" localSheetId="1">#REF!</definedName>
    <definedName name="__QUA120150" localSheetId="3">#REF!</definedName>
    <definedName name="__QUA130101" localSheetId="0">#REF!</definedName>
    <definedName name="__QUA130101" localSheetId="4">#REF!</definedName>
    <definedName name="__QUA130101" localSheetId="2">#REF!</definedName>
    <definedName name="__QUA130101" localSheetId="5">#REF!</definedName>
    <definedName name="__QUA130101" localSheetId="1">#REF!</definedName>
    <definedName name="__QUA130101" localSheetId="3">#REF!</definedName>
    <definedName name="__QUA130103" localSheetId="0">#REF!</definedName>
    <definedName name="__QUA130103" localSheetId="4">#REF!</definedName>
    <definedName name="__QUA130103" localSheetId="2">#REF!</definedName>
    <definedName name="__QUA130103" localSheetId="5">#REF!</definedName>
    <definedName name="__QUA130103" localSheetId="1">#REF!</definedName>
    <definedName name="__QUA130103" localSheetId="3">#REF!</definedName>
    <definedName name="__QUA130304" localSheetId="0">#REF!</definedName>
    <definedName name="__QUA130304" localSheetId="4">#REF!</definedName>
    <definedName name="__QUA130304" localSheetId="2">#REF!</definedName>
    <definedName name="__QUA130304" localSheetId="5">#REF!</definedName>
    <definedName name="__QUA130304" localSheetId="1">#REF!</definedName>
    <definedName name="__QUA130304" localSheetId="3">#REF!</definedName>
    <definedName name="__QUA130401" localSheetId="0">#REF!</definedName>
    <definedName name="__QUA130401" localSheetId="4">#REF!</definedName>
    <definedName name="__QUA130401" localSheetId="2">#REF!</definedName>
    <definedName name="__QUA130401" localSheetId="5">#REF!</definedName>
    <definedName name="__QUA130401" localSheetId="1">#REF!</definedName>
    <definedName name="__QUA130401" localSheetId="3">#REF!</definedName>
    <definedName name="__QUA140102" localSheetId="0">#REF!</definedName>
    <definedName name="__QUA140102" localSheetId="4">#REF!</definedName>
    <definedName name="__QUA140102" localSheetId="2">#REF!</definedName>
    <definedName name="__QUA140102" localSheetId="5">#REF!</definedName>
    <definedName name="__QUA140102" localSheetId="1">#REF!</definedName>
    <definedName name="__QUA140102" localSheetId="3">#REF!</definedName>
    <definedName name="__QUA140109" localSheetId="0">#REF!</definedName>
    <definedName name="__QUA140109" localSheetId="4">#REF!</definedName>
    <definedName name="__QUA140109" localSheetId="2">#REF!</definedName>
    <definedName name="__QUA140109" localSheetId="5">#REF!</definedName>
    <definedName name="__QUA140109" localSheetId="1">#REF!</definedName>
    <definedName name="__QUA140109" localSheetId="3">#REF!</definedName>
    <definedName name="__QUA140113" localSheetId="0">#REF!</definedName>
    <definedName name="__QUA140113" localSheetId="4">#REF!</definedName>
    <definedName name="__QUA140113" localSheetId="2">#REF!</definedName>
    <definedName name="__QUA140113" localSheetId="5">#REF!</definedName>
    <definedName name="__QUA140113" localSheetId="1">#REF!</definedName>
    <definedName name="__QUA140113" localSheetId="3">#REF!</definedName>
    <definedName name="__QUA140122" localSheetId="0">#REF!</definedName>
    <definedName name="__QUA140122" localSheetId="4">#REF!</definedName>
    <definedName name="__QUA140122" localSheetId="2">#REF!</definedName>
    <definedName name="__QUA140122" localSheetId="5">#REF!</definedName>
    <definedName name="__QUA140122" localSheetId="1">#REF!</definedName>
    <definedName name="__QUA140122" localSheetId="3">#REF!</definedName>
    <definedName name="__QUA140126" localSheetId="0">#REF!</definedName>
    <definedName name="__QUA140126" localSheetId="4">#REF!</definedName>
    <definedName name="__QUA140126" localSheetId="2">#REF!</definedName>
    <definedName name="__QUA140126" localSheetId="5">#REF!</definedName>
    <definedName name="__QUA140126" localSheetId="1">#REF!</definedName>
    <definedName name="__QUA140126" localSheetId="3">#REF!</definedName>
    <definedName name="__QUA140129" localSheetId="0">#REF!</definedName>
    <definedName name="__QUA140129" localSheetId="4">#REF!</definedName>
    <definedName name="__QUA140129" localSheetId="2">#REF!</definedName>
    <definedName name="__QUA140129" localSheetId="5">#REF!</definedName>
    <definedName name="__QUA140129" localSheetId="1">#REF!</definedName>
    <definedName name="__QUA140129" localSheetId="3">#REF!</definedName>
    <definedName name="__QUA140135" localSheetId="0">#REF!</definedName>
    <definedName name="__QUA140135" localSheetId="4">#REF!</definedName>
    <definedName name="__QUA140135" localSheetId="2">#REF!</definedName>
    <definedName name="__QUA140135" localSheetId="5">#REF!</definedName>
    <definedName name="__QUA140135" localSheetId="1">#REF!</definedName>
    <definedName name="__QUA140135" localSheetId="3">#REF!</definedName>
    <definedName name="__QUA140143" localSheetId="0">#REF!</definedName>
    <definedName name="__QUA140143" localSheetId="4">#REF!</definedName>
    <definedName name="__QUA140143" localSheetId="2">#REF!</definedName>
    <definedName name="__QUA140143" localSheetId="5">#REF!</definedName>
    <definedName name="__QUA140143" localSheetId="1">#REF!</definedName>
    <definedName name="__QUA140143" localSheetId="3">#REF!</definedName>
    <definedName name="__QUA140145" localSheetId="0">#REF!</definedName>
    <definedName name="__QUA140145" localSheetId="4">#REF!</definedName>
    <definedName name="__QUA140145" localSheetId="2">#REF!</definedName>
    <definedName name="__QUA140145" localSheetId="5">#REF!</definedName>
    <definedName name="__QUA140145" localSheetId="1">#REF!</definedName>
    <definedName name="__QUA140145" localSheetId="3">#REF!</definedName>
    <definedName name="__QUA150130" localSheetId="0">#REF!</definedName>
    <definedName name="__QUA150130" localSheetId="4">#REF!</definedName>
    <definedName name="__QUA150130" localSheetId="2">#REF!</definedName>
    <definedName name="__QUA150130" localSheetId="5">#REF!</definedName>
    <definedName name="__QUA150130" localSheetId="1">#REF!</definedName>
    <definedName name="__QUA150130" localSheetId="3">#REF!</definedName>
    <definedName name="__QUA170101" localSheetId="0">#REF!</definedName>
    <definedName name="__QUA170101" localSheetId="4">#REF!</definedName>
    <definedName name="__QUA170101" localSheetId="2">#REF!</definedName>
    <definedName name="__QUA170101" localSheetId="5">#REF!</definedName>
    <definedName name="__QUA170101" localSheetId="1">#REF!</definedName>
    <definedName name="__QUA170101" localSheetId="3">#REF!</definedName>
    <definedName name="__QUA170102" localSheetId="0">#REF!</definedName>
    <definedName name="__QUA170102" localSheetId="4">#REF!</definedName>
    <definedName name="__QUA170102" localSheetId="2">#REF!</definedName>
    <definedName name="__QUA170102" localSheetId="5">#REF!</definedName>
    <definedName name="__QUA170102" localSheetId="1">#REF!</definedName>
    <definedName name="__QUA170102" localSheetId="3">#REF!</definedName>
    <definedName name="__QUA170103" localSheetId="0">#REF!</definedName>
    <definedName name="__QUA170103" localSheetId="4">#REF!</definedName>
    <definedName name="__QUA170103" localSheetId="2">#REF!</definedName>
    <definedName name="__QUA170103" localSheetId="5">#REF!</definedName>
    <definedName name="__QUA170103" localSheetId="1">#REF!</definedName>
    <definedName name="__QUA170103" localSheetId="3">#REF!</definedName>
    <definedName name="__REC11100" localSheetId="0">#REF!</definedName>
    <definedName name="__REC11100" localSheetId="4">#REF!</definedName>
    <definedName name="__REC11100" localSheetId="2">#REF!</definedName>
    <definedName name="__REC11100" localSheetId="5">#REF!</definedName>
    <definedName name="__REC11100" localSheetId="1">#REF!</definedName>
    <definedName name="__REC11100" localSheetId="3">#REF!</definedName>
    <definedName name="__REC11110" localSheetId="0">#REF!</definedName>
    <definedName name="__REC11110" localSheetId="4">#REF!</definedName>
    <definedName name="__REC11110" localSheetId="2">#REF!</definedName>
    <definedName name="__REC11110" localSheetId="5">#REF!</definedName>
    <definedName name="__REC11110" localSheetId="1">#REF!</definedName>
    <definedName name="__REC11110" localSheetId="3">#REF!</definedName>
    <definedName name="__REC11115" localSheetId="0">#REF!</definedName>
    <definedName name="__REC11115" localSheetId="4">#REF!</definedName>
    <definedName name="__REC11115" localSheetId="2">#REF!</definedName>
    <definedName name="__REC11115" localSheetId="5">#REF!</definedName>
    <definedName name="__REC11115" localSheetId="1">#REF!</definedName>
    <definedName name="__REC11115" localSheetId="3">#REF!</definedName>
    <definedName name="__REC11125" localSheetId="0">#REF!</definedName>
    <definedName name="__REC11125" localSheetId="4">#REF!</definedName>
    <definedName name="__REC11125" localSheetId="2">#REF!</definedName>
    <definedName name="__REC11125" localSheetId="5">#REF!</definedName>
    <definedName name="__REC11125" localSheetId="1">#REF!</definedName>
    <definedName name="__REC11125" localSheetId="3">#REF!</definedName>
    <definedName name="__REC11130" localSheetId="0">#REF!</definedName>
    <definedName name="__REC11130" localSheetId="4">#REF!</definedName>
    <definedName name="__REC11130" localSheetId="2">#REF!</definedName>
    <definedName name="__REC11130" localSheetId="5">#REF!</definedName>
    <definedName name="__REC11130" localSheetId="1">#REF!</definedName>
    <definedName name="__REC11130" localSheetId="3">#REF!</definedName>
    <definedName name="__REC11135" localSheetId="0">#REF!</definedName>
    <definedName name="__REC11135" localSheetId="4">#REF!</definedName>
    <definedName name="__REC11135" localSheetId="2">#REF!</definedName>
    <definedName name="__REC11135" localSheetId="5">#REF!</definedName>
    <definedName name="__REC11135" localSheetId="1">#REF!</definedName>
    <definedName name="__REC11135" localSheetId="3">#REF!</definedName>
    <definedName name="__REC11145" localSheetId="0">#REF!</definedName>
    <definedName name="__REC11145" localSheetId="4">#REF!</definedName>
    <definedName name="__REC11145" localSheetId="2">#REF!</definedName>
    <definedName name="__REC11145" localSheetId="5">#REF!</definedName>
    <definedName name="__REC11145" localSheetId="1">#REF!</definedName>
    <definedName name="__REC11145" localSheetId="3">#REF!</definedName>
    <definedName name="__REC11150" localSheetId="0">#REF!</definedName>
    <definedName name="__REC11150" localSheetId="4">#REF!</definedName>
    <definedName name="__REC11150" localSheetId="2">#REF!</definedName>
    <definedName name="__REC11150" localSheetId="5">#REF!</definedName>
    <definedName name="__REC11150" localSheetId="1">#REF!</definedName>
    <definedName name="__REC11150" localSheetId="3">#REF!</definedName>
    <definedName name="__REC11165" localSheetId="0">#REF!</definedName>
    <definedName name="__REC11165" localSheetId="4">#REF!</definedName>
    <definedName name="__REC11165" localSheetId="2">#REF!</definedName>
    <definedName name="__REC11165" localSheetId="5">#REF!</definedName>
    <definedName name="__REC11165" localSheetId="1">#REF!</definedName>
    <definedName name="__REC11165" localSheetId="3">#REF!</definedName>
    <definedName name="__REC11170" localSheetId="0">#REF!</definedName>
    <definedName name="__REC11170" localSheetId="4">#REF!</definedName>
    <definedName name="__REC11170" localSheetId="2">#REF!</definedName>
    <definedName name="__REC11170" localSheetId="5">#REF!</definedName>
    <definedName name="__REC11170" localSheetId="1">#REF!</definedName>
    <definedName name="__REC11170" localSheetId="3">#REF!</definedName>
    <definedName name="__REC11180" localSheetId="0">#REF!</definedName>
    <definedName name="__REC11180" localSheetId="4">#REF!</definedName>
    <definedName name="__REC11180" localSheetId="2">#REF!</definedName>
    <definedName name="__REC11180" localSheetId="5">#REF!</definedName>
    <definedName name="__REC11180" localSheetId="1">#REF!</definedName>
    <definedName name="__REC11180" localSheetId="3">#REF!</definedName>
    <definedName name="__REC11185" localSheetId="0">#REF!</definedName>
    <definedName name="__REC11185" localSheetId="4">#REF!</definedName>
    <definedName name="__REC11185" localSheetId="2">#REF!</definedName>
    <definedName name="__REC11185" localSheetId="5">#REF!</definedName>
    <definedName name="__REC11185" localSheetId="1">#REF!</definedName>
    <definedName name="__REC11185" localSheetId="3">#REF!</definedName>
    <definedName name="__REC11220" localSheetId="0">#REF!</definedName>
    <definedName name="__REC11220" localSheetId="4">#REF!</definedName>
    <definedName name="__REC11220" localSheetId="2">#REF!</definedName>
    <definedName name="__REC11220" localSheetId="5">#REF!</definedName>
    <definedName name="__REC11220" localSheetId="1">#REF!</definedName>
    <definedName name="__REC11220" localSheetId="3">#REF!</definedName>
    <definedName name="__REC12105" localSheetId="0">#REF!</definedName>
    <definedName name="__REC12105" localSheetId="4">#REF!</definedName>
    <definedName name="__REC12105" localSheetId="2">#REF!</definedName>
    <definedName name="__REC12105" localSheetId="5">#REF!</definedName>
    <definedName name="__REC12105" localSheetId="1">#REF!</definedName>
    <definedName name="__REC12105" localSheetId="3">#REF!</definedName>
    <definedName name="__REC12555" localSheetId="0">#REF!</definedName>
    <definedName name="__REC12555" localSheetId="4">#REF!</definedName>
    <definedName name="__REC12555" localSheetId="2">#REF!</definedName>
    <definedName name="__REC12555" localSheetId="5">#REF!</definedName>
    <definedName name="__REC12555" localSheetId="1">#REF!</definedName>
    <definedName name="__REC12555" localSheetId="3">#REF!</definedName>
    <definedName name="__REC12570" localSheetId="0">#REF!</definedName>
    <definedName name="__REC12570" localSheetId="4">#REF!</definedName>
    <definedName name="__REC12570" localSheetId="2">#REF!</definedName>
    <definedName name="__REC12570" localSheetId="5">#REF!</definedName>
    <definedName name="__REC12570" localSheetId="1">#REF!</definedName>
    <definedName name="__REC12570" localSheetId="3">#REF!</definedName>
    <definedName name="__REC12575" localSheetId="0">#REF!</definedName>
    <definedName name="__REC12575" localSheetId="4">#REF!</definedName>
    <definedName name="__REC12575" localSheetId="2">#REF!</definedName>
    <definedName name="__REC12575" localSheetId="5">#REF!</definedName>
    <definedName name="__REC12575" localSheetId="1">#REF!</definedName>
    <definedName name="__REC12575" localSheetId="3">#REF!</definedName>
    <definedName name="__REC12580" localSheetId="0">#REF!</definedName>
    <definedName name="__REC12580" localSheetId="4">#REF!</definedName>
    <definedName name="__REC12580" localSheetId="2">#REF!</definedName>
    <definedName name="__REC12580" localSheetId="5">#REF!</definedName>
    <definedName name="__REC12580" localSheetId="1">#REF!</definedName>
    <definedName name="__REC12580" localSheetId="3">#REF!</definedName>
    <definedName name="__REC12600" localSheetId="0">#REF!</definedName>
    <definedName name="__REC12600" localSheetId="4">#REF!</definedName>
    <definedName name="__REC12600" localSheetId="2">#REF!</definedName>
    <definedName name="__REC12600" localSheetId="5">#REF!</definedName>
    <definedName name="__REC12600" localSheetId="1">#REF!</definedName>
    <definedName name="__REC12600" localSheetId="3">#REF!</definedName>
    <definedName name="__REC12610" localSheetId="0">#REF!</definedName>
    <definedName name="__REC12610" localSheetId="4">#REF!</definedName>
    <definedName name="__REC12610" localSheetId="2">#REF!</definedName>
    <definedName name="__REC12610" localSheetId="5">#REF!</definedName>
    <definedName name="__REC12610" localSheetId="1">#REF!</definedName>
    <definedName name="__REC12610" localSheetId="3">#REF!</definedName>
    <definedName name="__REC12630" localSheetId="0">#REF!</definedName>
    <definedName name="__REC12630" localSheetId="4">#REF!</definedName>
    <definedName name="__REC12630" localSheetId="2">#REF!</definedName>
    <definedName name="__REC12630" localSheetId="5">#REF!</definedName>
    <definedName name="__REC12630" localSheetId="1">#REF!</definedName>
    <definedName name="__REC12630" localSheetId="3">#REF!</definedName>
    <definedName name="__REC12631" localSheetId="0">#REF!</definedName>
    <definedName name="__REC12631" localSheetId="4">#REF!</definedName>
    <definedName name="__REC12631" localSheetId="2">#REF!</definedName>
    <definedName name="__REC12631" localSheetId="5">#REF!</definedName>
    <definedName name="__REC12631" localSheetId="1">#REF!</definedName>
    <definedName name="__REC12631" localSheetId="3">#REF!</definedName>
    <definedName name="__REC12640" localSheetId="0">#REF!</definedName>
    <definedName name="__REC12640" localSheetId="4">#REF!</definedName>
    <definedName name="__REC12640" localSheetId="2">#REF!</definedName>
    <definedName name="__REC12640" localSheetId="5">#REF!</definedName>
    <definedName name="__REC12640" localSheetId="1">#REF!</definedName>
    <definedName name="__REC12640" localSheetId="3">#REF!</definedName>
    <definedName name="__REC12645" localSheetId="0">#REF!</definedName>
    <definedName name="__REC12645" localSheetId="4">#REF!</definedName>
    <definedName name="__REC12645" localSheetId="2">#REF!</definedName>
    <definedName name="__REC12645" localSheetId="5">#REF!</definedName>
    <definedName name="__REC12645" localSheetId="1">#REF!</definedName>
    <definedName name="__REC12645" localSheetId="3">#REF!</definedName>
    <definedName name="__REC12665" localSheetId="0">#REF!</definedName>
    <definedName name="__REC12665" localSheetId="4">#REF!</definedName>
    <definedName name="__REC12665" localSheetId="2">#REF!</definedName>
    <definedName name="__REC12665" localSheetId="5">#REF!</definedName>
    <definedName name="__REC12665" localSheetId="1">#REF!</definedName>
    <definedName name="__REC12665" localSheetId="3">#REF!</definedName>
    <definedName name="__REC12690" localSheetId="0">#REF!</definedName>
    <definedName name="__REC12690" localSheetId="4">#REF!</definedName>
    <definedName name="__REC12690" localSheetId="2">#REF!</definedName>
    <definedName name="__REC12690" localSheetId="5">#REF!</definedName>
    <definedName name="__REC12690" localSheetId="1">#REF!</definedName>
    <definedName name="__REC12690" localSheetId="3">#REF!</definedName>
    <definedName name="__REC12700" localSheetId="0">#REF!</definedName>
    <definedName name="__REC12700" localSheetId="4">#REF!</definedName>
    <definedName name="__REC12700" localSheetId="2">#REF!</definedName>
    <definedName name="__REC12700" localSheetId="5">#REF!</definedName>
    <definedName name="__REC12700" localSheetId="1">#REF!</definedName>
    <definedName name="__REC12700" localSheetId="3">#REF!</definedName>
    <definedName name="__REC12710" localSheetId="0">#REF!</definedName>
    <definedName name="__REC12710" localSheetId="4">#REF!</definedName>
    <definedName name="__REC12710" localSheetId="2">#REF!</definedName>
    <definedName name="__REC12710" localSheetId="5">#REF!</definedName>
    <definedName name="__REC12710" localSheetId="1">#REF!</definedName>
    <definedName name="__REC12710" localSheetId="3">#REF!</definedName>
    <definedName name="__REC13111" localSheetId="0">#REF!</definedName>
    <definedName name="__REC13111" localSheetId="4">#REF!</definedName>
    <definedName name="__REC13111" localSheetId="2">#REF!</definedName>
    <definedName name="__REC13111" localSheetId="5">#REF!</definedName>
    <definedName name="__REC13111" localSheetId="1">#REF!</definedName>
    <definedName name="__REC13111" localSheetId="3">#REF!</definedName>
    <definedName name="__REC13112" localSheetId="0">#REF!</definedName>
    <definedName name="__REC13112" localSheetId="4">#REF!</definedName>
    <definedName name="__REC13112" localSheetId="2">#REF!</definedName>
    <definedName name="__REC13112" localSheetId="5">#REF!</definedName>
    <definedName name="__REC13112" localSheetId="1">#REF!</definedName>
    <definedName name="__REC13112" localSheetId="3">#REF!</definedName>
    <definedName name="__REC13121" localSheetId="0">#REF!</definedName>
    <definedName name="__REC13121" localSheetId="4">#REF!</definedName>
    <definedName name="__REC13121" localSheetId="2">#REF!</definedName>
    <definedName name="__REC13121" localSheetId="5">#REF!</definedName>
    <definedName name="__REC13121" localSheetId="1">#REF!</definedName>
    <definedName name="__REC13121" localSheetId="3">#REF!</definedName>
    <definedName name="__REC13720" localSheetId="0">#REF!</definedName>
    <definedName name="__REC13720" localSheetId="4">#REF!</definedName>
    <definedName name="__REC13720" localSheetId="2">#REF!</definedName>
    <definedName name="__REC13720" localSheetId="5">#REF!</definedName>
    <definedName name="__REC13720" localSheetId="1">#REF!</definedName>
    <definedName name="__REC13720" localSheetId="3">#REF!</definedName>
    <definedName name="__REC14100" localSheetId="0">#REF!</definedName>
    <definedName name="__REC14100" localSheetId="4">#REF!</definedName>
    <definedName name="__REC14100" localSheetId="2">#REF!</definedName>
    <definedName name="__REC14100" localSheetId="5">#REF!</definedName>
    <definedName name="__REC14100" localSheetId="1">#REF!</definedName>
    <definedName name="__REC14100" localSheetId="3">#REF!</definedName>
    <definedName name="__REC14161" localSheetId="0">#REF!</definedName>
    <definedName name="__REC14161" localSheetId="4">#REF!</definedName>
    <definedName name="__REC14161" localSheetId="2">#REF!</definedName>
    <definedName name="__REC14161" localSheetId="5">#REF!</definedName>
    <definedName name="__REC14161" localSheetId="1">#REF!</definedName>
    <definedName name="__REC14161" localSheetId="3">#REF!</definedName>
    <definedName name="__REC14195" localSheetId="0">#REF!</definedName>
    <definedName name="__REC14195" localSheetId="4">#REF!</definedName>
    <definedName name="__REC14195" localSheetId="2">#REF!</definedName>
    <definedName name="__REC14195" localSheetId="5">#REF!</definedName>
    <definedName name="__REC14195" localSheetId="1">#REF!</definedName>
    <definedName name="__REC14195" localSheetId="3">#REF!</definedName>
    <definedName name="__REC14205" localSheetId="0">#REF!</definedName>
    <definedName name="__REC14205" localSheetId="4">#REF!</definedName>
    <definedName name="__REC14205" localSheetId="2">#REF!</definedName>
    <definedName name="__REC14205" localSheetId="5">#REF!</definedName>
    <definedName name="__REC14205" localSheetId="1">#REF!</definedName>
    <definedName name="__REC14205" localSheetId="3">#REF!</definedName>
    <definedName name="__REC14260" localSheetId="0">#REF!</definedName>
    <definedName name="__REC14260" localSheetId="4">#REF!</definedName>
    <definedName name="__REC14260" localSheetId="2">#REF!</definedName>
    <definedName name="__REC14260" localSheetId="5">#REF!</definedName>
    <definedName name="__REC14260" localSheetId="1">#REF!</definedName>
    <definedName name="__REC14260" localSheetId="3">#REF!</definedName>
    <definedName name="__REC14500" localSheetId="0">#REF!</definedName>
    <definedName name="__REC14500" localSheetId="4">#REF!</definedName>
    <definedName name="__REC14500" localSheetId="2">#REF!</definedName>
    <definedName name="__REC14500" localSheetId="5">#REF!</definedName>
    <definedName name="__REC14500" localSheetId="1">#REF!</definedName>
    <definedName name="__REC14500" localSheetId="3">#REF!</definedName>
    <definedName name="__REC14515" localSheetId="0">#REF!</definedName>
    <definedName name="__REC14515" localSheetId="4">#REF!</definedName>
    <definedName name="__REC14515" localSheetId="2">#REF!</definedName>
    <definedName name="__REC14515" localSheetId="5">#REF!</definedName>
    <definedName name="__REC14515" localSheetId="1">#REF!</definedName>
    <definedName name="__REC14515" localSheetId="3">#REF!</definedName>
    <definedName name="__REC14555" localSheetId="0">#REF!</definedName>
    <definedName name="__REC14555" localSheetId="4">#REF!</definedName>
    <definedName name="__REC14555" localSheetId="2">#REF!</definedName>
    <definedName name="__REC14555" localSheetId="5">#REF!</definedName>
    <definedName name="__REC14555" localSheetId="1">#REF!</definedName>
    <definedName name="__REC14555" localSheetId="3">#REF!</definedName>
    <definedName name="__REC14565" localSheetId="0">#REF!</definedName>
    <definedName name="__REC14565" localSheetId="4">#REF!</definedName>
    <definedName name="__REC14565" localSheetId="2">#REF!</definedName>
    <definedName name="__REC14565" localSheetId="5">#REF!</definedName>
    <definedName name="__REC14565" localSheetId="1">#REF!</definedName>
    <definedName name="__REC14565" localSheetId="3">#REF!</definedName>
    <definedName name="__REC15135" localSheetId="0">#REF!</definedName>
    <definedName name="__REC15135" localSheetId="4">#REF!</definedName>
    <definedName name="__REC15135" localSheetId="2">#REF!</definedName>
    <definedName name="__REC15135" localSheetId="5">#REF!</definedName>
    <definedName name="__REC15135" localSheetId="1">#REF!</definedName>
    <definedName name="__REC15135" localSheetId="3">#REF!</definedName>
    <definedName name="__REC15140" localSheetId="0">#REF!</definedName>
    <definedName name="__REC15140" localSheetId="4">#REF!</definedName>
    <definedName name="__REC15140" localSheetId="2">#REF!</definedName>
    <definedName name="__REC15140" localSheetId="5">#REF!</definedName>
    <definedName name="__REC15140" localSheetId="1">#REF!</definedName>
    <definedName name="__REC15140" localSheetId="3">#REF!</definedName>
    <definedName name="__REC15195" localSheetId="0">#REF!</definedName>
    <definedName name="__REC15195" localSheetId="4">#REF!</definedName>
    <definedName name="__REC15195" localSheetId="2">#REF!</definedName>
    <definedName name="__REC15195" localSheetId="5">#REF!</definedName>
    <definedName name="__REC15195" localSheetId="1">#REF!</definedName>
    <definedName name="__REC15195" localSheetId="3">#REF!</definedName>
    <definedName name="__REC15225" localSheetId="0">#REF!</definedName>
    <definedName name="__REC15225" localSheetId="4">#REF!</definedName>
    <definedName name="__REC15225" localSheetId="2">#REF!</definedName>
    <definedName name="__REC15225" localSheetId="5">#REF!</definedName>
    <definedName name="__REC15225" localSheetId="1">#REF!</definedName>
    <definedName name="__REC15225" localSheetId="3">#REF!</definedName>
    <definedName name="__REC15230" localSheetId="0">#REF!</definedName>
    <definedName name="__REC15230" localSheetId="4">#REF!</definedName>
    <definedName name="__REC15230" localSheetId="2">#REF!</definedName>
    <definedName name="__REC15230" localSheetId="5">#REF!</definedName>
    <definedName name="__REC15230" localSheetId="1">#REF!</definedName>
    <definedName name="__REC15230" localSheetId="3">#REF!</definedName>
    <definedName name="__REC15515" localSheetId="0">#REF!</definedName>
    <definedName name="__REC15515" localSheetId="4">#REF!</definedName>
    <definedName name="__REC15515" localSheetId="2">#REF!</definedName>
    <definedName name="__REC15515" localSheetId="5">#REF!</definedName>
    <definedName name="__REC15515" localSheetId="1">#REF!</definedName>
    <definedName name="__REC15515" localSheetId="3">#REF!</definedName>
    <definedName name="__REC15560" localSheetId="0">#REF!</definedName>
    <definedName name="__REC15560" localSheetId="4">#REF!</definedName>
    <definedName name="__REC15560" localSheetId="2">#REF!</definedName>
    <definedName name="__REC15560" localSheetId="5">#REF!</definedName>
    <definedName name="__REC15560" localSheetId="1">#REF!</definedName>
    <definedName name="__REC15560" localSheetId="3">#REF!</definedName>
    <definedName name="__REC15565" localSheetId="0">#REF!</definedName>
    <definedName name="__REC15565" localSheetId="4">#REF!</definedName>
    <definedName name="__REC15565" localSheetId="2">#REF!</definedName>
    <definedName name="__REC15565" localSheetId="5">#REF!</definedName>
    <definedName name="__REC15565" localSheetId="1">#REF!</definedName>
    <definedName name="__REC15565" localSheetId="3">#REF!</definedName>
    <definedName name="__REC15570" localSheetId="0">#REF!</definedName>
    <definedName name="__REC15570" localSheetId="4">#REF!</definedName>
    <definedName name="__REC15570" localSheetId="2">#REF!</definedName>
    <definedName name="__REC15570" localSheetId="5">#REF!</definedName>
    <definedName name="__REC15570" localSheetId="1">#REF!</definedName>
    <definedName name="__REC15570" localSheetId="3">#REF!</definedName>
    <definedName name="__REC15575" localSheetId="0">#REF!</definedName>
    <definedName name="__REC15575" localSheetId="4">#REF!</definedName>
    <definedName name="__REC15575" localSheetId="2">#REF!</definedName>
    <definedName name="__REC15575" localSheetId="5">#REF!</definedName>
    <definedName name="__REC15575" localSheetId="1">#REF!</definedName>
    <definedName name="__REC15575" localSheetId="3">#REF!</definedName>
    <definedName name="__REC15583" localSheetId="0">#REF!</definedName>
    <definedName name="__REC15583" localSheetId="4">#REF!</definedName>
    <definedName name="__REC15583" localSheetId="2">#REF!</definedName>
    <definedName name="__REC15583" localSheetId="5">#REF!</definedName>
    <definedName name="__REC15583" localSheetId="1">#REF!</definedName>
    <definedName name="__REC15583" localSheetId="3">#REF!</definedName>
    <definedName name="__REC15590" localSheetId="0">#REF!</definedName>
    <definedName name="__REC15590" localSheetId="4">#REF!</definedName>
    <definedName name="__REC15590" localSheetId="2">#REF!</definedName>
    <definedName name="__REC15590" localSheetId="5">#REF!</definedName>
    <definedName name="__REC15590" localSheetId="1">#REF!</definedName>
    <definedName name="__REC15590" localSheetId="3">#REF!</definedName>
    <definedName name="__REC15591" localSheetId="0">#REF!</definedName>
    <definedName name="__REC15591" localSheetId="4">#REF!</definedName>
    <definedName name="__REC15591" localSheetId="2">#REF!</definedName>
    <definedName name="__REC15591" localSheetId="5">#REF!</definedName>
    <definedName name="__REC15591" localSheetId="1">#REF!</definedName>
    <definedName name="__REC15591" localSheetId="3">#REF!</definedName>
    <definedName name="__REC15610" localSheetId="0">#REF!</definedName>
    <definedName name="__REC15610" localSheetId="4">#REF!</definedName>
    <definedName name="__REC15610" localSheetId="2">#REF!</definedName>
    <definedName name="__REC15610" localSheetId="5">#REF!</definedName>
    <definedName name="__REC15610" localSheetId="1">#REF!</definedName>
    <definedName name="__REC15610" localSheetId="3">#REF!</definedName>
    <definedName name="__REC15625" localSheetId="0">#REF!</definedName>
    <definedName name="__REC15625" localSheetId="4">#REF!</definedName>
    <definedName name="__REC15625" localSheetId="2">#REF!</definedName>
    <definedName name="__REC15625" localSheetId="5">#REF!</definedName>
    <definedName name="__REC15625" localSheetId="1">#REF!</definedName>
    <definedName name="__REC15625" localSheetId="3">#REF!</definedName>
    <definedName name="__REC15635" localSheetId="0">#REF!</definedName>
    <definedName name="__REC15635" localSheetId="4">#REF!</definedName>
    <definedName name="__REC15635" localSheetId="2">#REF!</definedName>
    <definedName name="__REC15635" localSheetId="5">#REF!</definedName>
    <definedName name="__REC15635" localSheetId="1">#REF!</definedName>
    <definedName name="__REC15635" localSheetId="3">#REF!</definedName>
    <definedName name="__REC15655" localSheetId="0">#REF!</definedName>
    <definedName name="__REC15655" localSheetId="4">#REF!</definedName>
    <definedName name="__REC15655" localSheetId="2">#REF!</definedName>
    <definedName name="__REC15655" localSheetId="5">#REF!</definedName>
    <definedName name="__REC15655" localSheetId="1">#REF!</definedName>
    <definedName name="__REC15655" localSheetId="3">#REF!</definedName>
    <definedName name="__REC15665" localSheetId="0">#REF!</definedName>
    <definedName name="__REC15665" localSheetId="4">#REF!</definedName>
    <definedName name="__REC15665" localSheetId="2">#REF!</definedName>
    <definedName name="__REC15665" localSheetId="5">#REF!</definedName>
    <definedName name="__REC15665" localSheetId="1">#REF!</definedName>
    <definedName name="__REC15665" localSheetId="3">#REF!</definedName>
    <definedName name="__REC16515" localSheetId="0">#REF!</definedName>
    <definedName name="__REC16515" localSheetId="4">#REF!</definedName>
    <definedName name="__REC16515" localSheetId="2">#REF!</definedName>
    <definedName name="__REC16515" localSheetId="5">#REF!</definedName>
    <definedName name="__REC16515" localSheetId="1">#REF!</definedName>
    <definedName name="__REC16515" localSheetId="3">#REF!</definedName>
    <definedName name="__REC16535" localSheetId="0">#REF!</definedName>
    <definedName name="__REC16535" localSheetId="4">#REF!</definedName>
    <definedName name="__REC16535" localSheetId="2">#REF!</definedName>
    <definedName name="__REC16535" localSheetId="5">#REF!</definedName>
    <definedName name="__REC16535" localSheetId="1">#REF!</definedName>
    <definedName name="__REC16535" localSheetId="3">#REF!</definedName>
    <definedName name="__REC17140" localSheetId="0">#REF!</definedName>
    <definedName name="__REC17140" localSheetId="4">#REF!</definedName>
    <definedName name="__REC17140" localSheetId="2">#REF!</definedName>
    <definedName name="__REC17140" localSheetId="5">#REF!</definedName>
    <definedName name="__REC17140" localSheetId="1">#REF!</definedName>
    <definedName name="__REC17140" localSheetId="3">#REF!</definedName>
    <definedName name="__REC19500" localSheetId="0">#REF!</definedName>
    <definedName name="__REC19500" localSheetId="4">#REF!</definedName>
    <definedName name="__REC19500" localSheetId="2">#REF!</definedName>
    <definedName name="__REC19500" localSheetId="5">#REF!</definedName>
    <definedName name="__REC19500" localSheetId="1">#REF!</definedName>
    <definedName name="__REC19500" localSheetId="3">#REF!</definedName>
    <definedName name="__REC19501" localSheetId="0">#REF!</definedName>
    <definedName name="__REC19501" localSheetId="4">#REF!</definedName>
    <definedName name="__REC19501" localSheetId="2">#REF!</definedName>
    <definedName name="__REC19501" localSheetId="5">#REF!</definedName>
    <definedName name="__REC19501" localSheetId="1">#REF!</definedName>
    <definedName name="__REC19501" localSheetId="3">#REF!</definedName>
    <definedName name="__REC19502" localSheetId="0">#REF!</definedName>
    <definedName name="__REC19502" localSheetId="4">#REF!</definedName>
    <definedName name="__REC19502" localSheetId="2">#REF!</definedName>
    <definedName name="__REC19502" localSheetId="5">#REF!</definedName>
    <definedName name="__REC19502" localSheetId="1">#REF!</definedName>
    <definedName name="__REC19502" localSheetId="3">#REF!</definedName>
    <definedName name="__REC19503" localSheetId="0">#REF!</definedName>
    <definedName name="__REC19503" localSheetId="4">#REF!</definedName>
    <definedName name="__REC19503" localSheetId="2">#REF!</definedName>
    <definedName name="__REC19503" localSheetId="5">#REF!</definedName>
    <definedName name="__REC19503" localSheetId="1">#REF!</definedName>
    <definedName name="__REC19503" localSheetId="3">#REF!</definedName>
    <definedName name="__REC19504" localSheetId="0">#REF!</definedName>
    <definedName name="__REC19504" localSheetId="4">#REF!</definedName>
    <definedName name="__REC19504" localSheetId="2">#REF!</definedName>
    <definedName name="__REC19504" localSheetId="5">#REF!</definedName>
    <definedName name="__REC19504" localSheetId="1">#REF!</definedName>
    <definedName name="__REC19504" localSheetId="3">#REF!</definedName>
    <definedName name="__REC19505" localSheetId="0">#REF!</definedName>
    <definedName name="__REC19505" localSheetId="4">#REF!</definedName>
    <definedName name="__REC19505" localSheetId="2">#REF!</definedName>
    <definedName name="__REC19505" localSheetId="5">#REF!</definedName>
    <definedName name="__REC19505" localSheetId="1">#REF!</definedName>
    <definedName name="__REC19505" localSheetId="3">#REF!</definedName>
    <definedName name="__REC20100" localSheetId="0">#REF!</definedName>
    <definedName name="__REC20100" localSheetId="4">#REF!</definedName>
    <definedName name="__REC20100" localSheetId="2">#REF!</definedName>
    <definedName name="__REC20100" localSheetId="5">#REF!</definedName>
    <definedName name="__REC20100" localSheetId="1">#REF!</definedName>
    <definedName name="__REC20100" localSheetId="3">#REF!</definedName>
    <definedName name="__REC20105" localSheetId="0">#REF!</definedName>
    <definedName name="__REC20105" localSheetId="4">#REF!</definedName>
    <definedName name="__REC20105" localSheetId="2">#REF!</definedName>
    <definedName name="__REC20105" localSheetId="5">#REF!</definedName>
    <definedName name="__REC20105" localSheetId="1">#REF!</definedName>
    <definedName name="__REC20105" localSheetId="3">#REF!</definedName>
    <definedName name="__REC20110" localSheetId="0">#REF!</definedName>
    <definedName name="__REC20110" localSheetId="4">#REF!</definedName>
    <definedName name="__REC20110" localSheetId="2">#REF!</definedName>
    <definedName name="__REC20110" localSheetId="5">#REF!</definedName>
    <definedName name="__REC20110" localSheetId="1">#REF!</definedName>
    <definedName name="__REC20110" localSheetId="3">#REF!</definedName>
    <definedName name="__REC20115" localSheetId="0">#REF!</definedName>
    <definedName name="__REC20115" localSheetId="4">#REF!</definedName>
    <definedName name="__REC20115" localSheetId="2">#REF!</definedName>
    <definedName name="__REC20115" localSheetId="5">#REF!</definedName>
    <definedName name="__REC20115" localSheetId="1">#REF!</definedName>
    <definedName name="__REC20115" localSheetId="3">#REF!</definedName>
    <definedName name="__REC20130" localSheetId="0">#REF!</definedName>
    <definedName name="__REC20130" localSheetId="4">#REF!</definedName>
    <definedName name="__REC20130" localSheetId="2">#REF!</definedName>
    <definedName name="__REC20130" localSheetId="5">#REF!</definedName>
    <definedName name="__REC20130" localSheetId="1">#REF!</definedName>
    <definedName name="__REC20130" localSheetId="3">#REF!</definedName>
    <definedName name="__REC20135" localSheetId="0">#REF!</definedName>
    <definedName name="__REC20135" localSheetId="4">#REF!</definedName>
    <definedName name="__REC20135" localSheetId="2">#REF!</definedName>
    <definedName name="__REC20135" localSheetId="5">#REF!</definedName>
    <definedName name="__REC20135" localSheetId="1">#REF!</definedName>
    <definedName name="__REC20135" localSheetId="3">#REF!</definedName>
    <definedName name="__REC20140" localSheetId="0">#REF!</definedName>
    <definedName name="__REC20140" localSheetId="4">#REF!</definedName>
    <definedName name="__REC20140" localSheetId="2">#REF!</definedName>
    <definedName name="__REC20140" localSheetId="5">#REF!</definedName>
    <definedName name="__REC20140" localSheetId="1">#REF!</definedName>
    <definedName name="__REC20140" localSheetId="3">#REF!</definedName>
    <definedName name="__REC20145" localSheetId="0">#REF!</definedName>
    <definedName name="__REC20145" localSheetId="4">#REF!</definedName>
    <definedName name="__REC20145" localSheetId="2">#REF!</definedName>
    <definedName name="__REC20145" localSheetId="5">#REF!</definedName>
    <definedName name="__REC20145" localSheetId="1">#REF!</definedName>
    <definedName name="__REC20145" localSheetId="3">#REF!</definedName>
    <definedName name="__REC20150" localSheetId="0">#REF!</definedName>
    <definedName name="__REC20150" localSheetId="4">#REF!</definedName>
    <definedName name="__REC20150" localSheetId="2">#REF!</definedName>
    <definedName name="__REC20150" localSheetId="5">#REF!</definedName>
    <definedName name="__REC20150" localSheetId="1">#REF!</definedName>
    <definedName name="__REC20150" localSheetId="3">#REF!</definedName>
    <definedName name="__REC20155" localSheetId="0">#REF!</definedName>
    <definedName name="__REC20155" localSheetId="4">#REF!</definedName>
    <definedName name="__REC20155" localSheetId="2">#REF!</definedName>
    <definedName name="__REC20155" localSheetId="5">#REF!</definedName>
    <definedName name="__REC20155" localSheetId="1">#REF!</definedName>
    <definedName name="__REC20155" localSheetId="3">#REF!</definedName>
    <definedName name="__REC20175" localSheetId="0">#REF!</definedName>
    <definedName name="__REC20175" localSheetId="4">#REF!</definedName>
    <definedName name="__REC20175" localSheetId="2">#REF!</definedName>
    <definedName name="__REC20175" localSheetId="5">#REF!</definedName>
    <definedName name="__REC20175" localSheetId="1">#REF!</definedName>
    <definedName name="__REC20175" localSheetId="3">#REF!</definedName>
    <definedName name="__REC20185" localSheetId="0">#REF!</definedName>
    <definedName name="__REC20185" localSheetId="4">#REF!</definedName>
    <definedName name="__REC20185" localSheetId="2">#REF!</definedName>
    <definedName name="__REC20185" localSheetId="5">#REF!</definedName>
    <definedName name="__REC20185" localSheetId="1">#REF!</definedName>
    <definedName name="__REC20185" localSheetId="3">#REF!</definedName>
    <definedName name="__REC20190" localSheetId="0">#REF!</definedName>
    <definedName name="__REC20190" localSheetId="4">#REF!</definedName>
    <definedName name="__REC20190" localSheetId="2">#REF!</definedName>
    <definedName name="__REC20190" localSheetId="5">#REF!</definedName>
    <definedName name="__REC20190" localSheetId="1">#REF!</definedName>
    <definedName name="__REC20190" localSheetId="3">#REF!</definedName>
    <definedName name="__REC20195" localSheetId="0">#REF!</definedName>
    <definedName name="__REC20195" localSheetId="4">#REF!</definedName>
    <definedName name="__REC20195" localSheetId="2">#REF!</definedName>
    <definedName name="__REC20195" localSheetId="5">#REF!</definedName>
    <definedName name="__REC20195" localSheetId="1">#REF!</definedName>
    <definedName name="__REC20195" localSheetId="3">#REF!</definedName>
    <definedName name="__REC20210" localSheetId="0">#REF!</definedName>
    <definedName name="__REC20210" localSheetId="4">#REF!</definedName>
    <definedName name="__REC20210" localSheetId="2">#REF!</definedName>
    <definedName name="__REC20210" localSheetId="5">#REF!</definedName>
    <definedName name="__REC20210" localSheetId="1">#REF!</definedName>
    <definedName name="__REC20210" localSheetId="3">#REF!</definedName>
    <definedName name="__svi2" localSheetId="0">"$#REF!.$B$5:$F$103"</definedName>
    <definedName name="__svi2" localSheetId="4">"$#REF!.$B$5:$F$103"</definedName>
    <definedName name="__svi2" localSheetId="2">"$#REF!.$B$5:$F$103"</definedName>
    <definedName name="__svi2" localSheetId="5">#REF!</definedName>
    <definedName name="__svi2" localSheetId="1">#REF!</definedName>
    <definedName name="__svi2" localSheetId="3">#REF!</definedName>
    <definedName name="__UNI11100" localSheetId="0">#REF!</definedName>
    <definedName name="__UNI11100" localSheetId="4">#REF!</definedName>
    <definedName name="__UNI11100" localSheetId="2">#REF!</definedName>
    <definedName name="__UNI11100" localSheetId="5">#REF!</definedName>
    <definedName name="__UNI11100" localSheetId="1">#REF!</definedName>
    <definedName name="__UNI11100" localSheetId="3">#REF!</definedName>
    <definedName name="__UNI11110" localSheetId="0">#REF!</definedName>
    <definedName name="__UNI11110" localSheetId="4">#REF!</definedName>
    <definedName name="__UNI11110" localSheetId="2">#REF!</definedName>
    <definedName name="__UNI11110" localSheetId="5">#REF!</definedName>
    <definedName name="__UNI11110" localSheetId="1">#REF!</definedName>
    <definedName name="__UNI11110" localSheetId="3">#REF!</definedName>
    <definedName name="__UNI11115" localSheetId="0">#REF!</definedName>
    <definedName name="__UNI11115" localSheetId="4">#REF!</definedName>
    <definedName name="__UNI11115" localSheetId="2">#REF!</definedName>
    <definedName name="__UNI11115" localSheetId="5">#REF!</definedName>
    <definedName name="__UNI11115" localSheetId="1">#REF!</definedName>
    <definedName name="__UNI11115" localSheetId="3">#REF!</definedName>
    <definedName name="__UNI11125" localSheetId="0">#REF!</definedName>
    <definedName name="__UNI11125" localSheetId="4">#REF!</definedName>
    <definedName name="__UNI11125" localSheetId="2">#REF!</definedName>
    <definedName name="__UNI11125" localSheetId="5">#REF!</definedName>
    <definedName name="__UNI11125" localSheetId="1">#REF!</definedName>
    <definedName name="__UNI11125" localSheetId="3">#REF!</definedName>
    <definedName name="__UNI11130" localSheetId="0">#REF!</definedName>
    <definedName name="__UNI11130" localSheetId="4">#REF!</definedName>
    <definedName name="__UNI11130" localSheetId="2">#REF!</definedName>
    <definedName name="__UNI11130" localSheetId="5">#REF!</definedName>
    <definedName name="__UNI11130" localSheetId="1">#REF!</definedName>
    <definedName name="__UNI11130" localSheetId="3">#REF!</definedName>
    <definedName name="__UNI11135" localSheetId="0">#REF!</definedName>
    <definedName name="__UNI11135" localSheetId="4">#REF!</definedName>
    <definedName name="__UNI11135" localSheetId="2">#REF!</definedName>
    <definedName name="__UNI11135" localSheetId="5">#REF!</definedName>
    <definedName name="__UNI11135" localSheetId="1">#REF!</definedName>
    <definedName name="__UNI11135" localSheetId="3">#REF!</definedName>
    <definedName name="__UNI11145" localSheetId="0">#REF!</definedName>
    <definedName name="__UNI11145" localSheetId="4">#REF!</definedName>
    <definedName name="__UNI11145" localSheetId="2">#REF!</definedName>
    <definedName name="__UNI11145" localSheetId="5">#REF!</definedName>
    <definedName name="__UNI11145" localSheetId="1">#REF!</definedName>
    <definedName name="__UNI11145" localSheetId="3">#REF!</definedName>
    <definedName name="__UNI11150" localSheetId="0">#REF!</definedName>
    <definedName name="__UNI11150" localSheetId="4">#REF!</definedName>
    <definedName name="__UNI11150" localSheetId="2">#REF!</definedName>
    <definedName name="__UNI11150" localSheetId="5">#REF!</definedName>
    <definedName name="__UNI11150" localSheetId="1">#REF!</definedName>
    <definedName name="__UNI11150" localSheetId="3">#REF!</definedName>
    <definedName name="__UNI11165" localSheetId="0">#REF!</definedName>
    <definedName name="__UNI11165" localSheetId="4">#REF!</definedName>
    <definedName name="__UNI11165" localSheetId="2">#REF!</definedName>
    <definedName name="__UNI11165" localSheetId="5">#REF!</definedName>
    <definedName name="__UNI11165" localSheetId="1">#REF!</definedName>
    <definedName name="__UNI11165" localSheetId="3">#REF!</definedName>
    <definedName name="__UNI11170" localSheetId="0">#REF!</definedName>
    <definedName name="__UNI11170" localSheetId="4">#REF!</definedName>
    <definedName name="__UNI11170" localSheetId="2">#REF!</definedName>
    <definedName name="__UNI11170" localSheetId="5">#REF!</definedName>
    <definedName name="__UNI11170" localSheetId="1">#REF!</definedName>
    <definedName name="__UNI11170" localSheetId="3">#REF!</definedName>
    <definedName name="__UNI11180" localSheetId="0">#REF!</definedName>
    <definedName name="__UNI11180" localSheetId="4">#REF!</definedName>
    <definedName name="__UNI11180" localSheetId="2">#REF!</definedName>
    <definedName name="__UNI11180" localSheetId="5">#REF!</definedName>
    <definedName name="__UNI11180" localSheetId="1">#REF!</definedName>
    <definedName name="__UNI11180" localSheetId="3">#REF!</definedName>
    <definedName name="__UNI11185" localSheetId="0">#REF!</definedName>
    <definedName name="__UNI11185" localSheetId="4">#REF!</definedName>
    <definedName name="__UNI11185" localSheetId="2">#REF!</definedName>
    <definedName name="__UNI11185" localSheetId="5">#REF!</definedName>
    <definedName name="__UNI11185" localSheetId="1">#REF!</definedName>
    <definedName name="__UNI11185" localSheetId="3">#REF!</definedName>
    <definedName name="__UNI11220" localSheetId="0">#REF!</definedName>
    <definedName name="__UNI11220" localSheetId="4">#REF!</definedName>
    <definedName name="__UNI11220" localSheetId="2">#REF!</definedName>
    <definedName name="__UNI11220" localSheetId="5">#REF!</definedName>
    <definedName name="__UNI11220" localSheetId="1">#REF!</definedName>
    <definedName name="__UNI11220" localSheetId="3">#REF!</definedName>
    <definedName name="__UNI12105" localSheetId="0">#REF!</definedName>
    <definedName name="__UNI12105" localSheetId="4">#REF!</definedName>
    <definedName name="__UNI12105" localSheetId="2">#REF!</definedName>
    <definedName name="__UNI12105" localSheetId="5">#REF!</definedName>
    <definedName name="__UNI12105" localSheetId="1">#REF!</definedName>
    <definedName name="__UNI12105" localSheetId="3">#REF!</definedName>
    <definedName name="__UNI12555" localSheetId="0">#REF!</definedName>
    <definedName name="__UNI12555" localSheetId="4">#REF!</definedName>
    <definedName name="__UNI12555" localSheetId="2">#REF!</definedName>
    <definedName name="__UNI12555" localSheetId="5">#REF!</definedName>
    <definedName name="__UNI12555" localSheetId="1">#REF!</definedName>
    <definedName name="__UNI12555" localSheetId="3">#REF!</definedName>
    <definedName name="__UNI12570" localSheetId="0">#REF!</definedName>
    <definedName name="__UNI12570" localSheetId="4">#REF!</definedName>
    <definedName name="__UNI12570" localSheetId="2">#REF!</definedName>
    <definedName name="__UNI12570" localSheetId="5">#REF!</definedName>
    <definedName name="__UNI12570" localSheetId="1">#REF!</definedName>
    <definedName name="__UNI12570" localSheetId="3">#REF!</definedName>
    <definedName name="__UNI12575" localSheetId="0">#REF!</definedName>
    <definedName name="__UNI12575" localSheetId="4">#REF!</definedName>
    <definedName name="__UNI12575" localSheetId="2">#REF!</definedName>
    <definedName name="__UNI12575" localSheetId="5">#REF!</definedName>
    <definedName name="__UNI12575" localSheetId="1">#REF!</definedName>
    <definedName name="__UNI12575" localSheetId="3">#REF!</definedName>
    <definedName name="__UNI12580" localSheetId="0">#REF!</definedName>
    <definedName name="__UNI12580" localSheetId="4">#REF!</definedName>
    <definedName name="__UNI12580" localSheetId="2">#REF!</definedName>
    <definedName name="__UNI12580" localSheetId="5">#REF!</definedName>
    <definedName name="__UNI12580" localSheetId="1">#REF!</definedName>
    <definedName name="__UNI12580" localSheetId="3">#REF!</definedName>
    <definedName name="__UNI12600" localSheetId="0">#REF!</definedName>
    <definedName name="__UNI12600" localSheetId="4">#REF!</definedName>
    <definedName name="__UNI12600" localSheetId="2">#REF!</definedName>
    <definedName name="__UNI12600" localSheetId="5">#REF!</definedName>
    <definedName name="__UNI12600" localSheetId="1">#REF!</definedName>
    <definedName name="__UNI12600" localSheetId="3">#REF!</definedName>
    <definedName name="__UNI12610" localSheetId="0">#REF!</definedName>
    <definedName name="__UNI12610" localSheetId="4">#REF!</definedName>
    <definedName name="__UNI12610" localSheetId="2">#REF!</definedName>
    <definedName name="__UNI12610" localSheetId="5">#REF!</definedName>
    <definedName name="__UNI12610" localSheetId="1">#REF!</definedName>
    <definedName name="__UNI12610" localSheetId="3">#REF!</definedName>
    <definedName name="__UNI12630" localSheetId="0">#REF!</definedName>
    <definedName name="__UNI12630" localSheetId="4">#REF!</definedName>
    <definedName name="__UNI12630" localSheetId="2">#REF!</definedName>
    <definedName name="__UNI12630" localSheetId="5">#REF!</definedName>
    <definedName name="__UNI12630" localSheetId="1">#REF!</definedName>
    <definedName name="__UNI12630" localSheetId="3">#REF!</definedName>
    <definedName name="__UNI12631" localSheetId="0">#REF!</definedName>
    <definedName name="__UNI12631" localSheetId="4">#REF!</definedName>
    <definedName name="__UNI12631" localSheetId="2">#REF!</definedName>
    <definedName name="__UNI12631" localSheetId="5">#REF!</definedName>
    <definedName name="__UNI12631" localSheetId="1">#REF!</definedName>
    <definedName name="__UNI12631" localSheetId="3">#REF!</definedName>
    <definedName name="__UNI12640" localSheetId="0">#REF!</definedName>
    <definedName name="__UNI12640" localSheetId="4">#REF!</definedName>
    <definedName name="__UNI12640" localSheetId="2">#REF!</definedName>
    <definedName name="__UNI12640" localSheetId="5">#REF!</definedName>
    <definedName name="__UNI12640" localSheetId="1">#REF!</definedName>
    <definedName name="__UNI12640" localSheetId="3">#REF!</definedName>
    <definedName name="__UNI12645" localSheetId="0">#REF!</definedName>
    <definedName name="__UNI12645" localSheetId="4">#REF!</definedName>
    <definedName name="__UNI12645" localSheetId="2">#REF!</definedName>
    <definedName name="__UNI12645" localSheetId="5">#REF!</definedName>
    <definedName name="__UNI12645" localSheetId="1">#REF!</definedName>
    <definedName name="__UNI12645" localSheetId="3">#REF!</definedName>
    <definedName name="__UNI12665" localSheetId="0">#REF!</definedName>
    <definedName name="__UNI12665" localSheetId="4">#REF!</definedName>
    <definedName name="__UNI12665" localSheetId="2">#REF!</definedName>
    <definedName name="__UNI12665" localSheetId="5">#REF!</definedName>
    <definedName name="__UNI12665" localSheetId="1">#REF!</definedName>
    <definedName name="__UNI12665" localSheetId="3">#REF!</definedName>
    <definedName name="__UNI12690" localSheetId="0">#REF!</definedName>
    <definedName name="__UNI12690" localSheetId="4">#REF!</definedName>
    <definedName name="__UNI12690" localSheetId="2">#REF!</definedName>
    <definedName name="__UNI12690" localSheetId="5">#REF!</definedName>
    <definedName name="__UNI12690" localSheetId="1">#REF!</definedName>
    <definedName name="__UNI12690" localSheetId="3">#REF!</definedName>
    <definedName name="__UNI12700" localSheetId="0">#REF!</definedName>
    <definedName name="__UNI12700" localSheetId="4">#REF!</definedName>
    <definedName name="__UNI12700" localSheetId="2">#REF!</definedName>
    <definedName name="__UNI12700" localSheetId="5">#REF!</definedName>
    <definedName name="__UNI12700" localSheetId="1">#REF!</definedName>
    <definedName name="__UNI12700" localSheetId="3">#REF!</definedName>
    <definedName name="__UNI12710" localSheetId="0">#REF!</definedName>
    <definedName name="__UNI12710" localSheetId="4">#REF!</definedName>
    <definedName name="__UNI12710" localSheetId="2">#REF!</definedName>
    <definedName name="__UNI12710" localSheetId="5">#REF!</definedName>
    <definedName name="__UNI12710" localSheetId="1">#REF!</definedName>
    <definedName name="__UNI12710" localSheetId="3">#REF!</definedName>
    <definedName name="__UNI13111" localSheetId="0">#REF!</definedName>
    <definedName name="__UNI13111" localSheetId="4">#REF!</definedName>
    <definedName name="__UNI13111" localSheetId="2">#REF!</definedName>
    <definedName name="__UNI13111" localSheetId="5">#REF!</definedName>
    <definedName name="__UNI13111" localSheetId="1">#REF!</definedName>
    <definedName name="__UNI13111" localSheetId="3">#REF!</definedName>
    <definedName name="__UNI13112" localSheetId="0">#REF!</definedName>
    <definedName name="__UNI13112" localSheetId="4">#REF!</definedName>
    <definedName name="__UNI13112" localSheetId="2">#REF!</definedName>
    <definedName name="__UNI13112" localSheetId="5">#REF!</definedName>
    <definedName name="__UNI13112" localSheetId="1">#REF!</definedName>
    <definedName name="__UNI13112" localSheetId="3">#REF!</definedName>
    <definedName name="__UNI13121" localSheetId="0">#REF!</definedName>
    <definedName name="__UNI13121" localSheetId="4">#REF!</definedName>
    <definedName name="__UNI13121" localSheetId="2">#REF!</definedName>
    <definedName name="__UNI13121" localSheetId="5">#REF!</definedName>
    <definedName name="__UNI13121" localSheetId="1">#REF!</definedName>
    <definedName name="__UNI13121" localSheetId="3">#REF!</definedName>
    <definedName name="__UNI13720" localSheetId="0">#REF!</definedName>
    <definedName name="__UNI13720" localSheetId="4">#REF!</definedName>
    <definedName name="__UNI13720" localSheetId="2">#REF!</definedName>
    <definedName name="__UNI13720" localSheetId="5">#REF!</definedName>
    <definedName name="__UNI13720" localSheetId="1">#REF!</definedName>
    <definedName name="__UNI13720" localSheetId="3">#REF!</definedName>
    <definedName name="__UNI14100" localSheetId="0">#REF!</definedName>
    <definedName name="__UNI14100" localSheetId="4">#REF!</definedName>
    <definedName name="__UNI14100" localSheetId="2">#REF!</definedName>
    <definedName name="__UNI14100" localSheetId="5">#REF!</definedName>
    <definedName name="__UNI14100" localSheetId="1">#REF!</definedName>
    <definedName name="__UNI14100" localSheetId="3">#REF!</definedName>
    <definedName name="__UNI14161" localSheetId="0">#REF!</definedName>
    <definedName name="__UNI14161" localSheetId="4">#REF!</definedName>
    <definedName name="__UNI14161" localSheetId="2">#REF!</definedName>
    <definedName name="__UNI14161" localSheetId="5">#REF!</definedName>
    <definedName name="__UNI14161" localSheetId="1">#REF!</definedName>
    <definedName name="__UNI14161" localSheetId="3">#REF!</definedName>
    <definedName name="__UNI14195" localSheetId="0">#REF!</definedName>
    <definedName name="__UNI14195" localSheetId="4">#REF!</definedName>
    <definedName name="__UNI14195" localSheetId="2">#REF!</definedName>
    <definedName name="__UNI14195" localSheetId="5">#REF!</definedName>
    <definedName name="__UNI14195" localSheetId="1">#REF!</definedName>
    <definedName name="__UNI14195" localSheetId="3">#REF!</definedName>
    <definedName name="__UNI14205" localSheetId="0">#REF!</definedName>
    <definedName name="__UNI14205" localSheetId="4">#REF!</definedName>
    <definedName name="__UNI14205" localSheetId="2">#REF!</definedName>
    <definedName name="__UNI14205" localSheetId="5">#REF!</definedName>
    <definedName name="__UNI14205" localSheetId="1">#REF!</definedName>
    <definedName name="__UNI14205" localSheetId="3">#REF!</definedName>
    <definedName name="__UNI14260" localSheetId="0">#REF!</definedName>
    <definedName name="__UNI14260" localSheetId="4">#REF!</definedName>
    <definedName name="__UNI14260" localSheetId="2">#REF!</definedName>
    <definedName name="__UNI14260" localSheetId="5">#REF!</definedName>
    <definedName name="__UNI14260" localSheetId="1">#REF!</definedName>
    <definedName name="__UNI14260" localSheetId="3">#REF!</definedName>
    <definedName name="__UNI14500" localSheetId="0">#REF!</definedName>
    <definedName name="__UNI14500" localSheetId="4">#REF!</definedName>
    <definedName name="__UNI14500" localSheetId="2">#REF!</definedName>
    <definedName name="__UNI14500" localSheetId="5">#REF!</definedName>
    <definedName name="__UNI14500" localSheetId="1">#REF!</definedName>
    <definedName name="__UNI14500" localSheetId="3">#REF!</definedName>
    <definedName name="__UNI14515" localSheetId="0">#REF!</definedName>
    <definedName name="__UNI14515" localSheetId="4">#REF!</definedName>
    <definedName name="__UNI14515" localSheetId="2">#REF!</definedName>
    <definedName name="__UNI14515" localSheetId="5">#REF!</definedName>
    <definedName name="__UNI14515" localSheetId="1">#REF!</definedName>
    <definedName name="__UNI14515" localSheetId="3">#REF!</definedName>
    <definedName name="__UNI14555" localSheetId="0">#REF!</definedName>
    <definedName name="__UNI14555" localSheetId="4">#REF!</definedName>
    <definedName name="__UNI14555" localSheetId="2">#REF!</definedName>
    <definedName name="__UNI14555" localSheetId="5">#REF!</definedName>
    <definedName name="__UNI14555" localSheetId="1">#REF!</definedName>
    <definedName name="__UNI14555" localSheetId="3">#REF!</definedName>
    <definedName name="__UNI14565" localSheetId="0">#REF!</definedName>
    <definedName name="__UNI14565" localSheetId="4">#REF!</definedName>
    <definedName name="__UNI14565" localSheetId="2">#REF!</definedName>
    <definedName name="__UNI14565" localSheetId="5">#REF!</definedName>
    <definedName name="__UNI14565" localSheetId="1">#REF!</definedName>
    <definedName name="__UNI14565" localSheetId="3">#REF!</definedName>
    <definedName name="__UNI15135" localSheetId="0">#REF!</definedName>
    <definedName name="__UNI15135" localSheetId="4">#REF!</definedName>
    <definedName name="__UNI15135" localSheetId="2">#REF!</definedName>
    <definedName name="__UNI15135" localSheetId="5">#REF!</definedName>
    <definedName name="__UNI15135" localSheetId="1">#REF!</definedName>
    <definedName name="__UNI15135" localSheetId="3">#REF!</definedName>
    <definedName name="__UNI15140" localSheetId="0">#REF!</definedName>
    <definedName name="__UNI15140" localSheetId="4">#REF!</definedName>
    <definedName name="__UNI15140" localSheetId="2">#REF!</definedName>
    <definedName name="__UNI15140" localSheetId="5">#REF!</definedName>
    <definedName name="__UNI15140" localSheetId="1">#REF!</definedName>
    <definedName name="__UNI15140" localSheetId="3">#REF!</definedName>
    <definedName name="__UNI15195" localSheetId="0">#REF!</definedName>
    <definedName name="__UNI15195" localSheetId="4">#REF!</definedName>
    <definedName name="__UNI15195" localSheetId="2">#REF!</definedName>
    <definedName name="__UNI15195" localSheetId="5">#REF!</definedName>
    <definedName name="__UNI15195" localSheetId="1">#REF!</definedName>
    <definedName name="__UNI15195" localSheetId="3">#REF!</definedName>
    <definedName name="__UNI15225" localSheetId="0">#REF!</definedName>
    <definedName name="__UNI15225" localSheetId="4">#REF!</definedName>
    <definedName name="__UNI15225" localSheetId="2">#REF!</definedName>
    <definedName name="__UNI15225" localSheetId="5">#REF!</definedName>
    <definedName name="__UNI15225" localSheetId="1">#REF!</definedName>
    <definedName name="__UNI15225" localSheetId="3">#REF!</definedName>
    <definedName name="__UNI15230" localSheetId="0">#REF!</definedName>
    <definedName name="__UNI15230" localSheetId="4">#REF!</definedName>
    <definedName name="__UNI15230" localSheetId="2">#REF!</definedName>
    <definedName name="__UNI15230" localSheetId="5">#REF!</definedName>
    <definedName name="__UNI15230" localSheetId="1">#REF!</definedName>
    <definedName name="__UNI15230" localSheetId="3">#REF!</definedName>
    <definedName name="__UNI15515" localSheetId="0">#REF!</definedName>
    <definedName name="__UNI15515" localSheetId="4">#REF!</definedName>
    <definedName name="__UNI15515" localSheetId="2">#REF!</definedName>
    <definedName name="__UNI15515" localSheetId="5">#REF!</definedName>
    <definedName name="__UNI15515" localSheetId="1">#REF!</definedName>
    <definedName name="__UNI15515" localSheetId="3">#REF!</definedName>
    <definedName name="__UNI15560" localSheetId="0">#REF!</definedName>
    <definedName name="__UNI15560" localSheetId="4">#REF!</definedName>
    <definedName name="__UNI15560" localSheetId="2">#REF!</definedName>
    <definedName name="__UNI15560" localSheetId="5">#REF!</definedName>
    <definedName name="__UNI15560" localSheetId="1">#REF!</definedName>
    <definedName name="__UNI15560" localSheetId="3">#REF!</definedName>
    <definedName name="__UNI15565" localSheetId="0">#REF!</definedName>
    <definedName name="__UNI15565" localSheetId="4">#REF!</definedName>
    <definedName name="__UNI15565" localSheetId="2">#REF!</definedName>
    <definedName name="__UNI15565" localSheetId="5">#REF!</definedName>
    <definedName name="__UNI15565" localSheetId="1">#REF!</definedName>
    <definedName name="__UNI15565" localSheetId="3">#REF!</definedName>
    <definedName name="__UNI15570" localSheetId="0">#REF!</definedName>
    <definedName name="__UNI15570" localSheetId="4">#REF!</definedName>
    <definedName name="__UNI15570" localSheetId="2">#REF!</definedName>
    <definedName name="__UNI15570" localSheetId="5">#REF!</definedName>
    <definedName name="__UNI15570" localSheetId="1">#REF!</definedName>
    <definedName name="__UNI15570" localSheetId="3">#REF!</definedName>
    <definedName name="__UNI15575" localSheetId="0">#REF!</definedName>
    <definedName name="__UNI15575" localSheetId="4">#REF!</definedName>
    <definedName name="__UNI15575" localSheetId="2">#REF!</definedName>
    <definedName name="__UNI15575" localSheetId="5">#REF!</definedName>
    <definedName name="__UNI15575" localSheetId="1">#REF!</definedName>
    <definedName name="__UNI15575" localSheetId="3">#REF!</definedName>
    <definedName name="__UNI15583" localSheetId="0">#REF!</definedName>
    <definedName name="__UNI15583" localSheetId="4">#REF!</definedName>
    <definedName name="__UNI15583" localSheetId="2">#REF!</definedName>
    <definedName name="__UNI15583" localSheetId="5">#REF!</definedName>
    <definedName name="__UNI15583" localSheetId="1">#REF!</definedName>
    <definedName name="__UNI15583" localSheetId="3">#REF!</definedName>
    <definedName name="__UNI15590" localSheetId="0">#REF!</definedName>
    <definedName name="__UNI15590" localSheetId="4">#REF!</definedName>
    <definedName name="__UNI15590" localSheetId="2">#REF!</definedName>
    <definedName name="__UNI15590" localSheetId="5">#REF!</definedName>
    <definedName name="__UNI15590" localSheetId="1">#REF!</definedName>
    <definedName name="__UNI15590" localSheetId="3">#REF!</definedName>
    <definedName name="__UNI15591" localSheetId="0">#REF!</definedName>
    <definedName name="__UNI15591" localSheetId="4">#REF!</definedName>
    <definedName name="__UNI15591" localSheetId="2">#REF!</definedName>
    <definedName name="__UNI15591" localSheetId="5">#REF!</definedName>
    <definedName name="__UNI15591" localSheetId="1">#REF!</definedName>
    <definedName name="__UNI15591" localSheetId="3">#REF!</definedName>
    <definedName name="__UNI15610" localSheetId="0">#REF!</definedName>
    <definedName name="__UNI15610" localSheetId="4">#REF!</definedName>
    <definedName name="__UNI15610" localSheetId="2">#REF!</definedName>
    <definedName name="__UNI15610" localSheetId="5">#REF!</definedName>
    <definedName name="__UNI15610" localSheetId="1">#REF!</definedName>
    <definedName name="__UNI15610" localSheetId="3">#REF!</definedName>
    <definedName name="__UNI15625" localSheetId="0">#REF!</definedName>
    <definedName name="__UNI15625" localSheetId="4">#REF!</definedName>
    <definedName name="__UNI15625" localSheetId="2">#REF!</definedName>
    <definedName name="__UNI15625" localSheetId="5">#REF!</definedName>
    <definedName name="__UNI15625" localSheetId="1">#REF!</definedName>
    <definedName name="__UNI15625" localSheetId="3">#REF!</definedName>
    <definedName name="__UNI15635" localSheetId="0">#REF!</definedName>
    <definedName name="__UNI15635" localSheetId="4">#REF!</definedName>
    <definedName name="__UNI15635" localSheetId="2">#REF!</definedName>
    <definedName name="__UNI15635" localSheetId="5">#REF!</definedName>
    <definedName name="__UNI15635" localSheetId="1">#REF!</definedName>
    <definedName name="__UNI15635" localSheetId="3">#REF!</definedName>
    <definedName name="__UNI15655" localSheetId="0">#REF!</definedName>
    <definedName name="__UNI15655" localSheetId="4">#REF!</definedName>
    <definedName name="__UNI15655" localSheetId="2">#REF!</definedName>
    <definedName name="__UNI15655" localSheetId="5">#REF!</definedName>
    <definedName name="__UNI15655" localSheetId="1">#REF!</definedName>
    <definedName name="__UNI15655" localSheetId="3">#REF!</definedName>
    <definedName name="__UNI15665" localSheetId="0">#REF!</definedName>
    <definedName name="__UNI15665" localSheetId="4">#REF!</definedName>
    <definedName name="__UNI15665" localSheetId="2">#REF!</definedName>
    <definedName name="__UNI15665" localSheetId="5">#REF!</definedName>
    <definedName name="__UNI15665" localSheetId="1">#REF!</definedName>
    <definedName name="__UNI15665" localSheetId="3">#REF!</definedName>
    <definedName name="__UNI16515" localSheetId="0">#REF!</definedName>
    <definedName name="__UNI16515" localSheetId="4">#REF!</definedName>
    <definedName name="__UNI16515" localSheetId="2">#REF!</definedName>
    <definedName name="__UNI16515" localSheetId="5">#REF!</definedName>
    <definedName name="__UNI16515" localSheetId="1">#REF!</definedName>
    <definedName name="__UNI16515" localSheetId="3">#REF!</definedName>
    <definedName name="__UNI16535" localSheetId="0">#REF!</definedName>
    <definedName name="__UNI16535" localSheetId="4">#REF!</definedName>
    <definedName name="__UNI16535" localSheetId="2">#REF!</definedName>
    <definedName name="__UNI16535" localSheetId="5">#REF!</definedName>
    <definedName name="__UNI16535" localSheetId="1">#REF!</definedName>
    <definedName name="__UNI16535" localSheetId="3">#REF!</definedName>
    <definedName name="__UNI17140" localSheetId="0">#REF!</definedName>
    <definedName name="__UNI17140" localSheetId="4">#REF!</definedName>
    <definedName name="__UNI17140" localSheetId="2">#REF!</definedName>
    <definedName name="__UNI17140" localSheetId="5">#REF!</definedName>
    <definedName name="__UNI17140" localSheetId="1">#REF!</definedName>
    <definedName name="__UNI17140" localSheetId="3">#REF!</definedName>
    <definedName name="__UNI19500" localSheetId="0">#REF!</definedName>
    <definedName name="__UNI19500" localSheetId="4">#REF!</definedName>
    <definedName name="__UNI19500" localSheetId="2">#REF!</definedName>
    <definedName name="__UNI19500" localSheetId="5">#REF!</definedName>
    <definedName name="__UNI19500" localSheetId="1">#REF!</definedName>
    <definedName name="__UNI19500" localSheetId="3">#REF!</definedName>
    <definedName name="__UNI19501" localSheetId="0">#REF!</definedName>
    <definedName name="__UNI19501" localSheetId="4">#REF!</definedName>
    <definedName name="__UNI19501" localSheetId="2">#REF!</definedName>
    <definedName name="__UNI19501" localSheetId="5">#REF!</definedName>
    <definedName name="__UNI19501" localSheetId="1">#REF!</definedName>
    <definedName name="__UNI19501" localSheetId="3">#REF!</definedName>
    <definedName name="__UNI19502" localSheetId="0">#REF!</definedName>
    <definedName name="__UNI19502" localSheetId="4">#REF!</definedName>
    <definedName name="__UNI19502" localSheetId="2">#REF!</definedName>
    <definedName name="__UNI19502" localSheetId="5">#REF!</definedName>
    <definedName name="__UNI19502" localSheetId="1">#REF!</definedName>
    <definedName name="__UNI19502" localSheetId="3">#REF!</definedName>
    <definedName name="__UNI19503" localSheetId="0">#REF!</definedName>
    <definedName name="__UNI19503" localSheetId="4">#REF!</definedName>
    <definedName name="__UNI19503" localSheetId="2">#REF!</definedName>
    <definedName name="__UNI19503" localSheetId="5">#REF!</definedName>
    <definedName name="__UNI19503" localSheetId="1">#REF!</definedName>
    <definedName name="__UNI19503" localSheetId="3">#REF!</definedName>
    <definedName name="__UNI19504" localSheetId="0">#REF!</definedName>
    <definedName name="__UNI19504" localSheetId="4">#REF!</definedName>
    <definedName name="__UNI19504" localSheetId="2">#REF!</definedName>
    <definedName name="__UNI19504" localSheetId="5">#REF!</definedName>
    <definedName name="__UNI19504" localSheetId="1">#REF!</definedName>
    <definedName name="__UNI19504" localSheetId="3">#REF!</definedName>
    <definedName name="__UNI19505" localSheetId="0">#REF!</definedName>
    <definedName name="__UNI19505" localSheetId="4">#REF!</definedName>
    <definedName name="__UNI19505" localSheetId="2">#REF!</definedName>
    <definedName name="__UNI19505" localSheetId="5">#REF!</definedName>
    <definedName name="__UNI19505" localSheetId="1">#REF!</definedName>
    <definedName name="__UNI19505" localSheetId="3">#REF!</definedName>
    <definedName name="__UNI20100" localSheetId="0">#REF!</definedName>
    <definedName name="__UNI20100" localSheetId="4">#REF!</definedName>
    <definedName name="__UNI20100" localSheetId="2">#REF!</definedName>
    <definedName name="__UNI20100" localSheetId="5">#REF!</definedName>
    <definedName name="__UNI20100" localSheetId="1">#REF!</definedName>
    <definedName name="__UNI20100" localSheetId="3">#REF!</definedName>
    <definedName name="__UNI20105" localSheetId="0">#REF!</definedName>
    <definedName name="__UNI20105" localSheetId="4">#REF!</definedName>
    <definedName name="__UNI20105" localSheetId="2">#REF!</definedName>
    <definedName name="__UNI20105" localSheetId="5">#REF!</definedName>
    <definedName name="__UNI20105" localSheetId="1">#REF!</definedName>
    <definedName name="__UNI20105" localSheetId="3">#REF!</definedName>
    <definedName name="__UNI20110" localSheetId="0">#REF!</definedName>
    <definedName name="__UNI20110" localSheetId="4">#REF!</definedName>
    <definedName name="__UNI20110" localSheetId="2">#REF!</definedName>
    <definedName name="__UNI20110" localSheetId="5">#REF!</definedName>
    <definedName name="__UNI20110" localSheetId="1">#REF!</definedName>
    <definedName name="__UNI20110" localSheetId="3">#REF!</definedName>
    <definedName name="__UNI20115" localSheetId="0">#REF!</definedName>
    <definedName name="__UNI20115" localSheetId="4">#REF!</definedName>
    <definedName name="__UNI20115" localSheetId="2">#REF!</definedName>
    <definedName name="__UNI20115" localSheetId="5">#REF!</definedName>
    <definedName name="__UNI20115" localSheetId="1">#REF!</definedName>
    <definedName name="__UNI20115" localSheetId="3">#REF!</definedName>
    <definedName name="__UNI20130" localSheetId="0">#REF!</definedName>
    <definedName name="__UNI20130" localSheetId="4">#REF!</definedName>
    <definedName name="__UNI20130" localSheetId="2">#REF!</definedName>
    <definedName name="__UNI20130" localSheetId="5">#REF!</definedName>
    <definedName name="__UNI20130" localSheetId="1">#REF!</definedName>
    <definedName name="__UNI20130" localSheetId="3">#REF!</definedName>
    <definedName name="__UNI20135" localSheetId="0">#REF!</definedName>
    <definedName name="__UNI20135" localSheetId="4">#REF!</definedName>
    <definedName name="__UNI20135" localSheetId="2">#REF!</definedName>
    <definedName name="__UNI20135" localSheetId="5">#REF!</definedName>
    <definedName name="__UNI20135" localSheetId="1">#REF!</definedName>
    <definedName name="__UNI20135" localSheetId="3">#REF!</definedName>
    <definedName name="__UNI20140" localSheetId="0">#REF!</definedName>
    <definedName name="__UNI20140" localSheetId="4">#REF!</definedName>
    <definedName name="__UNI20140" localSheetId="2">#REF!</definedName>
    <definedName name="__UNI20140" localSheetId="5">#REF!</definedName>
    <definedName name="__UNI20140" localSheetId="1">#REF!</definedName>
    <definedName name="__UNI20140" localSheetId="3">#REF!</definedName>
    <definedName name="__UNI20145" localSheetId="0">#REF!</definedName>
    <definedName name="__UNI20145" localSheetId="4">#REF!</definedName>
    <definedName name="__UNI20145" localSheetId="2">#REF!</definedName>
    <definedName name="__UNI20145" localSheetId="5">#REF!</definedName>
    <definedName name="__UNI20145" localSheetId="1">#REF!</definedName>
    <definedName name="__UNI20145" localSheetId="3">#REF!</definedName>
    <definedName name="__UNI20150" localSheetId="0">#REF!</definedName>
    <definedName name="__UNI20150" localSheetId="4">#REF!</definedName>
    <definedName name="__UNI20150" localSheetId="2">#REF!</definedName>
    <definedName name="__UNI20150" localSheetId="5">#REF!</definedName>
    <definedName name="__UNI20150" localSheetId="1">#REF!</definedName>
    <definedName name="__UNI20150" localSheetId="3">#REF!</definedName>
    <definedName name="__UNI20155" localSheetId="0">#REF!</definedName>
    <definedName name="__UNI20155" localSheetId="4">#REF!</definedName>
    <definedName name="__UNI20155" localSheetId="2">#REF!</definedName>
    <definedName name="__UNI20155" localSheetId="5">#REF!</definedName>
    <definedName name="__UNI20155" localSheetId="1">#REF!</definedName>
    <definedName name="__UNI20155" localSheetId="3">#REF!</definedName>
    <definedName name="__UNI20175" localSheetId="0">#REF!</definedName>
    <definedName name="__UNI20175" localSheetId="4">#REF!</definedName>
    <definedName name="__UNI20175" localSheetId="2">#REF!</definedName>
    <definedName name="__UNI20175" localSheetId="5">#REF!</definedName>
    <definedName name="__UNI20175" localSheetId="1">#REF!</definedName>
    <definedName name="__UNI20175" localSheetId="3">#REF!</definedName>
    <definedName name="__UNI20185" localSheetId="0">#REF!</definedName>
    <definedName name="__UNI20185" localSheetId="4">#REF!</definedName>
    <definedName name="__UNI20185" localSheetId="2">#REF!</definedName>
    <definedName name="__UNI20185" localSheetId="5">#REF!</definedName>
    <definedName name="__UNI20185" localSheetId="1">#REF!</definedName>
    <definedName name="__UNI20185" localSheetId="3">#REF!</definedName>
    <definedName name="__UNI20190" localSheetId="0">#REF!</definedName>
    <definedName name="__UNI20190" localSheetId="4">#REF!</definedName>
    <definedName name="__UNI20190" localSheetId="2">#REF!</definedName>
    <definedName name="__UNI20190" localSheetId="5">#REF!</definedName>
    <definedName name="__UNI20190" localSheetId="1">#REF!</definedName>
    <definedName name="__UNI20190" localSheetId="3">#REF!</definedName>
    <definedName name="__UNI20195" localSheetId="0">#REF!</definedName>
    <definedName name="__UNI20195" localSheetId="4">#REF!</definedName>
    <definedName name="__UNI20195" localSheetId="2">#REF!</definedName>
    <definedName name="__UNI20195" localSheetId="5">#REF!</definedName>
    <definedName name="__UNI20195" localSheetId="1">#REF!</definedName>
    <definedName name="__UNI20195" localSheetId="3">#REF!</definedName>
    <definedName name="__UNI20210" localSheetId="0">#REF!</definedName>
    <definedName name="__UNI20210" localSheetId="4">#REF!</definedName>
    <definedName name="__UNI20210" localSheetId="2">#REF!</definedName>
    <definedName name="__UNI20210" localSheetId="5">#REF!</definedName>
    <definedName name="__UNI20210" localSheetId="1">#REF!</definedName>
    <definedName name="__UNI20210" localSheetId="3">#REF!</definedName>
    <definedName name="__VAL11100" localSheetId="0">#REF!</definedName>
    <definedName name="__VAL11100" localSheetId="4">#REF!</definedName>
    <definedName name="__VAL11100" localSheetId="2">#REF!</definedName>
    <definedName name="__VAL11100" localSheetId="5">#REF!</definedName>
    <definedName name="__VAL11100" localSheetId="1">#REF!</definedName>
    <definedName name="__VAL11100" localSheetId="3">#REF!</definedName>
    <definedName name="__VAL11110" localSheetId="0">#REF!</definedName>
    <definedName name="__VAL11110" localSheetId="4">#REF!</definedName>
    <definedName name="__VAL11110" localSheetId="2">#REF!</definedName>
    <definedName name="__VAL11110" localSheetId="5">#REF!</definedName>
    <definedName name="__VAL11110" localSheetId="1">#REF!</definedName>
    <definedName name="__VAL11110" localSheetId="3">#REF!</definedName>
    <definedName name="__VAL11115" localSheetId="0">#REF!</definedName>
    <definedName name="__VAL11115" localSheetId="4">#REF!</definedName>
    <definedName name="__VAL11115" localSheetId="2">#REF!</definedName>
    <definedName name="__VAL11115" localSheetId="5">#REF!</definedName>
    <definedName name="__VAL11115" localSheetId="1">#REF!</definedName>
    <definedName name="__VAL11115" localSheetId="3">#REF!</definedName>
    <definedName name="__VAL11125" localSheetId="0">#REF!</definedName>
    <definedName name="__VAL11125" localSheetId="4">#REF!</definedName>
    <definedName name="__VAL11125" localSheetId="2">#REF!</definedName>
    <definedName name="__VAL11125" localSheetId="5">#REF!</definedName>
    <definedName name="__VAL11125" localSheetId="1">#REF!</definedName>
    <definedName name="__VAL11125" localSheetId="3">#REF!</definedName>
    <definedName name="__VAL11130" localSheetId="0">#REF!</definedName>
    <definedName name="__VAL11130" localSheetId="4">#REF!</definedName>
    <definedName name="__VAL11130" localSheetId="2">#REF!</definedName>
    <definedName name="__VAL11130" localSheetId="5">#REF!</definedName>
    <definedName name="__VAL11130" localSheetId="1">#REF!</definedName>
    <definedName name="__VAL11130" localSheetId="3">#REF!</definedName>
    <definedName name="__VAL11135" localSheetId="0">#REF!</definedName>
    <definedName name="__VAL11135" localSheetId="4">#REF!</definedName>
    <definedName name="__VAL11135" localSheetId="2">#REF!</definedName>
    <definedName name="__VAL11135" localSheetId="5">#REF!</definedName>
    <definedName name="__VAL11135" localSheetId="1">#REF!</definedName>
    <definedName name="__VAL11135" localSheetId="3">#REF!</definedName>
    <definedName name="__VAL11145" localSheetId="0">#REF!</definedName>
    <definedName name="__VAL11145" localSheetId="4">#REF!</definedName>
    <definedName name="__VAL11145" localSheetId="2">#REF!</definedName>
    <definedName name="__VAL11145" localSheetId="5">#REF!</definedName>
    <definedName name="__VAL11145" localSheetId="1">#REF!</definedName>
    <definedName name="__VAL11145" localSheetId="3">#REF!</definedName>
    <definedName name="__VAL11150" localSheetId="0">#REF!</definedName>
    <definedName name="__VAL11150" localSheetId="4">#REF!</definedName>
    <definedName name="__VAL11150" localSheetId="2">#REF!</definedName>
    <definedName name="__VAL11150" localSheetId="5">#REF!</definedName>
    <definedName name="__VAL11150" localSheetId="1">#REF!</definedName>
    <definedName name="__VAL11150" localSheetId="3">#REF!</definedName>
    <definedName name="__VAL11165" localSheetId="0">#REF!</definedName>
    <definedName name="__VAL11165" localSheetId="4">#REF!</definedName>
    <definedName name="__VAL11165" localSheetId="2">#REF!</definedName>
    <definedName name="__VAL11165" localSheetId="5">#REF!</definedName>
    <definedName name="__VAL11165" localSheetId="1">#REF!</definedName>
    <definedName name="__VAL11165" localSheetId="3">#REF!</definedName>
    <definedName name="__VAL11170" localSheetId="0">#REF!</definedName>
    <definedName name="__VAL11170" localSheetId="4">#REF!</definedName>
    <definedName name="__VAL11170" localSheetId="2">#REF!</definedName>
    <definedName name="__VAL11170" localSheetId="5">#REF!</definedName>
    <definedName name="__VAL11170" localSheetId="1">#REF!</definedName>
    <definedName name="__VAL11170" localSheetId="3">#REF!</definedName>
    <definedName name="__VAL11180" localSheetId="0">#REF!</definedName>
    <definedName name="__VAL11180" localSheetId="4">#REF!</definedName>
    <definedName name="__VAL11180" localSheetId="2">#REF!</definedName>
    <definedName name="__VAL11180" localSheetId="5">#REF!</definedName>
    <definedName name="__VAL11180" localSheetId="1">#REF!</definedName>
    <definedName name="__VAL11180" localSheetId="3">#REF!</definedName>
    <definedName name="__VAL11185" localSheetId="0">#REF!</definedName>
    <definedName name="__VAL11185" localSheetId="4">#REF!</definedName>
    <definedName name="__VAL11185" localSheetId="2">#REF!</definedName>
    <definedName name="__VAL11185" localSheetId="5">#REF!</definedName>
    <definedName name="__VAL11185" localSheetId="1">#REF!</definedName>
    <definedName name="__VAL11185" localSheetId="3">#REF!</definedName>
    <definedName name="__VAL11220" localSheetId="0">#REF!</definedName>
    <definedName name="__VAL11220" localSheetId="4">#REF!</definedName>
    <definedName name="__VAL11220" localSheetId="2">#REF!</definedName>
    <definedName name="__VAL11220" localSheetId="5">#REF!</definedName>
    <definedName name="__VAL11220" localSheetId="1">#REF!</definedName>
    <definedName name="__VAL11220" localSheetId="3">#REF!</definedName>
    <definedName name="__VAL12105" localSheetId="0">#REF!</definedName>
    <definedName name="__VAL12105" localSheetId="4">#REF!</definedName>
    <definedName name="__VAL12105" localSheetId="2">#REF!</definedName>
    <definedName name="__VAL12105" localSheetId="5">#REF!</definedName>
    <definedName name="__VAL12105" localSheetId="1">#REF!</definedName>
    <definedName name="__VAL12105" localSheetId="3">#REF!</definedName>
    <definedName name="__VAL12555" localSheetId="0">#REF!</definedName>
    <definedName name="__VAL12555" localSheetId="4">#REF!</definedName>
    <definedName name="__VAL12555" localSheetId="2">#REF!</definedName>
    <definedName name="__VAL12555" localSheetId="5">#REF!</definedName>
    <definedName name="__VAL12555" localSheetId="1">#REF!</definedName>
    <definedName name="__VAL12555" localSheetId="3">#REF!</definedName>
    <definedName name="__VAL12570" localSheetId="0">#REF!</definedName>
    <definedName name="__VAL12570" localSheetId="4">#REF!</definedName>
    <definedName name="__VAL12570" localSheetId="2">#REF!</definedName>
    <definedName name="__VAL12570" localSheetId="5">#REF!</definedName>
    <definedName name="__VAL12570" localSheetId="1">#REF!</definedName>
    <definedName name="__VAL12570" localSheetId="3">#REF!</definedName>
    <definedName name="__VAL12575" localSheetId="0">#REF!</definedName>
    <definedName name="__VAL12575" localSheetId="4">#REF!</definedName>
    <definedName name="__VAL12575" localSheetId="2">#REF!</definedName>
    <definedName name="__VAL12575" localSheetId="5">#REF!</definedName>
    <definedName name="__VAL12575" localSheetId="1">#REF!</definedName>
    <definedName name="__VAL12575" localSheetId="3">#REF!</definedName>
    <definedName name="__VAL12580" localSheetId="0">#REF!</definedName>
    <definedName name="__VAL12580" localSheetId="4">#REF!</definedName>
    <definedName name="__VAL12580" localSheetId="2">#REF!</definedName>
    <definedName name="__VAL12580" localSheetId="5">#REF!</definedName>
    <definedName name="__VAL12580" localSheetId="1">#REF!</definedName>
    <definedName name="__VAL12580" localSheetId="3">#REF!</definedName>
    <definedName name="__VAL12600" localSheetId="0">#REF!</definedName>
    <definedName name="__VAL12600" localSheetId="4">#REF!</definedName>
    <definedName name="__VAL12600" localSheetId="2">#REF!</definedName>
    <definedName name="__VAL12600" localSheetId="5">#REF!</definedName>
    <definedName name="__VAL12600" localSheetId="1">#REF!</definedName>
    <definedName name="__VAL12600" localSheetId="3">#REF!</definedName>
    <definedName name="__VAL12610" localSheetId="0">#REF!</definedName>
    <definedName name="__VAL12610" localSheetId="4">#REF!</definedName>
    <definedName name="__VAL12610" localSheetId="2">#REF!</definedName>
    <definedName name="__VAL12610" localSheetId="5">#REF!</definedName>
    <definedName name="__VAL12610" localSheetId="1">#REF!</definedName>
    <definedName name="__VAL12610" localSheetId="3">#REF!</definedName>
    <definedName name="__VAL12630" localSheetId="0">#REF!</definedName>
    <definedName name="__VAL12630" localSheetId="4">#REF!</definedName>
    <definedName name="__VAL12630" localSheetId="2">#REF!</definedName>
    <definedName name="__VAL12630" localSheetId="5">#REF!</definedName>
    <definedName name="__VAL12630" localSheetId="1">#REF!</definedName>
    <definedName name="__VAL12630" localSheetId="3">#REF!</definedName>
    <definedName name="__VAL12631" localSheetId="0">#REF!</definedName>
    <definedName name="__VAL12631" localSheetId="4">#REF!</definedName>
    <definedName name="__VAL12631" localSheetId="2">#REF!</definedName>
    <definedName name="__VAL12631" localSheetId="5">#REF!</definedName>
    <definedName name="__VAL12631" localSheetId="1">#REF!</definedName>
    <definedName name="__VAL12631" localSheetId="3">#REF!</definedName>
    <definedName name="__VAL12640" localSheetId="0">#REF!</definedName>
    <definedName name="__VAL12640" localSheetId="4">#REF!</definedName>
    <definedName name="__VAL12640" localSheetId="2">#REF!</definedName>
    <definedName name="__VAL12640" localSheetId="5">#REF!</definedName>
    <definedName name="__VAL12640" localSheetId="1">#REF!</definedName>
    <definedName name="__VAL12640" localSheetId="3">#REF!</definedName>
    <definedName name="__VAL12645" localSheetId="0">#REF!</definedName>
    <definedName name="__VAL12645" localSheetId="4">#REF!</definedName>
    <definedName name="__VAL12645" localSheetId="2">#REF!</definedName>
    <definedName name="__VAL12645" localSheetId="5">#REF!</definedName>
    <definedName name="__VAL12645" localSheetId="1">#REF!</definedName>
    <definedName name="__VAL12645" localSheetId="3">#REF!</definedName>
    <definedName name="__VAL12665" localSheetId="0">#REF!</definedName>
    <definedName name="__VAL12665" localSheetId="4">#REF!</definedName>
    <definedName name="__VAL12665" localSheetId="2">#REF!</definedName>
    <definedName name="__VAL12665" localSheetId="5">#REF!</definedName>
    <definedName name="__VAL12665" localSheetId="1">#REF!</definedName>
    <definedName name="__VAL12665" localSheetId="3">#REF!</definedName>
    <definedName name="__VAL12690" localSheetId="0">#REF!</definedName>
    <definedName name="__VAL12690" localSheetId="4">#REF!</definedName>
    <definedName name="__VAL12690" localSheetId="2">#REF!</definedName>
    <definedName name="__VAL12690" localSheetId="5">#REF!</definedName>
    <definedName name="__VAL12690" localSheetId="1">#REF!</definedName>
    <definedName name="__VAL12690" localSheetId="3">#REF!</definedName>
    <definedName name="__VAL12700" localSheetId="0">#REF!</definedName>
    <definedName name="__VAL12700" localSheetId="4">#REF!</definedName>
    <definedName name="__VAL12700" localSheetId="2">#REF!</definedName>
    <definedName name="__VAL12700" localSheetId="5">#REF!</definedName>
    <definedName name="__VAL12700" localSheetId="1">#REF!</definedName>
    <definedName name="__VAL12700" localSheetId="3">#REF!</definedName>
    <definedName name="__VAL12710" localSheetId="0">#REF!</definedName>
    <definedName name="__VAL12710" localSheetId="4">#REF!</definedName>
    <definedName name="__VAL12710" localSheetId="2">#REF!</definedName>
    <definedName name="__VAL12710" localSheetId="5">#REF!</definedName>
    <definedName name="__VAL12710" localSheetId="1">#REF!</definedName>
    <definedName name="__VAL12710" localSheetId="3">#REF!</definedName>
    <definedName name="__VAL13111" localSheetId="0">#REF!</definedName>
    <definedName name="__VAL13111" localSheetId="4">#REF!</definedName>
    <definedName name="__VAL13111" localSheetId="2">#REF!</definedName>
    <definedName name="__VAL13111" localSheetId="5">#REF!</definedName>
    <definedName name="__VAL13111" localSheetId="1">#REF!</definedName>
    <definedName name="__VAL13111" localSheetId="3">#REF!</definedName>
    <definedName name="__VAL13112" localSheetId="0">#REF!</definedName>
    <definedName name="__VAL13112" localSheetId="4">#REF!</definedName>
    <definedName name="__VAL13112" localSheetId="2">#REF!</definedName>
    <definedName name="__VAL13112" localSheetId="5">#REF!</definedName>
    <definedName name="__VAL13112" localSheetId="1">#REF!</definedName>
    <definedName name="__VAL13112" localSheetId="3">#REF!</definedName>
    <definedName name="__VAL13121" localSheetId="0">#REF!</definedName>
    <definedName name="__VAL13121" localSheetId="4">#REF!</definedName>
    <definedName name="__VAL13121" localSheetId="2">#REF!</definedName>
    <definedName name="__VAL13121" localSheetId="5">#REF!</definedName>
    <definedName name="__VAL13121" localSheetId="1">#REF!</definedName>
    <definedName name="__VAL13121" localSheetId="3">#REF!</definedName>
    <definedName name="__VAL13720" localSheetId="0">#REF!</definedName>
    <definedName name="__VAL13720" localSheetId="4">#REF!</definedName>
    <definedName name="__VAL13720" localSheetId="2">#REF!</definedName>
    <definedName name="__VAL13720" localSheetId="5">#REF!</definedName>
    <definedName name="__VAL13720" localSheetId="1">#REF!</definedName>
    <definedName name="__VAL13720" localSheetId="3">#REF!</definedName>
    <definedName name="__VAL14100" localSheetId="0">#REF!</definedName>
    <definedName name="__VAL14100" localSheetId="4">#REF!</definedName>
    <definedName name="__VAL14100" localSheetId="2">#REF!</definedName>
    <definedName name="__VAL14100" localSheetId="5">#REF!</definedName>
    <definedName name="__VAL14100" localSheetId="1">#REF!</definedName>
    <definedName name="__VAL14100" localSheetId="3">#REF!</definedName>
    <definedName name="__VAL14161" localSheetId="0">#REF!</definedName>
    <definedName name="__VAL14161" localSheetId="4">#REF!</definedName>
    <definedName name="__VAL14161" localSheetId="2">#REF!</definedName>
    <definedName name="__VAL14161" localSheetId="5">#REF!</definedName>
    <definedName name="__VAL14161" localSheetId="1">#REF!</definedName>
    <definedName name="__VAL14161" localSheetId="3">#REF!</definedName>
    <definedName name="__VAL14195" localSheetId="0">#REF!</definedName>
    <definedName name="__VAL14195" localSheetId="4">#REF!</definedName>
    <definedName name="__VAL14195" localSheetId="2">#REF!</definedName>
    <definedName name="__VAL14195" localSheetId="5">#REF!</definedName>
    <definedName name="__VAL14195" localSheetId="1">#REF!</definedName>
    <definedName name="__VAL14195" localSheetId="3">#REF!</definedName>
    <definedName name="__VAL14205" localSheetId="0">#REF!</definedName>
    <definedName name="__VAL14205" localSheetId="4">#REF!</definedName>
    <definedName name="__VAL14205" localSheetId="2">#REF!</definedName>
    <definedName name="__VAL14205" localSheetId="5">#REF!</definedName>
    <definedName name="__VAL14205" localSheetId="1">#REF!</definedName>
    <definedName name="__VAL14205" localSheetId="3">#REF!</definedName>
    <definedName name="__VAL14260" localSheetId="0">#REF!</definedName>
    <definedName name="__VAL14260" localSheetId="4">#REF!</definedName>
    <definedName name="__VAL14260" localSheetId="2">#REF!</definedName>
    <definedName name="__VAL14260" localSheetId="5">#REF!</definedName>
    <definedName name="__VAL14260" localSheetId="1">#REF!</definedName>
    <definedName name="__VAL14260" localSheetId="3">#REF!</definedName>
    <definedName name="__VAL14500" localSheetId="0">#REF!</definedName>
    <definedName name="__VAL14500" localSheetId="4">#REF!</definedName>
    <definedName name="__VAL14500" localSheetId="2">#REF!</definedName>
    <definedName name="__VAL14500" localSheetId="5">#REF!</definedName>
    <definedName name="__VAL14500" localSheetId="1">#REF!</definedName>
    <definedName name="__VAL14500" localSheetId="3">#REF!</definedName>
    <definedName name="__VAL14515" localSheetId="0">#REF!</definedName>
    <definedName name="__VAL14515" localSheetId="4">#REF!</definedName>
    <definedName name="__VAL14515" localSheetId="2">#REF!</definedName>
    <definedName name="__VAL14515" localSheetId="5">#REF!</definedName>
    <definedName name="__VAL14515" localSheetId="1">#REF!</definedName>
    <definedName name="__VAL14515" localSheetId="3">#REF!</definedName>
    <definedName name="__VAL14555" localSheetId="0">#REF!</definedName>
    <definedName name="__VAL14555" localSheetId="4">#REF!</definedName>
    <definedName name="__VAL14555" localSheetId="2">#REF!</definedName>
    <definedName name="__VAL14555" localSheetId="5">#REF!</definedName>
    <definedName name="__VAL14555" localSheetId="1">#REF!</definedName>
    <definedName name="__VAL14555" localSheetId="3">#REF!</definedName>
    <definedName name="__VAL14565" localSheetId="0">#REF!</definedName>
    <definedName name="__VAL14565" localSheetId="4">#REF!</definedName>
    <definedName name="__VAL14565" localSheetId="2">#REF!</definedName>
    <definedName name="__VAL14565" localSheetId="5">#REF!</definedName>
    <definedName name="__VAL14565" localSheetId="1">#REF!</definedName>
    <definedName name="__VAL14565" localSheetId="3">#REF!</definedName>
    <definedName name="__VAL15135" localSheetId="0">#REF!</definedName>
    <definedName name="__VAL15135" localSheetId="4">#REF!</definedName>
    <definedName name="__VAL15135" localSheetId="2">#REF!</definedName>
    <definedName name="__VAL15135" localSheetId="5">#REF!</definedName>
    <definedName name="__VAL15135" localSheetId="1">#REF!</definedName>
    <definedName name="__VAL15135" localSheetId="3">#REF!</definedName>
    <definedName name="__VAL15140" localSheetId="0">#REF!</definedName>
    <definedName name="__VAL15140" localSheetId="4">#REF!</definedName>
    <definedName name="__VAL15140" localSheetId="2">#REF!</definedName>
    <definedName name="__VAL15140" localSheetId="5">#REF!</definedName>
    <definedName name="__VAL15140" localSheetId="1">#REF!</definedName>
    <definedName name="__VAL15140" localSheetId="3">#REF!</definedName>
    <definedName name="__VAL15195" localSheetId="0">#REF!</definedName>
    <definedName name="__VAL15195" localSheetId="4">#REF!</definedName>
    <definedName name="__VAL15195" localSheetId="2">#REF!</definedName>
    <definedName name="__VAL15195" localSheetId="5">#REF!</definedName>
    <definedName name="__VAL15195" localSheetId="1">#REF!</definedName>
    <definedName name="__VAL15195" localSheetId="3">#REF!</definedName>
    <definedName name="__VAL15225" localSheetId="0">#REF!</definedName>
    <definedName name="__VAL15225" localSheetId="4">#REF!</definedName>
    <definedName name="__VAL15225" localSheetId="2">#REF!</definedName>
    <definedName name="__VAL15225" localSheetId="5">#REF!</definedName>
    <definedName name="__VAL15225" localSheetId="1">#REF!</definedName>
    <definedName name="__VAL15225" localSheetId="3">#REF!</definedName>
    <definedName name="__VAL15230" localSheetId="0">#REF!</definedName>
    <definedName name="__VAL15230" localSheetId="4">#REF!</definedName>
    <definedName name="__VAL15230" localSheetId="2">#REF!</definedName>
    <definedName name="__VAL15230" localSheetId="5">#REF!</definedName>
    <definedName name="__VAL15230" localSheetId="1">#REF!</definedName>
    <definedName name="__VAL15230" localSheetId="3">#REF!</definedName>
    <definedName name="__VAL15515" localSheetId="0">#REF!</definedName>
    <definedName name="__VAL15515" localSheetId="4">#REF!</definedName>
    <definedName name="__VAL15515" localSheetId="2">#REF!</definedName>
    <definedName name="__VAL15515" localSheetId="5">#REF!</definedName>
    <definedName name="__VAL15515" localSheetId="1">#REF!</definedName>
    <definedName name="__VAL15515" localSheetId="3">#REF!</definedName>
    <definedName name="__VAL15560" localSheetId="0">#REF!</definedName>
    <definedName name="__VAL15560" localSheetId="4">#REF!</definedName>
    <definedName name="__VAL15560" localSheetId="2">#REF!</definedName>
    <definedName name="__VAL15560" localSheetId="5">#REF!</definedName>
    <definedName name="__VAL15560" localSheetId="1">#REF!</definedName>
    <definedName name="__VAL15560" localSheetId="3">#REF!</definedName>
    <definedName name="__VAL15565" localSheetId="0">#REF!</definedName>
    <definedName name="__VAL15565" localSheetId="4">#REF!</definedName>
    <definedName name="__VAL15565" localSheetId="2">#REF!</definedName>
    <definedName name="__VAL15565" localSheetId="5">#REF!</definedName>
    <definedName name="__VAL15565" localSheetId="1">#REF!</definedName>
    <definedName name="__VAL15565" localSheetId="3">#REF!</definedName>
    <definedName name="__VAL15570" localSheetId="0">#REF!</definedName>
    <definedName name="__VAL15570" localSheetId="4">#REF!</definedName>
    <definedName name="__VAL15570" localSheetId="2">#REF!</definedName>
    <definedName name="__VAL15570" localSheetId="5">#REF!</definedName>
    <definedName name="__VAL15570" localSheetId="1">#REF!</definedName>
    <definedName name="__VAL15570" localSheetId="3">#REF!</definedName>
    <definedName name="__VAL15575" localSheetId="0">#REF!</definedName>
    <definedName name="__VAL15575" localSheetId="4">#REF!</definedName>
    <definedName name="__VAL15575" localSheetId="2">#REF!</definedName>
    <definedName name="__VAL15575" localSheetId="5">#REF!</definedName>
    <definedName name="__VAL15575" localSheetId="1">#REF!</definedName>
    <definedName name="__VAL15575" localSheetId="3">#REF!</definedName>
    <definedName name="__VAL15583" localSheetId="0">#REF!</definedName>
    <definedName name="__VAL15583" localSheetId="4">#REF!</definedName>
    <definedName name="__VAL15583" localSheetId="2">#REF!</definedName>
    <definedName name="__VAL15583" localSheetId="5">#REF!</definedName>
    <definedName name="__VAL15583" localSheetId="1">#REF!</definedName>
    <definedName name="__VAL15583" localSheetId="3">#REF!</definedName>
    <definedName name="__VAL15590" localSheetId="0">#REF!</definedName>
    <definedName name="__VAL15590" localSheetId="4">#REF!</definedName>
    <definedName name="__VAL15590" localSheetId="2">#REF!</definedName>
    <definedName name="__VAL15590" localSheetId="5">#REF!</definedName>
    <definedName name="__VAL15590" localSheetId="1">#REF!</definedName>
    <definedName name="__VAL15590" localSheetId="3">#REF!</definedName>
    <definedName name="__VAL15591" localSheetId="0">#REF!</definedName>
    <definedName name="__VAL15591" localSheetId="4">#REF!</definedName>
    <definedName name="__VAL15591" localSheetId="2">#REF!</definedName>
    <definedName name="__VAL15591" localSheetId="5">#REF!</definedName>
    <definedName name="__VAL15591" localSheetId="1">#REF!</definedName>
    <definedName name="__VAL15591" localSheetId="3">#REF!</definedName>
    <definedName name="__VAL15610" localSheetId="0">#REF!</definedName>
    <definedName name="__VAL15610" localSheetId="4">#REF!</definedName>
    <definedName name="__VAL15610" localSheetId="2">#REF!</definedName>
    <definedName name="__VAL15610" localSheetId="5">#REF!</definedName>
    <definedName name="__VAL15610" localSheetId="1">#REF!</definedName>
    <definedName name="__VAL15610" localSheetId="3">#REF!</definedName>
    <definedName name="__VAL15625" localSheetId="0">#REF!</definedName>
    <definedName name="__VAL15625" localSheetId="4">#REF!</definedName>
    <definedName name="__VAL15625" localSheetId="2">#REF!</definedName>
    <definedName name="__VAL15625" localSheetId="5">#REF!</definedName>
    <definedName name="__VAL15625" localSheetId="1">#REF!</definedName>
    <definedName name="__VAL15625" localSheetId="3">#REF!</definedName>
    <definedName name="__VAL15635" localSheetId="0">#REF!</definedName>
    <definedName name="__VAL15635" localSheetId="4">#REF!</definedName>
    <definedName name="__VAL15635" localSheetId="2">#REF!</definedName>
    <definedName name="__VAL15635" localSheetId="5">#REF!</definedName>
    <definedName name="__VAL15635" localSheetId="1">#REF!</definedName>
    <definedName name="__VAL15635" localSheetId="3">#REF!</definedName>
    <definedName name="__VAL15655" localSheetId="0">#REF!</definedName>
    <definedName name="__VAL15655" localSheetId="4">#REF!</definedName>
    <definedName name="__VAL15655" localSheetId="2">#REF!</definedName>
    <definedName name="__VAL15655" localSheetId="5">#REF!</definedName>
    <definedName name="__VAL15655" localSheetId="1">#REF!</definedName>
    <definedName name="__VAL15655" localSheetId="3">#REF!</definedName>
    <definedName name="__VAL15665" localSheetId="0">#REF!</definedName>
    <definedName name="__VAL15665" localSheetId="4">#REF!</definedName>
    <definedName name="__VAL15665" localSheetId="2">#REF!</definedName>
    <definedName name="__VAL15665" localSheetId="5">#REF!</definedName>
    <definedName name="__VAL15665" localSheetId="1">#REF!</definedName>
    <definedName name="__VAL15665" localSheetId="3">#REF!</definedName>
    <definedName name="__VAL16515" localSheetId="0">#REF!</definedName>
    <definedName name="__VAL16515" localSheetId="4">#REF!</definedName>
    <definedName name="__VAL16515" localSheetId="2">#REF!</definedName>
    <definedName name="__VAL16515" localSheetId="5">#REF!</definedName>
    <definedName name="__VAL16515" localSheetId="1">#REF!</definedName>
    <definedName name="__VAL16515" localSheetId="3">#REF!</definedName>
    <definedName name="__VAL16535" localSheetId="0">#REF!</definedName>
    <definedName name="__VAL16535" localSheetId="4">#REF!</definedName>
    <definedName name="__VAL16535" localSheetId="2">#REF!</definedName>
    <definedName name="__VAL16535" localSheetId="5">#REF!</definedName>
    <definedName name="__VAL16535" localSheetId="1">#REF!</definedName>
    <definedName name="__VAL16535" localSheetId="3">#REF!</definedName>
    <definedName name="__VAL17140" localSheetId="0">#REF!</definedName>
    <definedName name="__VAL17140" localSheetId="4">#REF!</definedName>
    <definedName name="__VAL17140" localSheetId="2">#REF!</definedName>
    <definedName name="__VAL17140" localSheetId="5">#REF!</definedName>
    <definedName name="__VAL17140" localSheetId="1">#REF!</definedName>
    <definedName name="__VAL17140" localSheetId="3">#REF!</definedName>
    <definedName name="__VAL19500" localSheetId="0">#REF!</definedName>
    <definedName name="__VAL19500" localSheetId="4">#REF!</definedName>
    <definedName name="__VAL19500" localSheetId="2">#REF!</definedName>
    <definedName name="__VAL19500" localSheetId="5">#REF!</definedName>
    <definedName name="__VAL19500" localSheetId="1">#REF!</definedName>
    <definedName name="__VAL19500" localSheetId="3">#REF!</definedName>
    <definedName name="__VAL19501" localSheetId="0">#REF!</definedName>
    <definedName name="__VAL19501" localSheetId="4">#REF!</definedName>
    <definedName name="__VAL19501" localSheetId="2">#REF!</definedName>
    <definedName name="__VAL19501" localSheetId="5">#REF!</definedName>
    <definedName name="__VAL19501" localSheetId="1">#REF!</definedName>
    <definedName name="__VAL19501" localSheetId="3">#REF!</definedName>
    <definedName name="__VAL19502" localSheetId="0">#REF!</definedName>
    <definedName name="__VAL19502" localSheetId="4">#REF!</definedName>
    <definedName name="__VAL19502" localSheetId="2">#REF!</definedName>
    <definedName name="__VAL19502" localSheetId="5">#REF!</definedName>
    <definedName name="__VAL19502" localSheetId="1">#REF!</definedName>
    <definedName name="__VAL19502" localSheetId="3">#REF!</definedName>
    <definedName name="__VAL19503" localSheetId="0">#REF!</definedName>
    <definedName name="__VAL19503" localSheetId="4">#REF!</definedName>
    <definedName name="__VAL19503" localSheetId="2">#REF!</definedName>
    <definedName name="__VAL19503" localSheetId="5">#REF!</definedName>
    <definedName name="__VAL19503" localSheetId="1">#REF!</definedName>
    <definedName name="__VAL19503" localSheetId="3">#REF!</definedName>
    <definedName name="__VAL19504" localSheetId="0">#REF!</definedName>
    <definedName name="__VAL19504" localSheetId="4">#REF!</definedName>
    <definedName name="__VAL19504" localSheetId="2">#REF!</definedName>
    <definedName name="__VAL19504" localSheetId="5">#REF!</definedName>
    <definedName name="__VAL19504" localSheetId="1">#REF!</definedName>
    <definedName name="__VAL19504" localSheetId="3">#REF!</definedName>
    <definedName name="__VAL19505" localSheetId="0">#REF!</definedName>
    <definedName name="__VAL19505" localSheetId="4">#REF!</definedName>
    <definedName name="__VAL19505" localSheetId="2">#REF!</definedName>
    <definedName name="__VAL19505" localSheetId="5">#REF!</definedName>
    <definedName name="__VAL19505" localSheetId="1">#REF!</definedName>
    <definedName name="__VAL19505" localSheetId="3">#REF!</definedName>
    <definedName name="__VAL20100" localSheetId="0">#REF!</definedName>
    <definedName name="__VAL20100" localSheetId="4">#REF!</definedName>
    <definedName name="__VAL20100" localSheetId="2">#REF!</definedName>
    <definedName name="__VAL20100" localSheetId="5">#REF!</definedName>
    <definedName name="__VAL20100" localSheetId="1">#REF!</definedName>
    <definedName name="__VAL20100" localSheetId="3">#REF!</definedName>
    <definedName name="__VAL20105" localSheetId="0">#REF!</definedName>
    <definedName name="__VAL20105" localSheetId="4">#REF!</definedName>
    <definedName name="__VAL20105" localSheetId="2">#REF!</definedName>
    <definedName name="__VAL20105" localSheetId="5">#REF!</definedName>
    <definedName name="__VAL20105" localSheetId="1">#REF!</definedName>
    <definedName name="__VAL20105" localSheetId="3">#REF!</definedName>
    <definedName name="__VAL20110" localSheetId="0">#REF!</definedName>
    <definedName name="__VAL20110" localSheetId="4">#REF!</definedName>
    <definedName name="__VAL20110" localSheetId="2">#REF!</definedName>
    <definedName name="__VAL20110" localSheetId="5">#REF!</definedName>
    <definedName name="__VAL20110" localSheetId="1">#REF!</definedName>
    <definedName name="__VAL20110" localSheetId="3">#REF!</definedName>
    <definedName name="__VAL20115" localSheetId="0">#REF!</definedName>
    <definedName name="__VAL20115" localSheetId="4">#REF!</definedName>
    <definedName name="__VAL20115" localSheetId="2">#REF!</definedName>
    <definedName name="__VAL20115" localSheetId="5">#REF!</definedName>
    <definedName name="__VAL20115" localSheetId="1">#REF!</definedName>
    <definedName name="__VAL20115" localSheetId="3">#REF!</definedName>
    <definedName name="__VAL20130" localSheetId="0">#REF!</definedName>
    <definedName name="__VAL20130" localSheetId="4">#REF!</definedName>
    <definedName name="__VAL20130" localSheetId="2">#REF!</definedName>
    <definedName name="__VAL20130" localSheetId="5">#REF!</definedName>
    <definedName name="__VAL20130" localSheetId="1">#REF!</definedName>
    <definedName name="__VAL20130" localSheetId="3">#REF!</definedName>
    <definedName name="__VAL20135" localSheetId="0">#REF!</definedName>
    <definedName name="__VAL20135" localSheetId="4">#REF!</definedName>
    <definedName name="__VAL20135" localSheetId="2">#REF!</definedName>
    <definedName name="__VAL20135" localSheetId="5">#REF!</definedName>
    <definedName name="__VAL20135" localSheetId="1">#REF!</definedName>
    <definedName name="__VAL20135" localSheetId="3">#REF!</definedName>
    <definedName name="__VAL20140" localSheetId="0">#REF!</definedName>
    <definedName name="__VAL20140" localSheetId="4">#REF!</definedName>
    <definedName name="__VAL20140" localSheetId="2">#REF!</definedName>
    <definedName name="__VAL20140" localSheetId="5">#REF!</definedName>
    <definedName name="__VAL20140" localSheetId="1">#REF!</definedName>
    <definedName name="__VAL20140" localSheetId="3">#REF!</definedName>
    <definedName name="__VAL20145" localSheetId="0">#REF!</definedName>
    <definedName name="__VAL20145" localSheetId="4">#REF!</definedName>
    <definedName name="__VAL20145" localSheetId="2">#REF!</definedName>
    <definedName name="__VAL20145" localSheetId="5">#REF!</definedName>
    <definedName name="__VAL20145" localSheetId="1">#REF!</definedName>
    <definedName name="__VAL20145" localSheetId="3">#REF!</definedName>
    <definedName name="__VAL20150" localSheetId="0">#REF!</definedName>
    <definedName name="__VAL20150" localSheetId="4">#REF!</definedName>
    <definedName name="__VAL20150" localSheetId="2">#REF!</definedName>
    <definedName name="__VAL20150" localSheetId="5">#REF!</definedName>
    <definedName name="__VAL20150" localSheetId="1">#REF!</definedName>
    <definedName name="__VAL20150" localSheetId="3">#REF!</definedName>
    <definedName name="__VAL20155" localSheetId="0">#REF!</definedName>
    <definedName name="__VAL20155" localSheetId="4">#REF!</definedName>
    <definedName name="__VAL20155" localSheetId="2">#REF!</definedName>
    <definedName name="__VAL20155" localSheetId="5">#REF!</definedName>
    <definedName name="__VAL20155" localSheetId="1">#REF!</definedName>
    <definedName name="__VAL20155" localSheetId="3">#REF!</definedName>
    <definedName name="__VAL20175" localSheetId="0">#REF!</definedName>
    <definedName name="__VAL20175" localSheetId="4">#REF!</definedName>
    <definedName name="__VAL20175" localSheetId="2">#REF!</definedName>
    <definedName name="__VAL20175" localSheetId="5">#REF!</definedName>
    <definedName name="__VAL20175" localSheetId="1">#REF!</definedName>
    <definedName name="__VAL20175" localSheetId="3">#REF!</definedName>
    <definedName name="__VAL20185" localSheetId="0">#REF!</definedName>
    <definedName name="__VAL20185" localSheetId="4">#REF!</definedName>
    <definedName name="__VAL20185" localSheetId="2">#REF!</definedName>
    <definedName name="__VAL20185" localSheetId="5">#REF!</definedName>
    <definedName name="__VAL20185" localSheetId="1">#REF!</definedName>
    <definedName name="__VAL20185" localSheetId="3">#REF!</definedName>
    <definedName name="__VAL20190" localSheetId="0">#REF!</definedName>
    <definedName name="__VAL20190" localSheetId="4">#REF!</definedName>
    <definedName name="__VAL20190" localSheetId="2">#REF!</definedName>
    <definedName name="__VAL20190" localSheetId="5">#REF!</definedName>
    <definedName name="__VAL20190" localSheetId="1">#REF!</definedName>
    <definedName name="__VAL20190" localSheetId="3">#REF!</definedName>
    <definedName name="__VAL20195" localSheetId="0">#REF!</definedName>
    <definedName name="__VAL20195" localSheetId="4">#REF!</definedName>
    <definedName name="__VAL20195" localSheetId="2">#REF!</definedName>
    <definedName name="__VAL20195" localSheetId="5">#REF!</definedName>
    <definedName name="__VAL20195" localSheetId="1">#REF!</definedName>
    <definedName name="__VAL20195" localSheetId="3">#REF!</definedName>
    <definedName name="__VAL20210" localSheetId="0">#REF!</definedName>
    <definedName name="__VAL20210" localSheetId="4">#REF!</definedName>
    <definedName name="__VAL20210" localSheetId="2">#REF!</definedName>
    <definedName name="__VAL20210" localSheetId="5">#REF!</definedName>
    <definedName name="__VAL20210" localSheetId="1">#REF!</definedName>
    <definedName name="__VAL20210" localSheetId="3">#REF!</definedName>
    <definedName name="_1Excel_BuiltIn_Print_Area_17_1" localSheetId="0">#REF!</definedName>
    <definedName name="_1Excel_BuiltIn_Print_Area_17_1" localSheetId="4">#REF!</definedName>
    <definedName name="_1Excel_BuiltIn_Print_Area_17_1" localSheetId="2">#REF!</definedName>
    <definedName name="_1Excel_BuiltIn_Print_Area_17_1" localSheetId="5">#REF!</definedName>
    <definedName name="_1Excel_BuiltIn_Print_Area_17_1" localSheetId="1">#REF!</definedName>
    <definedName name="_1Excel_BuiltIn_Print_Area_17_1" localSheetId="3">#REF!</definedName>
    <definedName name="_cab1" localSheetId="0">#REF!</definedName>
    <definedName name="_cab1" localSheetId="4">#REF!</definedName>
    <definedName name="_cab1" localSheetId="2">#REF!</definedName>
    <definedName name="_cab1" localSheetId="5">#REF!</definedName>
    <definedName name="_cab1" localSheetId="1">#REF!</definedName>
    <definedName name="_cab1" localSheetId="3">#REF!</definedName>
    <definedName name="_COM010201" localSheetId="0">#REF!</definedName>
    <definedName name="_COM010201" localSheetId="4">#REF!</definedName>
    <definedName name="_COM010201" localSheetId="2">#REF!</definedName>
    <definedName name="_COM010201" localSheetId="5">#REF!</definedName>
    <definedName name="_COM010201" localSheetId="1">#REF!</definedName>
    <definedName name="_COM010201" localSheetId="3">#REF!</definedName>
    <definedName name="_COM010202" localSheetId="0">#REF!</definedName>
    <definedName name="_COM010202" localSheetId="4">#REF!</definedName>
    <definedName name="_COM010202" localSheetId="2">#REF!</definedName>
    <definedName name="_COM010202" localSheetId="5">#REF!</definedName>
    <definedName name="_COM010202" localSheetId="1">#REF!</definedName>
    <definedName name="_COM010202" localSheetId="3">#REF!</definedName>
    <definedName name="_COM010205" localSheetId="0">#REF!</definedName>
    <definedName name="_COM010205" localSheetId="4">#REF!</definedName>
    <definedName name="_COM010205" localSheetId="2">#REF!</definedName>
    <definedName name="_COM010205" localSheetId="5">#REF!</definedName>
    <definedName name="_COM010205" localSheetId="1">#REF!</definedName>
    <definedName name="_COM010205" localSheetId="3">#REF!</definedName>
    <definedName name="_COM010206" localSheetId="0">#REF!</definedName>
    <definedName name="_COM010206" localSheetId="4">#REF!</definedName>
    <definedName name="_COM010206" localSheetId="2">#REF!</definedName>
    <definedName name="_COM010206" localSheetId="5">#REF!</definedName>
    <definedName name="_COM010206" localSheetId="1">#REF!</definedName>
    <definedName name="_COM010206" localSheetId="3">#REF!</definedName>
    <definedName name="_COM010210" localSheetId="0">#REF!</definedName>
    <definedName name="_COM010210" localSheetId="4">#REF!</definedName>
    <definedName name="_COM010210" localSheetId="2">#REF!</definedName>
    <definedName name="_COM010210" localSheetId="5">#REF!</definedName>
    <definedName name="_COM010210" localSheetId="1">#REF!</definedName>
    <definedName name="_COM010210" localSheetId="3">#REF!</definedName>
    <definedName name="_COM010301" localSheetId="0">#REF!</definedName>
    <definedName name="_COM010301" localSheetId="4">#REF!</definedName>
    <definedName name="_COM010301" localSheetId="2">#REF!</definedName>
    <definedName name="_COM010301" localSheetId="5">#REF!</definedName>
    <definedName name="_COM010301" localSheetId="1">#REF!</definedName>
    <definedName name="_COM010301" localSheetId="3">#REF!</definedName>
    <definedName name="_COM010401" localSheetId="0">#REF!</definedName>
    <definedName name="_COM010401" localSheetId="4">#REF!</definedName>
    <definedName name="_COM010401" localSheetId="2">#REF!</definedName>
    <definedName name="_COM010401" localSheetId="5">#REF!</definedName>
    <definedName name="_COM010401" localSheetId="1">#REF!</definedName>
    <definedName name="_COM010401" localSheetId="3">#REF!</definedName>
    <definedName name="_COM010402" localSheetId="0">#REF!</definedName>
    <definedName name="_COM010402" localSheetId="4">#REF!</definedName>
    <definedName name="_COM010402" localSheetId="2">#REF!</definedName>
    <definedName name="_COM010402" localSheetId="5">#REF!</definedName>
    <definedName name="_COM010402" localSheetId="1">#REF!</definedName>
    <definedName name="_COM010402" localSheetId="3">#REF!</definedName>
    <definedName name="_COM010407" localSheetId="0">#REF!</definedName>
    <definedName name="_COM010407" localSheetId="4">#REF!</definedName>
    <definedName name="_COM010407" localSheetId="2">#REF!</definedName>
    <definedName name="_COM010407" localSheetId="5">#REF!</definedName>
    <definedName name="_COM010407" localSheetId="1">#REF!</definedName>
    <definedName name="_COM010407" localSheetId="3">#REF!</definedName>
    <definedName name="_COM010413" localSheetId="0">#REF!</definedName>
    <definedName name="_COM010413" localSheetId="4">#REF!</definedName>
    <definedName name="_COM010413" localSheetId="2">#REF!</definedName>
    <definedName name="_COM010413" localSheetId="5">#REF!</definedName>
    <definedName name="_COM010413" localSheetId="1">#REF!</definedName>
    <definedName name="_COM010413" localSheetId="3">#REF!</definedName>
    <definedName name="_COM010501" localSheetId="0">#REF!</definedName>
    <definedName name="_COM010501" localSheetId="4">#REF!</definedName>
    <definedName name="_COM010501" localSheetId="2">#REF!</definedName>
    <definedName name="_COM010501" localSheetId="5">#REF!</definedName>
    <definedName name="_COM010501" localSheetId="1">#REF!</definedName>
    <definedName name="_COM010501" localSheetId="3">#REF!</definedName>
    <definedName name="_COM010503" localSheetId="0">#REF!</definedName>
    <definedName name="_COM010503" localSheetId="4">#REF!</definedName>
    <definedName name="_COM010503" localSheetId="2">#REF!</definedName>
    <definedName name="_COM010503" localSheetId="5">#REF!</definedName>
    <definedName name="_COM010503" localSheetId="1">#REF!</definedName>
    <definedName name="_COM010503" localSheetId="3">#REF!</definedName>
    <definedName name="_COM010505" localSheetId="0">#REF!</definedName>
    <definedName name="_COM010505" localSheetId="4">#REF!</definedName>
    <definedName name="_COM010505" localSheetId="2">#REF!</definedName>
    <definedName name="_COM010505" localSheetId="5">#REF!</definedName>
    <definedName name="_COM010505" localSheetId="1">#REF!</definedName>
    <definedName name="_COM010505" localSheetId="3">#REF!</definedName>
    <definedName name="_COM010509" localSheetId="0">#REF!</definedName>
    <definedName name="_COM010509" localSheetId="4">#REF!</definedName>
    <definedName name="_COM010509" localSheetId="2">#REF!</definedName>
    <definedName name="_COM010509" localSheetId="5">#REF!</definedName>
    <definedName name="_COM010509" localSheetId="1">#REF!</definedName>
    <definedName name="_COM010509" localSheetId="3">#REF!</definedName>
    <definedName name="_COM010512" localSheetId="0">#REF!</definedName>
    <definedName name="_COM010512" localSheetId="4">#REF!</definedName>
    <definedName name="_COM010512" localSheetId="2">#REF!</definedName>
    <definedName name="_COM010512" localSheetId="5">#REF!</definedName>
    <definedName name="_COM010512" localSheetId="1">#REF!</definedName>
    <definedName name="_COM010512" localSheetId="3">#REF!</definedName>
    <definedName name="_COM010518" localSheetId="0">#REF!</definedName>
    <definedName name="_COM010518" localSheetId="4">#REF!</definedName>
    <definedName name="_COM010518" localSheetId="2">#REF!</definedName>
    <definedName name="_COM010518" localSheetId="5">#REF!</definedName>
    <definedName name="_COM010518" localSheetId="1">#REF!</definedName>
    <definedName name="_COM010518" localSheetId="3">#REF!</definedName>
    <definedName name="_COM010519" localSheetId="0">#REF!</definedName>
    <definedName name="_COM010519" localSheetId="4">#REF!</definedName>
    <definedName name="_COM010519" localSheetId="2">#REF!</definedName>
    <definedName name="_COM010519" localSheetId="5">#REF!</definedName>
    <definedName name="_COM010519" localSheetId="1">#REF!</definedName>
    <definedName name="_COM010519" localSheetId="3">#REF!</definedName>
    <definedName name="_COM010521" localSheetId="0">#REF!</definedName>
    <definedName name="_COM010521" localSheetId="4">#REF!</definedName>
    <definedName name="_COM010521" localSheetId="2">#REF!</definedName>
    <definedName name="_COM010521" localSheetId="5">#REF!</definedName>
    <definedName name="_COM010521" localSheetId="1">#REF!</definedName>
    <definedName name="_COM010521" localSheetId="3">#REF!</definedName>
    <definedName name="_COM010523" localSheetId="0">#REF!</definedName>
    <definedName name="_COM010523" localSheetId="4">#REF!</definedName>
    <definedName name="_COM010523" localSheetId="2">#REF!</definedName>
    <definedName name="_COM010523" localSheetId="5">#REF!</definedName>
    <definedName name="_COM010523" localSheetId="1">#REF!</definedName>
    <definedName name="_COM010523" localSheetId="3">#REF!</definedName>
    <definedName name="_COM010532" localSheetId="0">#REF!</definedName>
    <definedName name="_COM010532" localSheetId="4">#REF!</definedName>
    <definedName name="_COM010532" localSheetId="2">#REF!</definedName>
    <definedName name="_COM010532" localSheetId="5">#REF!</definedName>
    <definedName name="_COM010532" localSheetId="1">#REF!</definedName>
    <definedName name="_COM010532" localSheetId="3">#REF!</definedName>
    <definedName name="_COM010533" localSheetId="0">#REF!</definedName>
    <definedName name="_COM010533" localSheetId="4">#REF!</definedName>
    <definedName name="_COM010533" localSheetId="2">#REF!</definedName>
    <definedName name="_COM010533" localSheetId="5">#REF!</definedName>
    <definedName name="_COM010533" localSheetId="1">#REF!</definedName>
    <definedName name="_COM010533" localSheetId="3">#REF!</definedName>
    <definedName name="_COM010536" localSheetId="0">#REF!</definedName>
    <definedName name="_COM010536" localSheetId="4">#REF!</definedName>
    <definedName name="_COM010536" localSheetId="2">#REF!</definedName>
    <definedName name="_COM010536" localSheetId="5">#REF!</definedName>
    <definedName name="_COM010536" localSheetId="1">#REF!</definedName>
    <definedName name="_COM010536" localSheetId="3">#REF!</definedName>
    <definedName name="_COM010701" localSheetId="0">#REF!</definedName>
    <definedName name="_COM010701" localSheetId="4">#REF!</definedName>
    <definedName name="_COM010701" localSheetId="2">#REF!</definedName>
    <definedName name="_COM010701" localSheetId="5">#REF!</definedName>
    <definedName name="_COM010701" localSheetId="1">#REF!</definedName>
    <definedName name="_COM010701" localSheetId="3">#REF!</definedName>
    <definedName name="_COM010703" localSheetId="0">#REF!</definedName>
    <definedName name="_COM010703" localSheetId="4">#REF!</definedName>
    <definedName name="_COM010703" localSheetId="2">#REF!</definedName>
    <definedName name="_COM010703" localSheetId="5">#REF!</definedName>
    <definedName name="_COM010703" localSheetId="1">#REF!</definedName>
    <definedName name="_COM010703" localSheetId="3">#REF!</definedName>
    <definedName name="_COM010705" localSheetId="0">#REF!</definedName>
    <definedName name="_COM010705" localSheetId="4">#REF!</definedName>
    <definedName name="_COM010705" localSheetId="2">#REF!</definedName>
    <definedName name="_COM010705" localSheetId="5">#REF!</definedName>
    <definedName name="_COM010705" localSheetId="1">#REF!</definedName>
    <definedName name="_COM010705" localSheetId="3">#REF!</definedName>
    <definedName name="_COM010708" localSheetId="0">#REF!</definedName>
    <definedName name="_COM010708" localSheetId="4">#REF!</definedName>
    <definedName name="_COM010708" localSheetId="2">#REF!</definedName>
    <definedName name="_COM010708" localSheetId="5">#REF!</definedName>
    <definedName name="_COM010708" localSheetId="1">#REF!</definedName>
    <definedName name="_COM010708" localSheetId="3">#REF!</definedName>
    <definedName name="_COM010710" localSheetId="0">#REF!</definedName>
    <definedName name="_COM010710" localSheetId="4">#REF!</definedName>
    <definedName name="_COM010710" localSheetId="2">#REF!</definedName>
    <definedName name="_COM010710" localSheetId="5">#REF!</definedName>
    <definedName name="_COM010710" localSheetId="1">#REF!</definedName>
    <definedName name="_COM010710" localSheetId="3">#REF!</definedName>
    <definedName name="_COM010712" localSheetId="0">#REF!</definedName>
    <definedName name="_COM010712" localSheetId="4">#REF!</definedName>
    <definedName name="_COM010712" localSheetId="2">#REF!</definedName>
    <definedName name="_COM010712" localSheetId="5">#REF!</definedName>
    <definedName name="_COM010712" localSheetId="1">#REF!</definedName>
    <definedName name="_COM010712" localSheetId="3">#REF!</definedName>
    <definedName name="_COM010717" localSheetId="0">#REF!</definedName>
    <definedName name="_COM010717" localSheetId="4">#REF!</definedName>
    <definedName name="_COM010717" localSheetId="2">#REF!</definedName>
    <definedName name="_COM010717" localSheetId="5">#REF!</definedName>
    <definedName name="_COM010717" localSheetId="1">#REF!</definedName>
    <definedName name="_COM010717" localSheetId="3">#REF!</definedName>
    <definedName name="_COM010718" localSheetId="0">#REF!</definedName>
    <definedName name="_COM010718" localSheetId="4">#REF!</definedName>
    <definedName name="_COM010718" localSheetId="2">#REF!</definedName>
    <definedName name="_COM010718" localSheetId="5">#REF!</definedName>
    <definedName name="_COM010718" localSheetId="1">#REF!</definedName>
    <definedName name="_COM010718" localSheetId="3">#REF!</definedName>
    <definedName name="_COM020201" localSheetId="0">#REF!</definedName>
    <definedName name="_COM020201" localSheetId="4">#REF!</definedName>
    <definedName name="_COM020201" localSheetId="2">#REF!</definedName>
    <definedName name="_COM020201" localSheetId="5">#REF!</definedName>
    <definedName name="_COM020201" localSheetId="1">#REF!</definedName>
    <definedName name="_COM020201" localSheetId="3">#REF!</definedName>
    <definedName name="_COM020205" localSheetId="0">#REF!</definedName>
    <definedName name="_COM020205" localSheetId="4">#REF!</definedName>
    <definedName name="_COM020205" localSheetId="2">#REF!</definedName>
    <definedName name="_COM020205" localSheetId="5">#REF!</definedName>
    <definedName name="_COM020205" localSheetId="1">#REF!</definedName>
    <definedName name="_COM020205" localSheetId="3">#REF!</definedName>
    <definedName name="_COM020211" localSheetId="0">#REF!</definedName>
    <definedName name="_COM020211" localSheetId="4">#REF!</definedName>
    <definedName name="_COM020211" localSheetId="2">#REF!</definedName>
    <definedName name="_COM020211" localSheetId="5">#REF!</definedName>
    <definedName name="_COM020211" localSheetId="1">#REF!</definedName>
    <definedName name="_COM020211" localSheetId="3">#REF!</definedName>
    <definedName name="_COM020217" localSheetId="0">#REF!</definedName>
    <definedName name="_COM020217" localSheetId="4">#REF!</definedName>
    <definedName name="_COM020217" localSheetId="2">#REF!</definedName>
    <definedName name="_COM020217" localSheetId="5">#REF!</definedName>
    <definedName name="_COM020217" localSheetId="1">#REF!</definedName>
    <definedName name="_COM020217" localSheetId="3">#REF!</definedName>
    <definedName name="_COM030102" localSheetId="0">#REF!</definedName>
    <definedName name="_COM030102" localSheetId="4">#REF!</definedName>
    <definedName name="_COM030102" localSheetId="2">#REF!</definedName>
    <definedName name="_COM030102" localSheetId="5">#REF!</definedName>
    <definedName name="_COM030102" localSheetId="1">#REF!</definedName>
    <definedName name="_COM030102" localSheetId="3">#REF!</definedName>
    <definedName name="_COM030201" localSheetId="0">#REF!</definedName>
    <definedName name="_COM030201" localSheetId="4">#REF!</definedName>
    <definedName name="_COM030201" localSheetId="2">#REF!</definedName>
    <definedName name="_COM030201" localSheetId="5">#REF!</definedName>
    <definedName name="_COM030201" localSheetId="1">#REF!</definedName>
    <definedName name="_COM030201" localSheetId="3">#REF!</definedName>
    <definedName name="_COM030303" localSheetId="0">#REF!</definedName>
    <definedName name="_COM030303" localSheetId="4">#REF!</definedName>
    <definedName name="_COM030303" localSheetId="2">#REF!</definedName>
    <definedName name="_COM030303" localSheetId="5">#REF!</definedName>
    <definedName name="_COM030303" localSheetId="1">#REF!</definedName>
    <definedName name="_COM030303" localSheetId="3">#REF!</definedName>
    <definedName name="_COM030317" localSheetId="0">#REF!</definedName>
    <definedName name="_COM030317" localSheetId="4">#REF!</definedName>
    <definedName name="_COM030317" localSheetId="2">#REF!</definedName>
    <definedName name="_COM030317" localSheetId="5">#REF!</definedName>
    <definedName name="_COM030317" localSheetId="1">#REF!</definedName>
    <definedName name="_COM030317" localSheetId="3">#REF!</definedName>
    <definedName name="_COM040101" localSheetId="0">#REF!</definedName>
    <definedName name="_COM040101" localSheetId="4">#REF!</definedName>
    <definedName name="_COM040101" localSheetId="2">#REF!</definedName>
    <definedName name="_COM040101" localSheetId="5">#REF!</definedName>
    <definedName name="_COM040101" localSheetId="1">#REF!</definedName>
    <definedName name="_COM040101" localSheetId="3">#REF!</definedName>
    <definedName name="_COM040202" localSheetId="0">#REF!</definedName>
    <definedName name="_COM040202" localSheetId="4">#REF!</definedName>
    <definedName name="_COM040202" localSheetId="2">#REF!</definedName>
    <definedName name="_COM040202" localSheetId="5">#REF!</definedName>
    <definedName name="_COM040202" localSheetId="1">#REF!</definedName>
    <definedName name="_COM040202" localSheetId="3">#REF!</definedName>
    <definedName name="_COM050103" localSheetId="0">#REF!</definedName>
    <definedName name="_COM050103" localSheetId="4">#REF!</definedName>
    <definedName name="_COM050103" localSheetId="2">#REF!</definedName>
    <definedName name="_COM050103" localSheetId="5">#REF!</definedName>
    <definedName name="_COM050103" localSheetId="1">#REF!</definedName>
    <definedName name="_COM050103" localSheetId="3">#REF!</definedName>
    <definedName name="_COM050207" localSheetId="0">#REF!</definedName>
    <definedName name="_COM050207" localSheetId="4">#REF!</definedName>
    <definedName name="_COM050207" localSheetId="2">#REF!</definedName>
    <definedName name="_COM050207" localSheetId="5">#REF!</definedName>
    <definedName name="_COM050207" localSheetId="1">#REF!</definedName>
    <definedName name="_COM050207" localSheetId="3">#REF!</definedName>
    <definedName name="_COM060101" localSheetId="0">#REF!</definedName>
    <definedName name="_COM060101" localSheetId="4">#REF!</definedName>
    <definedName name="_COM060101" localSheetId="2">#REF!</definedName>
    <definedName name="_COM060101" localSheetId="5">#REF!</definedName>
    <definedName name="_COM060101" localSheetId="1">#REF!</definedName>
    <definedName name="_COM060101" localSheetId="3">#REF!</definedName>
    <definedName name="_COM080101" localSheetId="0">#REF!</definedName>
    <definedName name="_COM080101" localSheetId="4">#REF!</definedName>
    <definedName name="_COM080101" localSheetId="2">#REF!</definedName>
    <definedName name="_COM080101" localSheetId="5">#REF!</definedName>
    <definedName name="_COM080101" localSheetId="1">#REF!</definedName>
    <definedName name="_COM080101" localSheetId="3">#REF!</definedName>
    <definedName name="_COM080310" localSheetId="0">#REF!</definedName>
    <definedName name="_COM080310" localSheetId="4">#REF!</definedName>
    <definedName name="_COM080310" localSheetId="2">#REF!</definedName>
    <definedName name="_COM080310" localSheetId="5">#REF!</definedName>
    <definedName name="_COM080310" localSheetId="1">#REF!</definedName>
    <definedName name="_COM080310" localSheetId="3">#REF!</definedName>
    <definedName name="_COM090101" localSheetId="0">#REF!</definedName>
    <definedName name="_COM090101" localSheetId="4">#REF!</definedName>
    <definedName name="_COM090101" localSheetId="2">#REF!</definedName>
    <definedName name="_COM090101" localSheetId="5">#REF!</definedName>
    <definedName name="_COM090101" localSheetId="1">#REF!</definedName>
    <definedName name="_COM090101" localSheetId="3">#REF!</definedName>
    <definedName name="_COM100302" localSheetId="0">#REF!</definedName>
    <definedName name="_COM100302" localSheetId="4">#REF!</definedName>
    <definedName name="_COM100302" localSheetId="2">#REF!</definedName>
    <definedName name="_COM100302" localSheetId="5">#REF!</definedName>
    <definedName name="_COM100302" localSheetId="1">#REF!</definedName>
    <definedName name="_COM100302" localSheetId="3">#REF!</definedName>
    <definedName name="_COM110101" localSheetId="0">#REF!</definedName>
    <definedName name="_COM110101" localSheetId="4">#REF!</definedName>
    <definedName name="_COM110101" localSheetId="2">#REF!</definedName>
    <definedName name="_COM110101" localSheetId="5">#REF!</definedName>
    <definedName name="_COM110101" localSheetId="1">#REF!</definedName>
    <definedName name="_COM110101" localSheetId="3">#REF!</definedName>
    <definedName name="_COM110104" localSheetId="0">#REF!</definedName>
    <definedName name="_COM110104" localSheetId="4">#REF!</definedName>
    <definedName name="_COM110104" localSheetId="2">#REF!</definedName>
    <definedName name="_COM110104" localSheetId="5">#REF!</definedName>
    <definedName name="_COM110104" localSheetId="1">#REF!</definedName>
    <definedName name="_COM110104" localSheetId="3">#REF!</definedName>
    <definedName name="_COM110107" localSheetId="0">#REF!</definedName>
    <definedName name="_COM110107" localSheetId="4">#REF!</definedName>
    <definedName name="_COM110107" localSheetId="2">#REF!</definedName>
    <definedName name="_COM110107" localSheetId="5">#REF!</definedName>
    <definedName name="_COM110107" localSheetId="1">#REF!</definedName>
    <definedName name="_COM110107" localSheetId="3">#REF!</definedName>
    <definedName name="_COM120101" localSheetId="0">#REF!</definedName>
    <definedName name="_COM120101" localSheetId="4">#REF!</definedName>
    <definedName name="_COM120101" localSheetId="2">#REF!</definedName>
    <definedName name="_COM120101" localSheetId="5">#REF!</definedName>
    <definedName name="_COM120101" localSheetId="1">#REF!</definedName>
    <definedName name="_COM120101" localSheetId="3">#REF!</definedName>
    <definedName name="_COM120105" localSheetId="0">#REF!</definedName>
    <definedName name="_COM120105" localSheetId="4">#REF!</definedName>
    <definedName name="_COM120105" localSheetId="2">#REF!</definedName>
    <definedName name="_COM120105" localSheetId="5">#REF!</definedName>
    <definedName name="_COM120105" localSheetId="1">#REF!</definedName>
    <definedName name="_COM120105" localSheetId="3">#REF!</definedName>
    <definedName name="_COM120106" localSheetId="0">#REF!</definedName>
    <definedName name="_COM120106" localSheetId="4">#REF!</definedName>
    <definedName name="_COM120106" localSheetId="2">#REF!</definedName>
    <definedName name="_COM120106" localSheetId="5">#REF!</definedName>
    <definedName name="_COM120106" localSheetId="1">#REF!</definedName>
    <definedName name="_COM120106" localSheetId="3">#REF!</definedName>
    <definedName name="_COM120107" localSheetId="0">#REF!</definedName>
    <definedName name="_COM120107" localSheetId="4">#REF!</definedName>
    <definedName name="_COM120107" localSheetId="2">#REF!</definedName>
    <definedName name="_COM120107" localSheetId="5">#REF!</definedName>
    <definedName name="_COM120107" localSheetId="1">#REF!</definedName>
    <definedName name="_COM120107" localSheetId="3">#REF!</definedName>
    <definedName name="_COM120110" localSheetId="0">#REF!</definedName>
    <definedName name="_COM120110" localSheetId="4">#REF!</definedName>
    <definedName name="_COM120110" localSheetId="2">#REF!</definedName>
    <definedName name="_COM120110" localSheetId="5">#REF!</definedName>
    <definedName name="_COM120110" localSheetId="1">#REF!</definedName>
    <definedName name="_COM120110" localSheetId="3">#REF!</definedName>
    <definedName name="_COM120150" localSheetId="0">#REF!</definedName>
    <definedName name="_COM120150" localSheetId="4">#REF!</definedName>
    <definedName name="_COM120150" localSheetId="2">#REF!</definedName>
    <definedName name="_COM120150" localSheetId="5">#REF!</definedName>
    <definedName name="_COM120150" localSheetId="1">#REF!</definedName>
    <definedName name="_COM120150" localSheetId="3">#REF!</definedName>
    <definedName name="_COM130101" localSheetId="0">#REF!</definedName>
    <definedName name="_COM130101" localSheetId="4">#REF!</definedName>
    <definedName name="_COM130101" localSheetId="2">#REF!</definedName>
    <definedName name="_COM130101" localSheetId="5">#REF!</definedName>
    <definedName name="_COM130101" localSheetId="1">#REF!</definedName>
    <definedName name="_COM130101" localSheetId="3">#REF!</definedName>
    <definedName name="_COM130103" localSheetId="0">#REF!</definedName>
    <definedName name="_COM130103" localSheetId="4">#REF!</definedName>
    <definedName name="_COM130103" localSheetId="2">#REF!</definedName>
    <definedName name="_COM130103" localSheetId="5">#REF!</definedName>
    <definedName name="_COM130103" localSheetId="1">#REF!</definedName>
    <definedName name="_COM130103" localSheetId="3">#REF!</definedName>
    <definedName name="_COM130304" localSheetId="0">#REF!</definedName>
    <definedName name="_COM130304" localSheetId="4">#REF!</definedName>
    <definedName name="_COM130304" localSheetId="2">#REF!</definedName>
    <definedName name="_COM130304" localSheetId="5">#REF!</definedName>
    <definedName name="_COM130304" localSheetId="1">#REF!</definedName>
    <definedName name="_COM130304" localSheetId="3">#REF!</definedName>
    <definedName name="_COM130401" localSheetId="0">#REF!</definedName>
    <definedName name="_COM130401" localSheetId="4">#REF!</definedName>
    <definedName name="_COM130401" localSheetId="2">#REF!</definedName>
    <definedName name="_COM130401" localSheetId="5">#REF!</definedName>
    <definedName name="_COM130401" localSheetId="1">#REF!</definedName>
    <definedName name="_COM130401" localSheetId="3">#REF!</definedName>
    <definedName name="_COM140102" localSheetId="0">#REF!</definedName>
    <definedName name="_COM140102" localSheetId="4">#REF!</definedName>
    <definedName name="_COM140102" localSheetId="2">#REF!</definedName>
    <definedName name="_COM140102" localSheetId="5">#REF!</definedName>
    <definedName name="_COM140102" localSheetId="1">#REF!</definedName>
    <definedName name="_COM140102" localSheetId="3">#REF!</definedName>
    <definedName name="_COM140109" localSheetId="0">#REF!</definedName>
    <definedName name="_COM140109" localSheetId="4">#REF!</definedName>
    <definedName name="_COM140109" localSheetId="2">#REF!</definedName>
    <definedName name="_COM140109" localSheetId="5">#REF!</definedName>
    <definedName name="_COM140109" localSheetId="1">#REF!</definedName>
    <definedName name="_COM140109" localSheetId="3">#REF!</definedName>
    <definedName name="_COM140113" localSheetId="0">#REF!</definedName>
    <definedName name="_COM140113" localSheetId="4">#REF!</definedName>
    <definedName name="_COM140113" localSheetId="2">#REF!</definedName>
    <definedName name="_COM140113" localSheetId="5">#REF!</definedName>
    <definedName name="_COM140113" localSheetId="1">#REF!</definedName>
    <definedName name="_COM140113" localSheetId="3">#REF!</definedName>
    <definedName name="_COM140122" localSheetId="0">#REF!</definedName>
    <definedName name="_COM140122" localSheetId="4">#REF!</definedName>
    <definedName name="_COM140122" localSheetId="2">#REF!</definedName>
    <definedName name="_COM140122" localSheetId="5">#REF!</definedName>
    <definedName name="_COM140122" localSheetId="1">#REF!</definedName>
    <definedName name="_COM140122" localSheetId="3">#REF!</definedName>
    <definedName name="_COM140126" localSheetId="0">#REF!</definedName>
    <definedName name="_COM140126" localSheetId="4">#REF!</definedName>
    <definedName name="_COM140126" localSheetId="2">#REF!</definedName>
    <definedName name="_COM140126" localSheetId="5">#REF!</definedName>
    <definedName name="_COM140126" localSheetId="1">#REF!</definedName>
    <definedName name="_COM140126" localSheetId="3">#REF!</definedName>
    <definedName name="_COM140129" localSheetId="0">#REF!</definedName>
    <definedName name="_COM140129" localSheetId="4">#REF!</definedName>
    <definedName name="_COM140129" localSheetId="2">#REF!</definedName>
    <definedName name="_COM140129" localSheetId="5">#REF!</definedName>
    <definedName name="_COM140129" localSheetId="1">#REF!</definedName>
    <definedName name="_COM140129" localSheetId="3">#REF!</definedName>
    <definedName name="_COM140135" localSheetId="0">#REF!</definedName>
    <definedName name="_COM140135" localSheetId="4">#REF!</definedName>
    <definedName name="_COM140135" localSheetId="2">#REF!</definedName>
    <definedName name="_COM140135" localSheetId="5">#REF!</definedName>
    <definedName name="_COM140135" localSheetId="1">#REF!</definedName>
    <definedName name="_COM140135" localSheetId="3">#REF!</definedName>
    <definedName name="_COM140143" localSheetId="0">#REF!</definedName>
    <definedName name="_COM140143" localSheetId="4">#REF!</definedName>
    <definedName name="_COM140143" localSheetId="2">#REF!</definedName>
    <definedName name="_COM140143" localSheetId="5">#REF!</definedName>
    <definedName name="_COM140143" localSheetId="1">#REF!</definedName>
    <definedName name="_COM140143" localSheetId="3">#REF!</definedName>
    <definedName name="_COM140145" localSheetId="0">#REF!</definedName>
    <definedName name="_COM140145" localSheetId="4">#REF!</definedName>
    <definedName name="_COM140145" localSheetId="2">#REF!</definedName>
    <definedName name="_COM140145" localSheetId="5">#REF!</definedName>
    <definedName name="_COM140145" localSheetId="1">#REF!</definedName>
    <definedName name="_COM140145" localSheetId="3">#REF!</definedName>
    <definedName name="_COM150130" localSheetId="0">#REF!</definedName>
    <definedName name="_COM150130" localSheetId="4">#REF!</definedName>
    <definedName name="_COM150130" localSheetId="2">#REF!</definedName>
    <definedName name="_COM150130" localSheetId="5">#REF!</definedName>
    <definedName name="_COM150130" localSheetId="1">#REF!</definedName>
    <definedName name="_COM150130" localSheetId="3">#REF!</definedName>
    <definedName name="_COM170101" localSheetId="0">#REF!</definedName>
    <definedName name="_COM170101" localSheetId="4">#REF!</definedName>
    <definedName name="_COM170101" localSheetId="2">#REF!</definedName>
    <definedName name="_COM170101" localSheetId="5">#REF!</definedName>
    <definedName name="_COM170101" localSheetId="1">#REF!</definedName>
    <definedName name="_COM170101" localSheetId="3">#REF!</definedName>
    <definedName name="_COM170102" localSheetId="0">#REF!</definedName>
    <definedName name="_COM170102" localSheetId="4">#REF!</definedName>
    <definedName name="_COM170102" localSheetId="2">#REF!</definedName>
    <definedName name="_COM170102" localSheetId="5">#REF!</definedName>
    <definedName name="_COM170102" localSheetId="1">#REF!</definedName>
    <definedName name="_COM170102" localSheetId="3">#REF!</definedName>
    <definedName name="_COM170103" localSheetId="0">#REF!</definedName>
    <definedName name="_COM170103" localSheetId="4">#REF!</definedName>
    <definedName name="_COM170103" localSheetId="2">#REF!</definedName>
    <definedName name="_COM170103" localSheetId="5">#REF!</definedName>
    <definedName name="_COM170103" localSheetId="1">#REF!</definedName>
    <definedName name="_COM170103" localSheetId="3">#REF!</definedName>
    <definedName name="_i" localSheetId="0">"$#REF!.$#REF!$#REF!:$#REF!$#REF!"</definedName>
    <definedName name="_i" localSheetId="4">"$#REF!.$#REF!$#REF!:$#REF!$#REF!"</definedName>
    <definedName name="_i" localSheetId="2">"$#REF!.$#REF!$#REF!:$#REF!$#REF!"</definedName>
    <definedName name="_i" localSheetId="5">#REF!</definedName>
    <definedName name="_i" localSheetId="1">#REF!</definedName>
    <definedName name="_i" localSheetId="3">#REF!</definedName>
    <definedName name="_i_1" localSheetId="0">#REF!</definedName>
    <definedName name="_i_1" localSheetId="4">#REF!</definedName>
    <definedName name="_i_1" localSheetId="2">#REF!</definedName>
    <definedName name="_i_1" localSheetId="5">#REF!</definedName>
    <definedName name="_i_1" localSheetId="1">#REF!</definedName>
    <definedName name="_i_1" localSheetId="3">#REF!</definedName>
    <definedName name="_i_10" localSheetId="0">#REF!</definedName>
    <definedName name="_i_10" localSheetId="4">#REF!</definedName>
    <definedName name="_i_10" localSheetId="2">#REF!</definedName>
    <definedName name="_i_10" localSheetId="5">#REF!</definedName>
    <definedName name="_i_10" localSheetId="1">#REF!</definedName>
    <definedName name="_i_10" localSheetId="3">#REF!</definedName>
    <definedName name="_i_11" localSheetId="0">#REF!</definedName>
    <definedName name="_i_11" localSheetId="4">#REF!</definedName>
    <definedName name="_i_11" localSheetId="2">#REF!</definedName>
    <definedName name="_i_11" localSheetId="5">#REF!</definedName>
    <definedName name="_i_11" localSheetId="1">#REF!</definedName>
    <definedName name="_i_11" localSheetId="3">#REF!</definedName>
    <definedName name="_i_12" localSheetId="0">#REF!</definedName>
    <definedName name="_i_12" localSheetId="4">#REF!</definedName>
    <definedName name="_i_12" localSheetId="2">#REF!</definedName>
    <definedName name="_i_12" localSheetId="5">#REF!</definedName>
    <definedName name="_i_12" localSheetId="1">#REF!</definedName>
    <definedName name="_i_12" localSheetId="3">#REF!</definedName>
    <definedName name="_i_13" localSheetId="0">#REF!</definedName>
    <definedName name="_i_13" localSheetId="4">#REF!</definedName>
    <definedName name="_i_13" localSheetId="2">#REF!</definedName>
    <definedName name="_i_13" localSheetId="5">#REF!</definedName>
    <definedName name="_i_13" localSheetId="1">#REF!</definedName>
    <definedName name="_i_13" localSheetId="3">#REF!</definedName>
    <definedName name="_i_14" localSheetId="0">#REF!</definedName>
    <definedName name="_i_14" localSheetId="4">#REF!</definedName>
    <definedName name="_i_14" localSheetId="2">#REF!</definedName>
    <definedName name="_i_14" localSheetId="5">#REF!</definedName>
    <definedName name="_i_14" localSheetId="1">#REF!</definedName>
    <definedName name="_i_14" localSheetId="3">#REF!</definedName>
    <definedName name="_i_2" localSheetId="0">#REF!</definedName>
    <definedName name="_i_2" localSheetId="4">#REF!</definedName>
    <definedName name="_i_2" localSheetId="2">#REF!</definedName>
    <definedName name="_i_2" localSheetId="5">#REF!</definedName>
    <definedName name="_i_2" localSheetId="1">#REF!</definedName>
    <definedName name="_i_2" localSheetId="3">#REF!</definedName>
    <definedName name="_i_3" localSheetId="0">#REF!</definedName>
    <definedName name="_i_3" localSheetId="4">#REF!</definedName>
    <definedName name="_i_3" localSheetId="2">#REF!</definedName>
    <definedName name="_i_3" localSheetId="5">#REF!</definedName>
    <definedName name="_i_3" localSheetId="1">#REF!</definedName>
    <definedName name="_i_3" localSheetId="3">#REF!</definedName>
    <definedName name="_i_4" localSheetId="0">#REF!</definedName>
    <definedName name="_i_4" localSheetId="4">#REF!</definedName>
    <definedName name="_i_4" localSheetId="2">#REF!</definedName>
    <definedName name="_i_4" localSheetId="5">#REF!</definedName>
    <definedName name="_i_4" localSheetId="1">#REF!</definedName>
    <definedName name="_i_4" localSheetId="3">#REF!</definedName>
    <definedName name="_i_5" localSheetId="0">#REF!</definedName>
    <definedName name="_i_5" localSheetId="4">#REF!</definedName>
    <definedName name="_i_5" localSheetId="2">#REF!</definedName>
    <definedName name="_i_5" localSheetId="5">#REF!</definedName>
    <definedName name="_i_5" localSheetId="1">#REF!</definedName>
    <definedName name="_i_5" localSheetId="3">#REF!</definedName>
    <definedName name="_i_6" localSheetId="0">#REF!</definedName>
    <definedName name="_i_6" localSheetId="4">#REF!</definedName>
    <definedName name="_i_6" localSheetId="2">#REF!</definedName>
    <definedName name="_i_6" localSheetId="5">#REF!</definedName>
    <definedName name="_i_6" localSheetId="1">#REF!</definedName>
    <definedName name="_i_6" localSheetId="3">#REF!</definedName>
    <definedName name="_i_7" localSheetId="0">#REF!</definedName>
    <definedName name="_i_7" localSheetId="4">#REF!</definedName>
    <definedName name="_i_7" localSheetId="2">#REF!</definedName>
    <definedName name="_i_7" localSheetId="5">#REF!</definedName>
    <definedName name="_i_7" localSheetId="1">#REF!</definedName>
    <definedName name="_i_7" localSheetId="3">#REF!</definedName>
    <definedName name="_i_8" localSheetId="0">#REF!</definedName>
    <definedName name="_i_8" localSheetId="4">#REF!</definedName>
    <definedName name="_i_8" localSheetId="2">#REF!</definedName>
    <definedName name="_i_8" localSheetId="5">#REF!</definedName>
    <definedName name="_i_8" localSheetId="1">#REF!</definedName>
    <definedName name="_i_8" localSheetId="3">#REF!</definedName>
    <definedName name="_i_9" localSheetId="0">#REF!</definedName>
    <definedName name="_i_9" localSheetId="4">#REF!</definedName>
    <definedName name="_i_9" localSheetId="2">#REF!</definedName>
    <definedName name="_i_9" localSheetId="5">#REF!</definedName>
    <definedName name="_i_9" localSheetId="1">#REF!</definedName>
    <definedName name="_i_9" localSheetId="3">#REF!</definedName>
    <definedName name="_i3" localSheetId="0">#REF!</definedName>
    <definedName name="_i3" localSheetId="4">#REF!</definedName>
    <definedName name="_i3" localSheetId="2">#REF!</definedName>
    <definedName name="_i3" localSheetId="5">#REF!</definedName>
    <definedName name="_i3" localSheetId="1">#REF!</definedName>
    <definedName name="_i3" localSheetId="3">#REF!</definedName>
    <definedName name="_JJJJJJJJJJJJJJJJJJJJJJ" localSheetId="0">#REF!</definedName>
    <definedName name="_JJJJJJJJJJJJJJJJJJJJJJ" localSheetId="4">#REF!</definedName>
    <definedName name="_JJJJJJJJJJJJJJJJJJJJJJ" localSheetId="2">#REF!</definedName>
    <definedName name="_JJJJJJJJJJJJJJJJJJJJJJ" localSheetId="5">#REF!</definedName>
    <definedName name="_JJJJJJJJJJJJJJJJJJJJJJ" localSheetId="1">#REF!</definedName>
    <definedName name="_JJJJJJJJJJJJJJJJJJJJJJ" localSheetId="3">#REF!</definedName>
    <definedName name="_l" localSheetId="0">"$#REF!.$#REF!$#REF!:$#REF!$#REF!"</definedName>
    <definedName name="_l" localSheetId="4">"$#REF!.$#REF!$#REF!:$#REF!$#REF!"</definedName>
    <definedName name="_l" localSheetId="2">"$#REF!.$#REF!$#REF!:$#REF!$#REF!"</definedName>
    <definedName name="_l" localSheetId="5">#REF!</definedName>
    <definedName name="_l" localSheetId="1">#REF!</definedName>
    <definedName name="_l" localSheetId="3">#REF!</definedName>
    <definedName name="_l_1" localSheetId="0">#REF!</definedName>
    <definedName name="_l_1" localSheetId="4">#REF!</definedName>
    <definedName name="_l_1" localSheetId="2">#REF!</definedName>
    <definedName name="_l_1" localSheetId="5">#REF!</definedName>
    <definedName name="_l_1" localSheetId="1">#REF!</definedName>
    <definedName name="_l_1" localSheetId="3">#REF!</definedName>
    <definedName name="_l_10" localSheetId="0">#REF!</definedName>
    <definedName name="_l_10" localSheetId="4">#REF!</definedName>
    <definedName name="_l_10" localSheetId="2">#REF!</definedName>
    <definedName name="_l_10" localSheetId="5">#REF!</definedName>
    <definedName name="_l_10" localSheetId="1">#REF!</definedName>
    <definedName name="_l_10" localSheetId="3">#REF!</definedName>
    <definedName name="_l_11" localSheetId="0">#REF!</definedName>
    <definedName name="_l_11" localSheetId="4">#REF!</definedName>
    <definedName name="_l_11" localSheetId="2">#REF!</definedName>
    <definedName name="_l_11" localSheetId="5">#REF!</definedName>
    <definedName name="_l_11" localSheetId="1">#REF!</definedName>
    <definedName name="_l_11" localSheetId="3">#REF!</definedName>
    <definedName name="_l_12" localSheetId="0">#REF!</definedName>
    <definedName name="_l_12" localSheetId="4">#REF!</definedName>
    <definedName name="_l_12" localSheetId="2">#REF!</definedName>
    <definedName name="_l_12" localSheetId="5">#REF!</definedName>
    <definedName name="_l_12" localSheetId="1">#REF!</definedName>
    <definedName name="_l_12" localSheetId="3">#REF!</definedName>
    <definedName name="_l_13" localSheetId="0">#REF!</definedName>
    <definedName name="_l_13" localSheetId="4">#REF!</definedName>
    <definedName name="_l_13" localSheetId="2">#REF!</definedName>
    <definedName name="_l_13" localSheetId="5">#REF!</definedName>
    <definedName name="_l_13" localSheetId="1">#REF!</definedName>
    <definedName name="_l_13" localSheetId="3">#REF!</definedName>
    <definedName name="_l_14" localSheetId="0">#REF!</definedName>
    <definedName name="_l_14" localSheetId="4">#REF!</definedName>
    <definedName name="_l_14" localSheetId="2">#REF!</definedName>
    <definedName name="_l_14" localSheetId="5">#REF!</definedName>
    <definedName name="_l_14" localSheetId="1">#REF!</definedName>
    <definedName name="_l_14" localSheetId="3">#REF!</definedName>
    <definedName name="_l_2" localSheetId="0">#REF!</definedName>
    <definedName name="_l_2" localSheetId="4">#REF!</definedName>
    <definedName name="_l_2" localSheetId="2">#REF!</definedName>
    <definedName name="_l_2" localSheetId="5">#REF!</definedName>
    <definedName name="_l_2" localSheetId="1">#REF!</definedName>
    <definedName name="_l_2" localSheetId="3">#REF!</definedName>
    <definedName name="_l_3" localSheetId="0">#REF!</definedName>
    <definedName name="_l_3" localSheetId="4">#REF!</definedName>
    <definedName name="_l_3" localSheetId="2">#REF!</definedName>
    <definedName name="_l_3" localSheetId="5">#REF!</definedName>
    <definedName name="_l_3" localSheetId="1">#REF!</definedName>
    <definedName name="_l_3" localSheetId="3">#REF!</definedName>
    <definedName name="_l_4" localSheetId="0">#REF!</definedName>
    <definedName name="_l_4" localSheetId="4">#REF!</definedName>
    <definedName name="_l_4" localSheetId="2">#REF!</definedName>
    <definedName name="_l_4" localSheetId="5">#REF!</definedName>
    <definedName name="_l_4" localSheetId="1">#REF!</definedName>
    <definedName name="_l_4" localSheetId="3">#REF!</definedName>
    <definedName name="_l_5" localSheetId="0">#REF!</definedName>
    <definedName name="_l_5" localSheetId="4">#REF!</definedName>
    <definedName name="_l_5" localSheetId="2">#REF!</definedName>
    <definedName name="_l_5" localSheetId="5">#REF!</definedName>
    <definedName name="_l_5" localSheetId="1">#REF!</definedName>
    <definedName name="_l_5" localSheetId="3">#REF!</definedName>
    <definedName name="_l_6" localSheetId="0">#REF!</definedName>
    <definedName name="_l_6" localSheetId="4">#REF!</definedName>
    <definedName name="_l_6" localSheetId="2">#REF!</definedName>
    <definedName name="_l_6" localSheetId="5">#REF!</definedName>
    <definedName name="_l_6" localSheetId="1">#REF!</definedName>
    <definedName name="_l_6" localSheetId="3">#REF!</definedName>
    <definedName name="_l_7" localSheetId="0">#REF!</definedName>
    <definedName name="_l_7" localSheetId="4">#REF!</definedName>
    <definedName name="_l_7" localSheetId="2">#REF!</definedName>
    <definedName name="_l_7" localSheetId="5">#REF!</definedName>
    <definedName name="_l_7" localSheetId="1">#REF!</definedName>
    <definedName name="_l_7" localSheetId="3">#REF!</definedName>
    <definedName name="_l_8" localSheetId="0">#REF!</definedName>
    <definedName name="_l_8" localSheetId="4">#REF!</definedName>
    <definedName name="_l_8" localSheetId="2">#REF!</definedName>
    <definedName name="_l_8" localSheetId="5">#REF!</definedName>
    <definedName name="_l_8" localSheetId="1">#REF!</definedName>
    <definedName name="_l_8" localSheetId="3">#REF!</definedName>
    <definedName name="_l_9" localSheetId="0">#REF!</definedName>
    <definedName name="_l_9" localSheetId="4">#REF!</definedName>
    <definedName name="_l_9" localSheetId="2">#REF!</definedName>
    <definedName name="_l_9" localSheetId="5">#REF!</definedName>
    <definedName name="_l_9" localSheetId="1">#REF!</definedName>
    <definedName name="_l_9" localSheetId="3">#REF!</definedName>
    <definedName name="_MAO010201" localSheetId="0">#REF!</definedName>
    <definedName name="_MAO010201" localSheetId="4">#REF!</definedName>
    <definedName name="_MAO010201" localSheetId="2">#REF!</definedName>
    <definedName name="_MAO010201" localSheetId="5">#REF!</definedName>
    <definedName name="_MAO010201" localSheetId="1">#REF!</definedName>
    <definedName name="_MAO010201" localSheetId="3">#REF!</definedName>
    <definedName name="_MAO010202" localSheetId="0">#REF!</definedName>
    <definedName name="_MAO010202" localSheetId="4">#REF!</definedName>
    <definedName name="_MAO010202" localSheetId="2">#REF!</definedName>
    <definedName name="_MAO010202" localSheetId="5">#REF!</definedName>
    <definedName name="_MAO010202" localSheetId="1">#REF!</definedName>
    <definedName name="_MAO010202" localSheetId="3">#REF!</definedName>
    <definedName name="_MAO010205" localSheetId="0">#REF!</definedName>
    <definedName name="_MAO010205" localSheetId="4">#REF!</definedName>
    <definedName name="_MAO010205" localSheetId="2">#REF!</definedName>
    <definedName name="_MAO010205" localSheetId="5">#REF!</definedName>
    <definedName name="_MAO010205" localSheetId="1">#REF!</definedName>
    <definedName name="_MAO010205" localSheetId="3">#REF!</definedName>
    <definedName name="_MAO010206" localSheetId="0">#REF!</definedName>
    <definedName name="_MAO010206" localSheetId="4">#REF!</definedName>
    <definedName name="_MAO010206" localSheetId="2">#REF!</definedName>
    <definedName name="_MAO010206" localSheetId="5">#REF!</definedName>
    <definedName name="_MAO010206" localSheetId="1">#REF!</definedName>
    <definedName name="_MAO010206" localSheetId="3">#REF!</definedName>
    <definedName name="_MAO010210" localSheetId="0">#REF!</definedName>
    <definedName name="_MAO010210" localSheetId="4">#REF!</definedName>
    <definedName name="_MAO010210" localSheetId="2">#REF!</definedName>
    <definedName name="_MAO010210" localSheetId="5">#REF!</definedName>
    <definedName name="_MAO010210" localSheetId="1">#REF!</definedName>
    <definedName name="_MAO010210" localSheetId="3">#REF!</definedName>
    <definedName name="_MAO010401" localSheetId="0">#REF!</definedName>
    <definedName name="_MAO010401" localSheetId="4">#REF!</definedName>
    <definedName name="_MAO010401" localSheetId="2">#REF!</definedName>
    <definedName name="_MAO010401" localSheetId="5">#REF!</definedName>
    <definedName name="_MAO010401" localSheetId="1">#REF!</definedName>
    <definedName name="_MAO010401" localSheetId="3">#REF!</definedName>
    <definedName name="_MAO010402" localSheetId="0">#REF!</definedName>
    <definedName name="_MAO010402" localSheetId="4">#REF!</definedName>
    <definedName name="_MAO010402" localSheetId="2">#REF!</definedName>
    <definedName name="_MAO010402" localSheetId="5">#REF!</definedName>
    <definedName name="_MAO010402" localSheetId="1">#REF!</definedName>
    <definedName name="_MAO010402" localSheetId="3">#REF!</definedName>
    <definedName name="_MAO010407" localSheetId="0">#REF!</definedName>
    <definedName name="_MAO010407" localSheetId="4">#REF!</definedName>
    <definedName name="_MAO010407" localSheetId="2">#REF!</definedName>
    <definedName name="_MAO010407" localSheetId="5">#REF!</definedName>
    <definedName name="_MAO010407" localSheetId="1">#REF!</definedName>
    <definedName name="_MAO010407" localSheetId="3">#REF!</definedName>
    <definedName name="_MAO010413" localSheetId="0">#REF!</definedName>
    <definedName name="_MAO010413" localSheetId="4">#REF!</definedName>
    <definedName name="_MAO010413" localSheetId="2">#REF!</definedName>
    <definedName name="_MAO010413" localSheetId="5">#REF!</definedName>
    <definedName name="_MAO010413" localSheetId="1">#REF!</definedName>
    <definedName name="_MAO010413" localSheetId="3">#REF!</definedName>
    <definedName name="_MAO010501" localSheetId="0">#REF!</definedName>
    <definedName name="_MAO010501" localSheetId="4">#REF!</definedName>
    <definedName name="_MAO010501" localSheetId="2">#REF!</definedName>
    <definedName name="_MAO010501" localSheetId="5">#REF!</definedName>
    <definedName name="_MAO010501" localSheetId="1">#REF!</definedName>
    <definedName name="_MAO010501" localSheetId="3">#REF!</definedName>
    <definedName name="_MAO010503" localSheetId="0">#REF!</definedName>
    <definedName name="_MAO010503" localSheetId="4">#REF!</definedName>
    <definedName name="_MAO010503" localSheetId="2">#REF!</definedName>
    <definedName name="_MAO010503" localSheetId="5">#REF!</definedName>
    <definedName name="_MAO010503" localSheetId="1">#REF!</definedName>
    <definedName name="_MAO010503" localSheetId="3">#REF!</definedName>
    <definedName name="_MAO010505" localSheetId="0">#REF!</definedName>
    <definedName name="_MAO010505" localSheetId="4">#REF!</definedName>
    <definedName name="_MAO010505" localSheetId="2">#REF!</definedName>
    <definedName name="_MAO010505" localSheetId="5">#REF!</definedName>
    <definedName name="_MAO010505" localSheetId="1">#REF!</definedName>
    <definedName name="_MAO010505" localSheetId="3">#REF!</definedName>
    <definedName name="_MAO010509" localSheetId="0">#REF!</definedName>
    <definedName name="_MAO010509" localSheetId="4">#REF!</definedName>
    <definedName name="_MAO010509" localSheetId="2">#REF!</definedName>
    <definedName name="_MAO010509" localSheetId="5">#REF!</definedName>
    <definedName name="_MAO010509" localSheetId="1">#REF!</definedName>
    <definedName name="_MAO010509" localSheetId="3">#REF!</definedName>
    <definedName name="_MAO010512" localSheetId="0">#REF!</definedName>
    <definedName name="_MAO010512" localSheetId="4">#REF!</definedName>
    <definedName name="_MAO010512" localSheetId="2">#REF!</definedName>
    <definedName name="_MAO010512" localSheetId="5">#REF!</definedName>
    <definedName name="_MAO010512" localSheetId="1">#REF!</definedName>
    <definedName name="_MAO010512" localSheetId="3">#REF!</definedName>
    <definedName name="_MAO010518" localSheetId="0">#REF!</definedName>
    <definedName name="_MAO010518" localSheetId="4">#REF!</definedName>
    <definedName name="_MAO010518" localSheetId="2">#REF!</definedName>
    <definedName name="_MAO010518" localSheetId="5">#REF!</definedName>
    <definedName name="_MAO010518" localSheetId="1">#REF!</definedName>
    <definedName name="_MAO010518" localSheetId="3">#REF!</definedName>
    <definedName name="_MAO010519" localSheetId="0">#REF!</definedName>
    <definedName name="_MAO010519" localSheetId="4">#REF!</definedName>
    <definedName name="_MAO010519" localSheetId="2">#REF!</definedName>
    <definedName name="_MAO010519" localSheetId="5">#REF!</definedName>
    <definedName name="_MAO010519" localSheetId="1">#REF!</definedName>
    <definedName name="_MAO010519" localSheetId="3">#REF!</definedName>
    <definedName name="_MAO010521" localSheetId="0">#REF!</definedName>
    <definedName name="_MAO010521" localSheetId="4">#REF!</definedName>
    <definedName name="_MAO010521" localSheetId="2">#REF!</definedName>
    <definedName name="_MAO010521" localSheetId="5">#REF!</definedName>
    <definedName name="_MAO010521" localSheetId="1">#REF!</definedName>
    <definedName name="_MAO010521" localSheetId="3">#REF!</definedName>
    <definedName name="_MAO010523" localSheetId="0">#REF!</definedName>
    <definedName name="_MAO010523" localSheetId="4">#REF!</definedName>
    <definedName name="_MAO010523" localSheetId="2">#REF!</definedName>
    <definedName name="_MAO010523" localSheetId="5">#REF!</definedName>
    <definedName name="_MAO010523" localSheetId="1">#REF!</definedName>
    <definedName name="_MAO010523" localSheetId="3">#REF!</definedName>
    <definedName name="_MAO010532" localSheetId="0">#REF!</definedName>
    <definedName name="_MAO010532" localSheetId="4">#REF!</definedName>
    <definedName name="_MAO010532" localSheetId="2">#REF!</definedName>
    <definedName name="_MAO010532" localSheetId="5">#REF!</definedName>
    <definedName name="_MAO010532" localSheetId="1">#REF!</definedName>
    <definedName name="_MAO010532" localSheetId="3">#REF!</definedName>
    <definedName name="_MAO010533" localSheetId="0">#REF!</definedName>
    <definedName name="_MAO010533" localSheetId="4">#REF!</definedName>
    <definedName name="_MAO010533" localSheetId="2">#REF!</definedName>
    <definedName name="_MAO010533" localSheetId="5">#REF!</definedName>
    <definedName name="_MAO010533" localSheetId="1">#REF!</definedName>
    <definedName name="_MAO010533" localSheetId="3">#REF!</definedName>
    <definedName name="_MAO010536" localSheetId="0">#REF!</definedName>
    <definedName name="_MAO010536" localSheetId="4">#REF!</definedName>
    <definedName name="_MAO010536" localSheetId="2">#REF!</definedName>
    <definedName name="_MAO010536" localSheetId="5">#REF!</definedName>
    <definedName name="_MAO010536" localSheetId="1">#REF!</definedName>
    <definedName name="_MAO010536" localSheetId="3">#REF!</definedName>
    <definedName name="_MAO010701" localSheetId="0">#REF!</definedName>
    <definedName name="_MAO010701" localSheetId="4">#REF!</definedName>
    <definedName name="_MAO010701" localSheetId="2">#REF!</definedName>
    <definedName name="_MAO010701" localSheetId="5">#REF!</definedName>
    <definedName name="_MAO010701" localSheetId="1">#REF!</definedName>
    <definedName name="_MAO010701" localSheetId="3">#REF!</definedName>
    <definedName name="_MAO010703" localSheetId="0">#REF!</definedName>
    <definedName name="_MAO010703" localSheetId="4">#REF!</definedName>
    <definedName name="_MAO010703" localSheetId="2">#REF!</definedName>
    <definedName name="_MAO010703" localSheetId="5">#REF!</definedName>
    <definedName name="_MAO010703" localSheetId="1">#REF!</definedName>
    <definedName name="_MAO010703" localSheetId="3">#REF!</definedName>
    <definedName name="_MAO010705" localSheetId="0">#REF!</definedName>
    <definedName name="_MAO010705" localSheetId="4">#REF!</definedName>
    <definedName name="_MAO010705" localSheetId="2">#REF!</definedName>
    <definedName name="_MAO010705" localSheetId="5">#REF!</definedName>
    <definedName name="_MAO010705" localSheetId="1">#REF!</definedName>
    <definedName name="_MAO010705" localSheetId="3">#REF!</definedName>
    <definedName name="_MAO010708" localSheetId="0">#REF!</definedName>
    <definedName name="_MAO010708" localSheetId="4">#REF!</definedName>
    <definedName name="_MAO010708" localSheetId="2">#REF!</definedName>
    <definedName name="_MAO010708" localSheetId="5">#REF!</definedName>
    <definedName name="_MAO010708" localSheetId="1">#REF!</definedName>
    <definedName name="_MAO010708" localSheetId="3">#REF!</definedName>
    <definedName name="_MAO010710" localSheetId="0">#REF!</definedName>
    <definedName name="_MAO010710" localSheetId="4">#REF!</definedName>
    <definedName name="_MAO010710" localSheetId="2">#REF!</definedName>
    <definedName name="_MAO010710" localSheetId="5">#REF!</definedName>
    <definedName name="_MAO010710" localSheetId="1">#REF!</definedName>
    <definedName name="_MAO010710" localSheetId="3">#REF!</definedName>
    <definedName name="_MAO010712" localSheetId="0">#REF!</definedName>
    <definedName name="_MAO010712" localSheetId="4">#REF!</definedName>
    <definedName name="_MAO010712" localSheetId="2">#REF!</definedName>
    <definedName name="_MAO010712" localSheetId="5">#REF!</definedName>
    <definedName name="_MAO010712" localSheetId="1">#REF!</definedName>
    <definedName name="_MAO010712" localSheetId="3">#REF!</definedName>
    <definedName name="_MAO010717" localSheetId="0">#REF!</definedName>
    <definedName name="_MAO010717" localSheetId="4">#REF!</definedName>
    <definedName name="_MAO010717" localSheetId="2">#REF!</definedName>
    <definedName name="_MAO010717" localSheetId="5">#REF!</definedName>
    <definedName name="_MAO010717" localSheetId="1">#REF!</definedName>
    <definedName name="_MAO010717" localSheetId="3">#REF!</definedName>
    <definedName name="_MAO020201" localSheetId="0">#REF!</definedName>
    <definedName name="_MAO020201" localSheetId="4">#REF!</definedName>
    <definedName name="_MAO020201" localSheetId="2">#REF!</definedName>
    <definedName name="_MAO020201" localSheetId="5">#REF!</definedName>
    <definedName name="_MAO020201" localSheetId="1">#REF!</definedName>
    <definedName name="_MAO020201" localSheetId="3">#REF!</definedName>
    <definedName name="_MAO020205" localSheetId="0">#REF!</definedName>
    <definedName name="_MAO020205" localSheetId="4">#REF!</definedName>
    <definedName name="_MAO020205" localSheetId="2">#REF!</definedName>
    <definedName name="_MAO020205" localSheetId="5">#REF!</definedName>
    <definedName name="_MAO020205" localSheetId="1">#REF!</definedName>
    <definedName name="_MAO020205" localSheetId="3">#REF!</definedName>
    <definedName name="_MAO020211" localSheetId="0">#REF!</definedName>
    <definedName name="_MAO020211" localSheetId="4">#REF!</definedName>
    <definedName name="_MAO020211" localSheetId="2">#REF!</definedName>
    <definedName name="_MAO020211" localSheetId="5">#REF!</definedName>
    <definedName name="_MAO020211" localSheetId="1">#REF!</definedName>
    <definedName name="_MAO020211" localSheetId="3">#REF!</definedName>
    <definedName name="_MAO020217" localSheetId="0">#REF!</definedName>
    <definedName name="_MAO020217" localSheetId="4">#REF!</definedName>
    <definedName name="_MAO020217" localSheetId="2">#REF!</definedName>
    <definedName name="_MAO020217" localSheetId="5">#REF!</definedName>
    <definedName name="_MAO020217" localSheetId="1">#REF!</definedName>
    <definedName name="_MAO020217" localSheetId="3">#REF!</definedName>
    <definedName name="_MAO030102" localSheetId="0">#REF!</definedName>
    <definedName name="_MAO030102" localSheetId="4">#REF!</definedName>
    <definedName name="_MAO030102" localSheetId="2">#REF!</definedName>
    <definedName name="_MAO030102" localSheetId="5">#REF!</definedName>
    <definedName name="_MAO030102" localSheetId="1">#REF!</definedName>
    <definedName name="_MAO030102" localSheetId="3">#REF!</definedName>
    <definedName name="_MAO030201" localSheetId="0">#REF!</definedName>
    <definedName name="_MAO030201" localSheetId="4">#REF!</definedName>
    <definedName name="_MAO030201" localSheetId="2">#REF!</definedName>
    <definedName name="_MAO030201" localSheetId="5">#REF!</definedName>
    <definedName name="_MAO030201" localSheetId="1">#REF!</definedName>
    <definedName name="_MAO030201" localSheetId="3">#REF!</definedName>
    <definedName name="_MAO030303" localSheetId="0">#REF!</definedName>
    <definedName name="_MAO030303" localSheetId="4">#REF!</definedName>
    <definedName name="_MAO030303" localSheetId="2">#REF!</definedName>
    <definedName name="_MAO030303" localSheetId="5">#REF!</definedName>
    <definedName name="_MAO030303" localSheetId="1">#REF!</definedName>
    <definedName name="_MAO030303" localSheetId="3">#REF!</definedName>
    <definedName name="_MAO030317" localSheetId="0">#REF!</definedName>
    <definedName name="_MAO030317" localSheetId="4">#REF!</definedName>
    <definedName name="_MAO030317" localSheetId="2">#REF!</definedName>
    <definedName name="_MAO030317" localSheetId="5">#REF!</definedName>
    <definedName name="_MAO030317" localSheetId="1">#REF!</definedName>
    <definedName name="_MAO030317" localSheetId="3">#REF!</definedName>
    <definedName name="_MAO040101" localSheetId="0">#REF!</definedName>
    <definedName name="_MAO040101" localSheetId="4">#REF!</definedName>
    <definedName name="_MAO040101" localSheetId="2">#REF!</definedName>
    <definedName name="_MAO040101" localSheetId="5">#REF!</definedName>
    <definedName name="_MAO040101" localSheetId="1">#REF!</definedName>
    <definedName name="_MAO040101" localSheetId="3">#REF!</definedName>
    <definedName name="_MAO040202" localSheetId="0">#REF!</definedName>
    <definedName name="_MAO040202" localSheetId="4">#REF!</definedName>
    <definedName name="_MAO040202" localSheetId="2">#REF!</definedName>
    <definedName name="_MAO040202" localSheetId="5">#REF!</definedName>
    <definedName name="_MAO040202" localSheetId="1">#REF!</definedName>
    <definedName name="_MAO040202" localSheetId="3">#REF!</definedName>
    <definedName name="_MAO050103" localSheetId="0">#REF!</definedName>
    <definedName name="_MAO050103" localSheetId="4">#REF!</definedName>
    <definedName name="_MAO050103" localSheetId="2">#REF!</definedName>
    <definedName name="_MAO050103" localSheetId="5">#REF!</definedName>
    <definedName name="_MAO050103" localSheetId="1">#REF!</definedName>
    <definedName name="_MAO050103" localSheetId="3">#REF!</definedName>
    <definedName name="_MAO050207" localSheetId="0">#REF!</definedName>
    <definedName name="_MAO050207" localSheetId="4">#REF!</definedName>
    <definedName name="_MAO050207" localSheetId="2">#REF!</definedName>
    <definedName name="_MAO050207" localSheetId="5">#REF!</definedName>
    <definedName name="_MAO050207" localSheetId="1">#REF!</definedName>
    <definedName name="_MAO050207" localSheetId="3">#REF!</definedName>
    <definedName name="_MAO060101" localSheetId="0">#REF!</definedName>
    <definedName name="_MAO060101" localSheetId="4">#REF!</definedName>
    <definedName name="_MAO060101" localSheetId="2">#REF!</definedName>
    <definedName name="_MAO060101" localSheetId="5">#REF!</definedName>
    <definedName name="_MAO060101" localSheetId="1">#REF!</definedName>
    <definedName name="_MAO060101" localSheetId="3">#REF!</definedName>
    <definedName name="_MAO080310" localSheetId="0">#REF!</definedName>
    <definedName name="_MAO080310" localSheetId="4">#REF!</definedName>
    <definedName name="_MAO080310" localSheetId="2">#REF!</definedName>
    <definedName name="_MAO080310" localSheetId="5">#REF!</definedName>
    <definedName name="_MAO080310" localSheetId="1">#REF!</definedName>
    <definedName name="_MAO080310" localSheetId="3">#REF!</definedName>
    <definedName name="_MAO090101" localSheetId="0">#REF!</definedName>
    <definedName name="_MAO090101" localSheetId="4">#REF!</definedName>
    <definedName name="_MAO090101" localSheetId="2">#REF!</definedName>
    <definedName name="_MAO090101" localSheetId="5">#REF!</definedName>
    <definedName name="_MAO090101" localSheetId="1">#REF!</definedName>
    <definedName name="_MAO090101" localSheetId="3">#REF!</definedName>
    <definedName name="_MAO110101" localSheetId="0">#REF!</definedName>
    <definedName name="_MAO110101" localSheetId="4">#REF!</definedName>
    <definedName name="_MAO110101" localSheetId="2">#REF!</definedName>
    <definedName name="_MAO110101" localSheetId="5">#REF!</definedName>
    <definedName name="_MAO110101" localSheetId="1">#REF!</definedName>
    <definedName name="_MAO110101" localSheetId="3">#REF!</definedName>
    <definedName name="_MAO110104" localSheetId="0">#REF!</definedName>
    <definedName name="_MAO110104" localSheetId="4">#REF!</definedName>
    <definedName name="_MAO110104" localSheetId="2">#REF!</definedName>
    <definedName name="_MAO110104" localSheetId="5">#REF!</definedName>
    <definedName name="_MAO110104" localSheetId="1">#REF!</definedName>
    <definedName name="_MAO110104" localSheetId="3">#REF!</definedName>
    <definedName name="_MAO110107" localSheetId="0">#REF!</definedName>
    <definedName name="_MAO110107" localSheetId="4">#REF!</definedName>
    <definedName name="_MAO110107" localSheetId="2">#REF!</definedName>
    <definedName name="_MAO110107" localSheetId="5">#REF!</definedName>
    <definedName name="_MAO110107" localSheetId="1">#REF!</definedName>
    <definedName name="_MAO110107" localSheetId="3">#REF!</definedName>
    <definedName name="_MAO120101" localSheetId="0">#REF!</definedName>
    <definedName name="_MAO120101" localSheetId="4">#REF!</definedName>
    <definedName name="_MAO120101" localSheetId="2">#REF!</definedName>
    <definedName name="_MAO120101" localSheetId="5">#REF!</definedName>
    <definedName name="_MAO120101" localSheetId="1">#REF!</definedName>
    <definedName name="_MAO120101" localSheetId="3">#REF!</definedName>
    <definedName name="_MAO120105" localSheetId="0">#REF!</definedName>
    <definedName name="_MAO120105" localSheetId="4">#REF!</definedName>
    <definedName name="_MAO120105" localSheetId="2">#REF!</definedName>
    <definedName name="_MAO120105" localSheetId="5">#REF!</definedName>
    <definedName name="_MAO120105" localSheetId="1">#REF!</definedName>
    <definedName name="_MAO120105" localSheetId="3">#REF!</definedName>
    <definedName name="_MAO120106" localSheetId="0">#REF!</definedName>
    <definedName name="_MAO120106" localSheetId="4">#REF!</definedName>
    <definedName name="_MAO120106" localSheetId="2">#REF!</definedName>
    <definedName name="_MAO120106" localSheetId="5">#REF!</definedName>
    <definedName name="_MAO120106" localSheetId="1">#REF!</definedName>
    <definedName name="_MAO120106" localSheetId="3">#REF!</definedName>
    <definedName name="_MAO120107" localSheetId="0">#REF!</definedName>
    <definedName name="_MAO120107" localSheetId="4">#REF!</definedName>
    <definedName name="_MAO120107" localSheetId="2">#REF!</definedName>
    <definedName name="_MAO120107" localSheetId="5">#REF!</definedName>
    <definedName name="_MAO120107" localSheetId="1">#REF!</definedName>
    <definedName name="_MAO120107" localSheetId="3">#REF!</definedName>
    <definedName name="_MAO120110" localSheetId="0">#REF!</definedName>
    <definedName name="_MAO120110" localSheetId="4">#REF!</definedName>
    <definedName name="_MAO120110" localSheetId="2">#REF!</definedName>
    <definedName name="_MAO120110" localSheetId="5">#REF!</definedName>
    <definedName name="_MAO120110" localSheetId="1">#REF!</definedName>
    <definedName name="_MAO120110" localSheetId="3">#REF!</definedName>
    <definedName name="_MAO120150" localSheetId="0">#REF!</definedName>
    <definedName name="_MAO120150" localSheetId="4">#REF!</definedName>
    <definedName name="_MAO120150" localSheetId="2">#REF!</definedName>
    <definedName name="_MAO120150" localSheetId="5">#REF!</definedName>
    <definedName name="_MAO120150" localSheetId="1">#REF!</definedName>
    <definedName name="_MAO120150" localSheetId="3">#REF!</definedName>
    <definedName name="_MAO130101" localSheetId="0">#REF!</definedName>
    <definedName name="_MAO130101" localSheetId="4">#REF!</definedName>
    <definedName name="_MAO130101" localSheetId="2">#REF!</definedName>
    <definedName name="_MAO130101" localSheetId="5">#REF!</definedName>
    <definedName name="_MAO130101" localSheetId="1">#REF!</definedName>
    <definedName name="_MAO130101" localSheetId="3">#REF!</definedName>
    <definedName name="_MAO130103" localSheetId="0">#REF!</definedName>
    <definedName name="_MAO130103" localSheetId="4">#REF!</definedName>
    <definedName name="_MAO130103" localSheetId="2">#REF!</definedName>
    <definedName name="_MAO130103" localSheetId="5">#REF!</definedName>
    <definedName name="_MAO130103" localSheetId="1">#REF!</definedName>
    <definedName name="_MAO130103" localSheetId="3">#REF!</definedName>
    <definedName name="_MAO130304" localSheetId="0">#REF!</definedName>
    <definedName name="_MAO130304" localSheetId="4">#REF!</definedName>
    <definedName name="_MAO130304" localSheetId="2">#REF!</definedName>
    <definedName name="_MAO130304" localSheetId="5">#REF!</definedName>
    <definedName name="_MAO130304" localSheetId="1">#REF!</definedName>
    <definedName name="_MAO130304" localSheetId="3">#REF!</definedName>
    <definedName name="_MAO130401" localSheetId="0">#REF!</definedName>
    <definedName name="_MAO130401" localSheetId="4">#REF!</definedName>
    <definedName name="_MAO130401" localSheetId="2">#REF!</definedName>
    <definedName name="_MAO130401" localSheetId="5">#REF!</definedName>
    <definedName name="_MAO130401" localSheetId="1">#REF!</definedName>
    <definedName name="_MAO130401" localSheetId="3">#REF!</definedName>
    <definedName name="_MAO140102" localSheetId="0">#REF!</definedName>
    <definedName name="_MAO140102" localSheetId="4">#REF!</definedName>
    <definedName name="_MAO140102" localSheetId="2">#REF!</definedName>
    <definedName name="_MAO140102" localSheetId="5">#REF!</definedName>
    <definedName name="_MAO140102" localSheetId="1">#REF!</definedName>
    <definedName name="_MAO140102" localSheetId="3">#REF!</definedName>
    <definedName name="_MAO140109" localSheetId="0">#REF!</definedName>
    <definedName name="_MAO140109" localSheetId="4">#REF!</definedName>
    <definedName name="_MAO140109" localSheetId="2">#REF!</definedName>
    <definedName name="_MAO140109" localSheetId="5">#REF!</definedName>
    <definedName name="_MAO140109" localSheetId="1">#REF!</definedName>
    <definedName name="_MAO140109" localSheetId="3">#REF!</definedName>
    <definedName name="_MAO140113" localSheetId="0">#REF!</definedName>
    <definedName name="_MAO140113" localSheetId="4">#REF!</definedName>
    <definedName name="_MAO140113" localSheetId="2">#REF!</definedName>
    <definedName name="_MAO140113" localSheetId="5">#REF!</definedName>
    <definedName name="_MAO140113" localSheetId="1">#REF!</definedName>
    <definedName name="_MAO140113" localSheetId="3">#REF!</definedName>
    <definedName name="_MAO140122" localSheetId="0">#REF!</definedName>
    <definedName name="_MAO140122" localSheetId="4">#REF!</definedName>
    <definedName name="_MAO140122" localSheetId="2">#REF!</definedName>
    <definedName name="_MAO140122" localSheetId="5">#REF!</definedName>
    <definedName name="_MAO140122" localSheetId="1">#REF!</definedName>
    <definedName name="_MAO140122" localSheetId="3">#REF!</definedName>
    <definedName name="_MAO140126" localSheetId="0">#REF!</definedName>
    <definedName name="_MAO140126" localSheetId="4">#REF!</definedName>
    <definedName name="_MAO140126" localSheetId="2">#REF!</definedName>
    <definedName name="_MAO140126" localSheetId="5">#REF!</definedName>
    <definedName name="_MAO140126" localSheetId="1">#REF!</definedName>
    <definedName name="_MAO140126" localSheetId="3">#REF!</definedName>
    <definedName name="_MAO140129" localSheetId="0">#REF!</definedName>
    <definedName name="_MAO140129" localSheetId="4">#REF!</definedName>
    <definedName name="_MAO140129" localSheetId="2">#REF!</definedName>
    <definedName name="_MAO140129" localSheetId="5">#REF!</definedName>
    <definedName name="_MAO140129" localSheetId="1">#REF!</definedName>
    <definedName name="_MAO140129" localSheetId="3">#REF!</definedName>
    <definedName name="_MAO140135" localSheetId="0">#REF!</definedName>
    <definedName name="_MAO140135" localSheetId="4">#REF!</definedName>
    <definedName name="_MAO140135" localSheetId="2">#REF!</definedName>
    <definedName name="_MAO140135" localSheetId="5">#REF!</definedName>
    <definedName name="_MAO140135" localSheetId="1">#REF!</definedName>
    <definedName name="_MAO140135" localSheetId="3">#REF!</definedName>
    <definedName name="_MAO140143" localSheetId="0">#REF!</definedName>
    <definedName name="_MAO140143" localSheetId="4">#REF!</definedName>
    <definedName name="_MAO140143" localSheetId="2">#REF!</definedName>
    <definedName name="_MAO140143" localSheetId="5">#REF!</definedName>
    <definedName name="_MAO140143" localSheetId="1">#REF!</definedName>
    <definedName name="_MAO140143" localSheetId="3">#REF!</definedName>
    <definedName name="_MAO140145" localSheetId="0">#REF!</definedName>
    <definedName name="_MAO140145" localSheetId="4">#REF!</definedName>
    <definedName name="_MAO140145" localSheetId="2">#REF!</definedName>
    <definedName name="_MAO140145" localSheetId="5">#REF!</definedName>
    <definedName name="_MAO140145" localSheetId="1">#REF!</definedName>
    <definedName name="_MAO140145" localSheetId="3">#REF!</definedName>
    <definedName name="_MAT010301" localSheetId="0">#REF!</definedName>
    <definedName name="_MAT010301" localSheetId="4">#REF!</definedName>
    <definedName name="_MAT010301" localSheetId="2">#REF!</definedName>
    <definedName name="_MAT010301" localSheetId="5">#REF!</definedName>
    <definedName name="_MAT010301" localSheetId="1">#REF!</definedName>
    <definedName name="_MAT010301" localSheetId="3">#REF!</definedName>
    <definedName name="_MAT010401" localSheetId="0">#REF!</definedName>
    <definedName name="_MAT010401" localSheetId="4">#REF!</definedName>
    <definedName name="_MAT010401" localSheetId="2">#REF!</definedName>
    <definedName name="_MAT010401" localSheetId="5">#REF!</definedName>
    <definedName name="_MAT010401" localSheetId="1">#REF!</definedName>
    <definedName name="_MAT010401" localSheetId="3">#REF!</definedName>
    <definedName name="_MAT010402" localSheetId="0">#REF!</definedName>
    <definedName name="_MAT010402" localSheetId="4">#REF!</definedName>
    <definedName name="_MAT010402" localSheetId="2">#REF!</definedName>
    <definedName name="_MAT010402" localSheetId="5">#REF!</definedName>
    <definedName name="_MAT010402" localSheetId="1">#REF!</definedName>
    <definedName name="_MAT010402" localSheetId="3">#REF!</definedName>
    <definedName name="_MAT010407" localSheetId="0">#REF!</definedName>
    <definedName name="_MAT010407" localSheetId="4">#REF!</definedName>
    <definedName name="_MAT010407" localSheetId="2">#REF!</definedName>
    <definedName name="_MAT010407" localSheetId="5">#REF!</definedName>
    <definedName name="_MAT010407" localSheetId="1">#REF!</definedName>
    <definedName name="_MAT010407" localSheetId="3">#REF!</definedName>
    <definedName name="_MAT010413" localSheetId="0">#REF!</definedName>
    <definedName name="_MAT010413" localSheetId="4">#REF!</definedName>
    <definedName name="_MAT010413" localSheetId="2">#REF!</definedName>
    <definedName name="_MAT010413" localSheetId="5">#REF!</definedName>
    <definedName name="_MAT010413" localSheetId="1">#REF!</definedName>
    <definedName name="_MAT010413" localSheetId="3">#REF!</definedName>
    <definedName name="_MAT010536" localSheetId="0">#REF!</definedName>
    <definedName name="_MAT010536" localSheetId="4">#REF!</definedName>
    <definedName name="_MAT010536" localSheetId="2">#REF!</definedName>
    <definedName name="_MAT010536" localSheetId="5">#REF!</definedName>
    <definedName name="_MAT010536" localSheetId="1">#REF!</definedName>
    <definedName name="_MAT010536" localSheetId="3">#REF!</definedName>
    <definedName name="_MAT010703" localSheetId="0">#REF!</definedName>
    <definedName name="_MAT010703" localSheetId="4">#REF!</definedName>
    <definedName name="_MAT010703" localSheetId="2">#REF!</definedName>
    <definedName name="_MAT010703" localSheetId="5">#REF!</definedName>
    <definedName name="_MAT010703" localSheetId="1">#REF!</definedName>
    <definedName name="_MAT010703" localSheetId="3">#REF!</definedName>
    <definedName name="_MAT010708" localSheetId="0">#REF!</definedName>
    <definedName name="_MAT010708" localSheetId="4">#REF!</definedName>
    <definedName name="_MAT010708" localSheetId="2">#REF!</definedName>
    <definedName name="_MAT010708" localSheetId="5">#REF!</definedName>
    <definedName name="_MAT010708" localSheetId="1">#REF!</definedName>
    <definedName name="_MAT010708" localSheetId="3">#REF!</definedName>
    <definedName name="_MAT010710" localSheetId="0">#REF!</definedName>
    <definedName name="_MAT010710" localSheetId="4">#REF!</definedName>
    <definedName name="_MAT010710" localSheetId="2">#REF!</definedName>
    <definedName name="_MAT010710" localSheetId="5">#REF!</definedName>
    <definedName name="_MAT010710" localSheetId="1">#REF!</definedName>
    <definedName name="_MAT010710" localSheetId="3">#REF!</definedName>
    <definedName name="_MAT010718" localSheetId="0">#REF!</definedName>
    <definedName name="_MAT010718" localSheetId="4">#REF!</definedName>
    <definedName name="_MAT010718" localSheetId="2">#REF!</definedName>
    <definedName name="_MAT010718" localSheetId="5">#REF!</definedName>
    <definedName name="_MAT010718" localSheetId="1">#REF!</definedName>
    <definedName name="_MAT010718" localSheetId="3">#REF!</definedName>
    <definedName name="_MAT020201" localSheetId="0">#REF!</definedName>
    <definedName name="_MAT020201" localSheetId="4">#REF!</definedName>
    <definedName name="_MAT020201" localSheetId="2">#REF!</definedName>
    <definedName name="_MAT020201" localSheetId="5">#REF!</definedName>
    <definedName name="_MAT020201" localSheetId="1">#REF!</definedName>
    <definedName name="_MAT020201" localSheetId="3">#REF!</definedName>
    <definedName name="_MAT020205" localSheetId="0">#REF!</definedName>
    <definedName name="_MAT020205" localSheetId="4">#REF!</definedName>
    <definedName name="_MAT020205" localSheetId="2">#REF!</definedName>
    <definedName name="_MAT020205" localSheetId="5">#REF!</definedName>
    <definedName name="_MAT020205" localSheetId="1">#REF!</definedName>
    <definedName name="_MAT020205" localSheetId="3">#REF!</definedName>
    <definedName name="_MAT020211" localSheetId="0">#REF!</definedName>
    <definedName name="_MAT020211" localSheetId="4">#REF!</definedName>
    <definedName name="_MAT020211" localSheetId="2">#REF!</definedName>
    <definedName name="_MAT020211" localSheetId="5">#REF!</definedName>
    <definedName name="_MAT020211" localSheetId="1">#REF!</definedName>
    <definedName name="_MAT020211" localSheetId="3">#REF!</definedName>
    <definedName name="_MAT030102" localSheetId="0">#REF!</definedName>
    <definedName name="_MAT030102" localSheetId="4">#REF!</definedName>
    <definedName name="_MAT030102" localSheetId="2">#REF!</definedName>
    <definedName name="_MAT030102" localSheetId="5">#REF!</definedName>
    <definedName name="_MAT030102" localSheetId="1">#REF!</definedName>
    <definedName name="_MAT030102" localSheetId="3">#REF!</definedName>
    <definedName name="_MAT030201" localSheetId="0">#REF!</definedName>
    <definedName name="_MAT030201" localSheetId="4">#REF!</definedName>
    <definedName name="_MAT030201" localSheetId="2">#REF!</definedName>
    <definedName name="_MAT030201" localSheetId="5">#REF!</definedName>
    <definedName name="_MAT030201" localSheetId="1">#REF!</definedName>
    <definedName name="_MAT030201" localSheetId="3">#REF!</definedName>
    <definedName name="_MAT030303" localSheetId="0">#REF!</definedName>
    <definedName name="_MAT030303" localSheetId="4">#REF!</definedName>
    <definedName name="_MAT030303" localSheetId="2">#REF!</definedName>
    <definedName name="_MAT030303" localSheetId="5">#REF!</definedName>
    <definedName name="_MAT030303" localSheetId="1">#REF!</definedName>
    <definedName name="_MAT030303" localSheetId="3">#REF!</definedName>
    <definedName name="_MAT030317" localSheetId="0">#REF!</definedName>
    <definedName name="_MAT030317" localSheetId="4">#REF!</definedName>
    <definedName name="_MAT030317" localSheetId="2">#REF!</definedName>
    <definedName name="_MAT030317" localSheetId="5">#REF!</definedName>
    <definedName name="_MAT030317" localSheetId="1">#REF!</definedName>
    <definedName name="_MAT030317" localSheetId="3">#REF!</definedName>
    <definedName name="_MAT040101" localSheetId="0">#REF!</definedName>
    <definedName name="_MAT040101" localSheetId="4">#REF!</definedName>
    <definedName name="_MAT040101" localSheetId="2">#REF!</definedName>
    <definedName name="_MAT040101" localSheetId="5">#REF!</definedName>
    <definedName name="_MAT040101" localSheetId="1">#REF!</definedName>
    <definedName name="_MAT040101" localSheetId="3">#REF!</definedName>
    <definedName name="_MAT040202" localSheetId="0">#REF!</definedName>
    <definedName name="_MAT040202" localSheetId="4">#REF!</definedName>
    <definedName name="_MAT040202" localSheetId="2">#REF!</definedName>
    <definedName name="_MAT040202" localSheetId="5">#REF!</definedName>
    <definedName name="_MAT040202" localSheetId="1">#REF!</definedName>
    <definedName name="_MAT040202" localSheetId="3">#REF!</definedName>
    <definedName name="_MAT050103" localSheetId="0">#REF!</definedName>
    <definedName name="_MAT050103" localSheetId="4">#REF!</definedName>
    <definedName name="_MAT050103" localSheetId="2">#REF!</definedName>
    <definedName name="_MAT050103" localSheetId="5">#REF!</definedName>
    <definedName name="_MAT050103" localSheetId="1">#REF!</definedName>
    <definedName name="_MAT050103" localSheetId="3">#REF!</definedName>
    <definedName name="_MAT050207" localSheetId="0">#REF!</definedName>
    <definedName name="_MAT050207" localSheetId="4">#REF!</definedName>
    <definedName name="_MAT050207" localSheetId="2">#REF!</definedName>
    <definedName name="_MAT050207" localSheetId="5">#REF!</definedName>
    <definedName name="_MAT050207" localSheetId="1">#REF!</definedName>
    <definedName name="_MAT050207" localSheetId="3">#REF!</definedName>
    <definedName name="_MAT060101" localSheetId="0">#REF!</definedName>
    <definedName name="_MAT060101" localSheetId="4">#REF!</definedName>
    <definedName name="_MAT060101" localSheetId="2">#REF!</definedName>
    <definedName name="_MAT060101" localSheetId="5">#REF!</definedName>
    <definedName name="_MAT060101" localSheetId="1">#REF!</definedName>
    <definedName name="_MAT060101" localSheetId="3">#REF!</definedName>
    <definedName name="_MAT080101" localSheetId="0">#REF!</definedName>
    <definedName name="_MAT080101" localSheetId="4">#REF!</definedName>
    <definedName name="_MAT080101" localSheetId="2">#REF!</definedName>
    <definedName name="_MAT080101" localSheetId="5">#REF!</definedName>
    <definedName name="_MAT080101" localSheetId="1">#REF!</definedName>
    <definedName name="_MAT080101" localSheetId="3">#REF!</definedName>
    <definedName name="_MAT080310" localSheetId="0">#REF!</definedName>
    <definedName name="_MAT080310" localSheetId="4">#REF!</definedName>
    <definedName name="_MAT080310" localSheetId="2">#REF!</definedName>
    <definedName name="_MAT080310" localSheetId="5">#REF!</definedName>
    <definedName name="_MAT080310" localSheetId="1">#REF!</definedName>
    <definedName name="_MAT080310" localSheetId="3">#REF!</definedName>
    <definedName name="_MAT090101" localSheetId="0">#REF!</definedName>
    <definedName name="_MAT090101" localSheetId="4">#REF!</definedName>
    <definedName name="_MAT090101" localSheetId="2">#REF!</definedName>
    <definedName name="_MAT090101" localSheetId="5">#REF!</definedName>
    <definedName name="_MAT090101" localSheetId="1">#REF!</definedName>
    <definedName name="_MAT090101" localSheetId="3">#REF!</definedName>
    <definedName name="_MAT100302" localSheetId="0">#REF!</definedName>
    <definedName name="_MAT100302" localSheetId="4">#REF!</definedName>
    <definedName name="_MAT100302" localSheetId="2">#REF!</definedName>
    <definedName name="_MAT100302" localSheetId="5">#REF!</definedName>
    <definedName name="_MAT100302" localSheetId="1">#REF!</definedName>
    <definedName name="_MAT100302" localSheetId="3">#REF!</definedName>
    <definedName name="_MAT110101" localSheetId="0">#REF!</definedName>
    <definedName name="_MAT110101" localSheetId="4">#REF!</definedName>
    <definedName name="_MAT110101" localSheetId="2">#REF!</definedName>
    <definedName name="_MAT110101" localSheetId="5">#REF!</definedName>
    <definedName name="_MAT110101" localSheetId="1">#REF!</definedName>
    <definedName name="_MAT110101" localSheetId="3">#REF!</definedName>
    <definedName name="_MAT110104" localSheetId="0">#REF!</definedName>
    <definedName name="_MAT110104" localSheetId="4">#REF!</definedName>
    <definedName name="_MAT110104" localSheetId="2">#REF!</definedName>
    <definedName name="_MAT110104" localSheetId="5">#REF!</definedName>
    <definedName name="_MAT110104" localSheetId="1">#REF!</definedName>
    <definedName name="_MAT110104" localSheetId="3">#REF!</definedName>
    <definedName name="_MAT110107" localSheetId="0">#REF!</definedName>
    <definedName name="_MAT110107" localSheetId="4">#REF!</definedName>
    <definedName name="_MAT110107" localSheetId="2">#REF!</definedName>
    <definedName name="_MAT110107" localSheetId="5">#REF!</definedName>
    <definedName name="_MAT110107" localSheetId="1">#REF!</definedName>
    <definedName name="_MAT110107" localSheetId="3">#REF!</definedName>
    <definedName name="_MAT120101" localSheetId="0">#REF!</definedName>
    <definedName name="_MAT120101" localSheetId="4">#REF!</definedName>
    <definedName name="_MAT120101" localSheetId="2">#REF!</definedName>
    <definedName name="_MAT120101" localSheetId="5">#REF!</definedName>
    <definedName name="_MAT120101" localSheetId="1">#REF!</definedName>
    <definedName name="_MAT120101" localSheetId="3">#REF!</definedName>
    <definedName name="_MAT120105" localSheetId="0">#REF!</definedName>
    <definedName name="_MAT120105" localSheetId="4">#REF!</definedName>
    <definedName name="_MAT120105" localSheetId="2">#REF!</definedName>
    <definedName name="_MAT120105" localSheetId="5">#REF!</definedName>
    <definedName name="_MAT120105" localSheetId="1">#REF!</definedName>
    <definedName name="_MAT120105" localSheetId="3">#REF!</definedName>
    <definedName name="_MAT120106" localSheetId="0">#REF!</definedName>
    <definedName name="_MAT120106" localSheetId="4">#REF!</definedName>
    <definedName name="_MAT120106" localSheetId="2">#REF!</definedName>
    <definedName name="_MAT120106" localSheetId="5">#REF!</definedName>
    <definedName name="_MAT120106" localSheetId="1">#REF!</definedName>
    <definedName name="_MAT120106" localSheetId="3">#REF!</definedName>
    <definedName name="_MAT120107" localSheetId="0">#REF!</definedName>
    <definedName name="_MAT120107" localSheetId="4">#REF!</definedName>
    <definedName name="_MAT120107" localSheetId="2">#REF!</definedName>
    <definedName name="_MAT120107" localSheetId="5">#REF!</definedName>
    <definedName name="_MAT120107" localSheetId="1">#REF!</definedName>
    <definedName name="_MAT120107" localSheetId="3">#REF!</definedName>
    <definedName name="_MAT120110" localSheetId="0">#REF!</definedName>
    <definedName name="_MAT120110" localSheetId="4">#REF!</definedName>
    <definedName name="_MAT120110" localSheetId="2">#REF!</definedName>
    <definedName name="_MAT120110" localSheetId="5">#REF!</definedName>
    <definedName name="_MAT120110" localSheetId="1">#REF!</definedName>
    <definedName name="_MAT120110" localSheetId="3">#REF!</definedName>
    <definedName name="_MAT120150" localSheetId="0">#REF!</definedName>
    <definedName name="_MAT120150" localSheetId="4">#REF!</definedName>
    <definedName name="_MAT120150" localSheetId="2">#REF!</definedName>
    <definedName name="_MAT120150" localSheetId="5">#REF!</definedName>
    <definedName name="_MAT120150" localSheetId="1">#REF!</definedName>
    <definedName name="_MAT120150" localSheetId="3">#REF!</definedName>
    <definedName name="_MAT130101" localSheetId="0">#REF!</definedName>
    <definedName name="_MAT130101" localSheetId="4">#REF!</definedName>
    <definedName name="_MAT130101" localSheetId="2">#REF!</definedName>
    <definedName name="_MAT130101" localSheetId="5">#REF!</definedName>
    <definedName name="_MAT130101" localSheetId="1">#REF!</definedName>
    <definedName name="_MAT130101" localSheetId="3">#REF!</definedName>
    <definedName name="_MAT130103" localSheetId="0">#REF!</definedName>
    <definedName name="_MAT130103" localSheetId="4">#REF!</definedName>
    <definedName name="_MAT130103" localSheetId="2">#REF!</definedName>
    <definedName name="_MAT130103" localSheetId="5">#REF!</definedName>
    <definedName name="_MAT130103" localSheetId="1">#REF!</definedName>
    <definedName name="_MAT130103" localSheetId="3">#REF!</definedName>
    <definedName name="_MAT130304" localSheetId="0">#REF!</definedName>
    <definedName name="_MAT130304" localSheetId="4">#REF!</definedName>
    <definedName name="_MAT130304" localSheetId="2">#REF!</definedName>
    <definedName name="_MAT130304" localSheetId="5">#REF!</definedName>
    <definedName name="_MAT130304" localSheetId="1">#REF!</definedName>
    <definedName name="_MAT130304" localSheetId="3">#REF!</definedName>
    <definedName name="_MAT130401" localSheetId="0">#REF!</definedName>
    <definedName name="_MAT130401" localSheetId="4">#REF!</definedName>
    <definedName name="_MAT130401" localSheetId="2">#REF!</definedName>
    <definedName name="_MAT130401" localSheetId="5">#REF!</definedName>
    <definedName name="_MAT130401" localSheetId="1">#REF!</definedName>
    <definedName name="_MAT130401" localSheetId="3">#REF!</definedName>
    <definedName name="_MAT140102" localSheetId="0">#REF!</definedName>
    <definedName name="_MAT140102" localSheetId="4">#REF!</definedName>
    <definedName name="_MAT140102" localSheetId="2">#REF!</definedName>
    <definedName name="_MAT140102" localSheetId="5">#REF!</definedName>
    <definedName name="_MAT140102" localSheetId="1">#REF!</definedName>
    <definedName name="_MAT140102" localSheetId="3">#REF!</definedName>
    <definedName name="_MAT140109" localSheetId="0">#REF!</definedName>
    <definedName name="_MAT140109" localSheetId="4">#REF!</definedName>
    <definedName name="_MAT140109" localSheetId="2">#REF!</definedName>
    <definedName name="_MAT140109" localSheetId="5">#REF!</definedName>
    <definedName name="_MAT140109" localSheetId="1">#REF!</definedName>
    <definedName name="_MAT140109" localSheetId="3">#REF!</definedName>
    <definedName name="_MAT140113" localSheetId="0">#REF!</definedName>
    <definedName name="_MAT140113" localSheetId="4">#REF!</definedName>
    <definedName name="_MAT140113" localSheetId="2">#REF!</definedName>
    <definedName name="_MAT140113" localSheetId="5">#REF!</definedName>
    <definedName name="_MAT140113" localSheetId="1">#REF!</definedName>
    <definedName name="_MAT140113" localSheetId="3">#REF!</definedName>
    <definedName name="_MAT140122" localSheetId="0">#REF!</definedName>
    <definedName name="_MAT140122" localSheetId="4">#REF!</definedName>
    <definedName name="_MAT140122" localSheetId="2">#REF!</definedName>
    <definedName name="_MAT140122" localSheetId="5">#REF!</definedName>
    <definedName name="_MAT140122" localSheetId="1">#REF!</definedName>
    <definedName name="_MAT140122" localSheetId="3">#REF!</definedName>
    <definedName name="_MAT140126" localSheetId="0">#REF!</definedName>
    <definedName name="_MAT140126" localSheetId="4">#REF!</definedName>
    <definedName name="_MAT140126" localSheetId="2">#REF!</definedName>
    <definedName name="_MAT140126" localSheetId="5">#REF!</definedName>
    <definedName name="_MAT140126" localSheetId="1">#REF!</definedName>
    <definedName name="_MAT140126" localSheetId="3">#REF!</definedName>
    <definedName name="_MAT140129" localSheetId="0">#REF!</definedName>
    <definedName name="_MAT140129" localSheetId="4">#REF!</definedName>
    <definedName name="_MAT140129" localSheetId="2">#REF!</definedName>
    <definedName name="_MAT140129" localSheetId="5">#REF!</definedName>
    <definedName name="_MAT140129" localSheetId="1">#REF!</definedName>
    <definedName name="_MAT140129" localSheetId="3">#REF!</definedName>
    <definedName name="_MAT140135" localSheetId="0">#REF!</definedName>
    <definedName name="_MAT140135" localSheetId="4">#REF!</definedName>
    <definedName name="_MAT140135" localSheetId="2">#REF!</definedName>
    <definedName name="_MAT140135" localSheetId="5">#REF!</definedName>
    <definedName name="_MAT140135" localSheetId="1">#REF!</definedName>
    <definedName name="_MAT140135" localSheetId="3">#REF!</definedName>
    <definedName name="_MAT140143" localSheetId="0">#REF!</definedName>
    <definedName name="_MAT140143" localSheetId="4">#REF!</definedName>
    <definedName name="_MAT140143" localSheetId="2">#REF!</definedName>
    <definedName name="_MAT140143" localSheetId="5">#REF!</definedName>
    <definedName name="_MAT140143" localSheetId="1">#REF!</definedName>
    <definedName name="_MAT140143" localSheetId="3">#REF!</definedName>
    <definedName name="_MAT140145" localSheetId="0">#REF!</definedName>
    <definedName name="_MAT140145" localSheetId="4">#REF!</definedName>
    <definedName name="_MAT140145" localSheetId="2">#REF!</definedName>
    <definedName name="_MAT140145" localSheetId="5">#REF!</definedName>
    <definedName name="_MAT140145" localSheetId="1">#REF!</definedName>
    <definedName name="_MAT140145" localSheetId="3">#REF!</definedName>
    <definedName name="_MAT150130" localSheetId="0">#REF!</definedName>
    <definedName name="_MAT150130" localSheetId="4">#REF!</definedName>
    <definedName name="_MAT150130" localSheetId="2">#REF!</definedName>
    <definedName name="_MAT150130" localSheetId="5">#REF!</definedName>
    <definedName name="_MAT150130" localSheetId="1">#REF!</definedName>
    <definedName name="_MAT150130" localSheetId="3">#REF!</definedName>
    <definedName name="_MAT170101" localSheetId="0">#REF!</definedName>
    <definedName name="_MAT170101" localSheetId="4">#REF!</definedName>
    <definedName name="_MAT170101" localSheetId="2">#REF!</definedName>
    <definedName name="_MAT170101" localSheetId="5">#REF!</definedName>
    <definedName name="_MAT170101" localSheetId="1">#REF!</definedName>
    <definedName name="_MAT170101" localSheetId="3">#REF!</definedName>
    <definedName name="_MAT170102" localSheetId="0">#REF!</definedName>
    <definedName name="_MAT170102" localSheetId="4">#REF!</definedName>
    <definedName name="_MAT170102" localSheetId="2">#REF!</definedName>
    <definedName name="_MAT170102" localSheetId="5">#REF!</definedName>
    <definedName name="_MAT170102" localSheetId="1">#REF!</definedName>
    <definedName name="_MAT170102" localSheetId="3">#REF!</definedName>
    <definedName name="_MAT170103" localSheetId="0">#REF!</definedName>
    <definedName name="_MAT170103" localSheetId="4">#REF!</definedName>
    <definedName name="_MAT170103" localSheetId="2">#REF!</definedName>
    <definedName name="_MAT170103" localSheetId="5">#REF!</definedName>
    <definedName name="_MAT170103" localSheetId="1">#REF!</definedName>
    <definedName name="_MAT170103" localSheetId="3">#REF!</definedName>
    <definedName name="_PRE010201" localSheetId="0">#REF!</definedName>
    <definedName name="_PRE010201" localSheetId="4">#REF!</definedName>
    <definedName name="_PRE010201" localSheetId="2">#REF!</definedName>
    <definedName name="_PRE010201" localSheetId="5">#REF!</definedName>
    <definedName name="_PRE010201" localSheetId="1">#REF!</definedName>
    <definedName name="_PRE010201" localSheetId="3">#REF!</definedName>
    <definedName name="_PRE010202" localSheetId="0">#REF!</definedName>
    <definedName name="_PRE010202" localSheetId="4">#REF!</definedName>
    <definedName name="_PRE010202" localSheetId="2">#REF!</definedName>
    <definedName name="_PRE010202" localSheetId="5">#REF!</definedName>
    <definedName name="_PRE010202" localSheetId="1">#REF!</definedName>
    <definedName name="_PRE010202" localSheetId="3">#REF!</definedName>
    <definedName name="_PRE010205" localSheetId="0">#REF!</definedName>
    <definedName name="_PRE010205" localSheetId="4">#REF!</definedName>
    <definedName name="_PRE010205" localSheetId="2">#REF!</definedName>
    <definedName name="_PRE010205" localSheetId="5">#REF!</definedName>
    <definedName name="_PRE010205" localSheetId="1">#REF!</definedName>
    <definedName name="_PRE010205" localSheetId="3">#REF!</definedName>
    <definedName name="_PRE010206" localSheetId="0">#REF!</definedName>
    <definedName name="_PRE010206" localSheetId="4">#REF!</definedName>
    <definedName name="_PRE010206" localSheetId="2">#REF!</definedName>
    <definedName name="_PRE010206" localSheetId="5">#REF!</definedName>
    <definedName name="_PRE010206" localSheetId="1">#REF!</definedName>
    <definedName name="_PRE010206" localSheetId="3">#REF!</definedName>
    <definedName name="_PRE010210" localSheetId="0">#REF!</definedName>
    <definedName name="_PRE010210" localSheetId="4">#REF!</definedName>
    <definedName name="_PRE010210" localSheetId="2">#REF!</definedName>
    <definedName name="_PRE010210" localSheetId="5">#REF!</definedName>
    <definedName name="_PRE010210" localSheetId="1">#REF!</definedName>
    <definedName name="_PRE010210" localSheetId="3">#REF!</definedName>
    <definedName name="_PRE010301" localSheetId="0">#REF!</definedName>
    <definedName name="_PRE010301" localSheetId="4">#REF!</definedName>
    <definedName name="_PRE010301" localSheetId="2">#REF!</definedName>
    <definedName name="_PRE010301" localSheetId="5">#REF!</definedName>
    <definedName name="_PRE010301" localSheetId="1">#REF!</definedName>
    <definedName name="_PRE010301" localSheetId="3">#REF!</definedName>
    <definedName name="_PRE010401" localSheetId="0">#REF!</definedName>
    <definedName name="_PRE010401" localSheetId="4">#REF!</definedName>
    <definedName name="_PRE010401" localSheetId="2">#REF!</definedName>
    <definedName name="_PRE010401" localSheetId="5">#REF!</definedName>
    <definedName name="_PRE010401" localSheetId="1">#REF!</definedName>
    <definedName name="_PRE010401" localSheetId="3">#REF!</definedName>
    <definedName name="_PRE010402" localSheetId="0">#REF!</definedName>
    <definedName name="_PRE010402" localSheetId="4">#REF!</definedName>
    <definedName name="_PRE010402" localSheetId="2">#REF!</definedName>
    <definedName name="_PRE010402" localSheetId="5">#REF!</definedName>
    <definedName name="_PRE010402" localSheetId="1">#REF!</definedName>
    <definedName name="_PRE010402" localSheetId="3">#REF!</definedName>
    <definedName name="_PRE010407" localSheetId="0">#REF!</definedName>
    <definedName name="_PRE010407" localSheetId="4">#REF!</definedName>
    <definedName name="_PRE010407" localSheetId="2">#REF!</definedName>
    <definedName name="_PRE010407" localSheetId="5">#REF!</definedName>
    <definedName name="_PRE010407" localSheetId="1">#REF!</definedName>
    <definedName name="_PRE010407" localSheetId="3">#REF!</definedName>
    <definedName name="_PRE010413" localSheetId="0">#REF!</definedName>
    <definedName name="_PRE010413" localSheetId="4">#REF!</definedName>
    <definedName name="_PRE010413" localSheetId="2">#REF!</definedName>
    <definedName name="_PRE010413" localSheetId="5">#REF!</definedName>
    <definedName name="_PRE010413" localSheetId="1">#REF!</definedName>
    <definedName name="_PRE010413" localSheetId="3">#REF!</definedName>
    <definedName name="_PRE010501" localSheetId="0">#REF!</definedName>
    <definedName name="_PRE010501" localSheetId="4">#REF!</definedName>
    <definedName name="_PRE010501" localSheetId="2">#REF!</definedName>
    <definedName name="_PRE010501" localSheetId="5">#REF!</definedName>
    <definedName name="_PRE010501" localSheetId="1">#REF!</definedName>
    <definedName name="_PRE010501" localSheetId="3">#REF!</definedName>
    <definedName name="_PRE010503" localSheetId="0">#REF!</definedName>
    <definedName name="_PRE010503" localSheetId="4">#REF!</definedName>
    <definedName name="_PRE010503" localSheetId="2">#REF!</definedName>
    <definedName name="_PRE010503" localSheetId="5">#REF!</definedName>
    <definedName name="_PRE010503" localSheetId="1">#REF!</definedName>
    <definedName name="_PRE010503" localSheetId="3">#REF!</definedName>
    <definedName name="_PRE010505" localSheetId="0">#REF!</definedName>
    <definedName name="_PRE010505" localSheetId="4">#REF!</definedName>
    <definedName name="_PRE010505" localSheetId="2">#REF!</definedName>
    <definedName name="_PRE010505" localSheetId="5">#REF!</definedName>
    <definedName name="_PRE010505" localSheetId="1">#REF!</definedName>
    <definedName name="_PRE010505" localSheetId="3">#REF!</definedName>
    <definedName name="_PRE010509" localSheetId="0">#REF!</definedName>
    <definedName name="_PRE010509" localSheetId="4">#REF!</definedName>
    <definedName name="_PRE010509" localSheetId="2">#REF!</definedName>
    <definedName name="_PRE010509" localSheetId="5">#REF!</definedName>
    <definedName name="_PRE010509" localSheetId="1">#REF!</definedName>
    <definedName name="_PRE010509" localSheetId="3">#REF!</definedName>
    <definedName name="_PRE010512" localSheetId="0">#REF!</definedName>
    <definedName name="_PRE010512" localSheetId="4">#REF!</definedName>
    <definedName name="_PRE010512" localSheetId="2">#REF!</definedName>
    <definedName name="_PRE010512" localSheetId="5">#REF!</definedName>
    <definedName name="_PRE010512" localSheetId="1">#REF!</definedName>
    <definedName name="_PRE010512" localSheetId="3">#REF!</definedName>
    <definedName name="_PRE010518" localSheetId="0">#REF!</definedName>
    <definedName name="_PRE010518" localSheetId="4">#REF!</definedName>
    <definedName name="_PRE010518" localSheetId="2">#REF!</definedName>
    <definedName name="_PRE010518" localSheetId="5">#REF!</definedName>
    <definedName name="_PRE010518" localSheetId="1">#REF!</definedName>
    <definedName name="_PRE010518" localSheetId="3">#REF!</definedName>
    <definedName name="_PRE010519" localSheetId="0">#REF!</definedName>
    <definedName name="_PRE010519" localSheetId="4">#REF!</definedName>
    <definedName name="_PRE010519" localSheetId="2">#REF!</definedName>
    <definedName name="_PRE010519" localSheetId="5">#REF!</definedName>
    <definedName name="_PRE010519" localSheetId="1">#REF!</definedName>
    <definedName name="_PRE010519" localSheetId="3">#REF!</definedName>
    <definedName name="_PRE010521" localSheetId="0">#REF!</definedName>
    <definedName name="_PRE010521" localSheetId="4">#REF!</definedName>
    <definedName name="_PRE010521" localSheetId="2">#REF!</definedName>
    <definedName name="_PRE010521" localSheetId="5">#REF!</definedName>
    <definedName name="_PRE010521" localSheetId="1">#REF!</definedName>
    <definedName name="_PRE010521" localSheetId="3">#REF!</definedName>
    <definedName name="_PRE010523" localSheetId="0">#REF!</definedName>
    <definedName name="_PRE010523" localSheetId="4">#REF!</definedName>
    <definedName name="_PRE010523" localSheetId="2">#REF!</definedName>
    <definedName name="_PRE010523" localSheetId="5">#REF!</definedName>
    <definedName name="_PRE010523" localSheetId="1">#REF!</definedName>
    <definedName name="_PRE010523" localSheetId="3">#REF!</definedName>
    <definedName name="_PRE010532" localSheetId="0">#REF!</definedName>
    <definedName name="_PRE010532" localSheetId="4">#REF!</definedName>
    <definedName name="_PRE010532" localSheetId="2">#REF!</definedName>
    <definedName name="_PRE010532" localSheetId="5">#REF!</definedName>
    <definedName name="_PRE010532" localSheetId="1">#REF!</definedName>
    <definedName name="_PRE010532" localSheetId="3">#REF!</definedName>
    <definedName name="_PRE010533" localSheetId="0">#REF!</definedName>
    <definedName name="_PRE010533" localSheetId="4">#REF!</definedName>
    <definedName name="_PRE010533" localSheetId="2">#REF!</definedName>
    <definedName name="_PRE010533" localSheetId="5">#REF!</definedName>
    <definedName name="_PRE010533" localSheetId="1">#REF!</definedName>
    <definedName name="_PRE010533" localSheetId="3">#REF!</definedName>
    <definedName name="_PRE010536" localSheetId="0">#REF!</definedName>
    <definedName name="_PRE010536" localSheetId="4">#REF!</definedName>
    <definedName name="_PRE010536" localSheetId="2">#REF!</definedName>
    <definedName name="_PRE010536" localSheetId="5">#REF!</definedName>
    <definedName name="_PRE010536" localSheetId="1">#REF!</definedName>
    <definedName name="_PRE010536" localSheetId="3">#REF!</definedName>
    <definedName name="_PRE010701" localSheetId="0">#REF!</definedName>
    <definedName name="_PRE010701" localSheetId="4">#REF!</definedName>
    <definedName name="_PRE010701" localSheetId="2">#REF!</definedName>
    <definedName name="_PRE010701" localSheetId="5">#REF!</definedName>
    <definedName name="_PRE010701" localSheetId="1">#REF!</definedName>
    <definedName name="_PRE010701" localSheetId="3">#REF!</definedName>
    <definedName name="_PRE010703" localSheetId="0">#REF!</definedName>
    <definedName name="_PRE010703" localSheetId="4">#REF!</definedName>
    <definedName name="_PRE010703" localSheetId="2">#REF!</definedName>
    <definedName name="_PRE010703" localSheetId="5">#REF!</definedName>
    <definedName name="_PRE010703" localSheetId="1">#REF!</definedName>
    <definedName name="_PRE010703" localSheetId="3">#REF!</definedName>
    <definedName name="_PRE010705" localSheetId="0">#REF!</definedName>
    <definedName name="_PRE010705" localSheetId="4">#REF!</definedName>
    <definedName name="_PRE010705" localSheetId="2">#REF!</definedName>
    <definedName name="_PRE010705" localSheetId="5">#REF!</definedName>
    <definedName name="_PRE010705" localSheetId="1">#REF!</definedName>
    <definedName name="_PRE010705" localSheetId="3">#REF!</definedName>
    <definedName name="_PRE010708" localSheetId="0">#REF!</definedName>
    <definedName name="_PRE010708" localSheetId="4">#REF!</definedName>
    <definedName name="_PRE010708" localSheetId="2">#REF!</definedName>
    <definedName name="_PRE010708" localSheetId="5">#REF!</definedName>
    <definedName name="_PRE010708" localSheetId="1">#REF!</definedName>
    <definedName name="_PRE010708" localSheetId="3">#REF!</definedName>
    <definedName name="_PRE010710" localSheetId="0">#REF!</definedName>
    <definedName name="_PRE010710" localSheetId="4">#REF!</definedName>
    <definedName name="_PRE010710" localSheetId="2">#REF!</definedName>
    <definedName name="_PRE010710" localSheetId="5">#REF!</definedName>
    <definedName name="_PRE010710" localSheetId="1">#REF!</definedName>
    <definedName name="_PRE010710" localSheetId="3">#REF!</definedName>
    <definedName name="_PRE010712" localSheetId="0">#REF!</definedName>
    <definedName name="_PRE010712" localSheetId="4">#REF!</definedName>
    <definedName name="_PRE010712" localSheetId="2">#REF!</definedName>
    <definedName name="_PRE010712" localSheetId="5">#REF!</definedName>
    <definedName name="_PRE010712" localSheetId="1">#REF!</definedName>
    <definedName name="_PRE010712" localSheetId="3">#REF!</definedName>
    <definedName name="_PRE010717" localSheetId="0">#REF!</definedName>
    <definedName name="_PRE010717" localSheetId="4">#REF!</definedName>
    <definedName name="_PRE010717" localSheetId="2">#REF!</definedName>
    <definedName name="_PRE010717" localSheetId="5">#REF!</definedName>
    <definedName name="_PRE010717" localSheetId="1">#REF!</definedName>
    <definedName name="_PRE010717" localSheetId="3">#REF!</definedName>
    <definedName name="_PRE010718" localSheetId="0">#REF!</definedName>
    <definedName name="_PRE010718" localSheetId="4">#REF!</definedName>
    <definedName name="_PRE010718" localSheetId="2">#REF!</definedName>
    <definedName name="_PRE010718" localSheetId="5">#REF!</definedName>
    <definedName name="_PRE010718" localSheetId="1">#REF!</definedName>
    <definedName name="_PRE010718" localSheetId="3">#REF!</definedName>
    <definedName name="_PRE020201" localSheetId="0">#REF!</definedName>
    <definedName name="_PRE020201" localSheetId="4">#REF!</definedName>
    <definedName name="_PRE020201" localSheetId="2">#REF!</definedName>
    <definedName name="_PRE020201" localSheetId="5">#REF!</definedName>
    <definedName name="_PRE020201" localSheetId="1">#REF!</definedName>
    <definedName name="_PRE020201" localSheetId="3">#REF!</definedName>
    <definedName name="_PRE020205" localSheetId="0">#REF!</definedName>
    <definedName name="_PRE020205" localSheetId="4">#REF!</definedName>
    <definedName name="_PRE020205" localSheetId="2">#REF!</definedName>
    <definedName name="_PRE020205" localSheetId="5">#REF!</definedName>
    <definedName name="_PRE020205" localSheetId="1">#REF!</definedName>
    <definedName name="_PRE020205" localSheetId="3">#REF!</definedName>
    <definedName name="_PRE020211" localSheetId="0">#REF!</definedName>
    <definedName name="_PRE020211" localSheetId="4">#REF!</definedName>
    <definedName name="_PRE020211" localSheetId="2">#REF!</definedName>
    <definedName name="_PRE020211" localSheetId="5">#REF!</definedName>
    <definedName name="_PRE020211" localSheetId="1">#REF!</definedName>
    <definedName name="_PRE020211" localSheetId="3">#REF!</definedName>
    <definedName name="_PRE020217" localSheetId="0">#REF!</definedName>
    <definedName name="_PRE020217" localSheetId="4">#REF!</definedName>
    <definedName name="_PRE020217" localSheetId="2">#REF!</definedName>
    <definedName name="_PRE020217" localSheetId="5">#REF!</definedName>
    <definedName name="_PRE020217" localSheetId="1">#REF!</definedName>
    <definedName name="_PRE020217" localSheetId="3">#REF!</definedName>
    <definedName name="_PRE030102" localSheetId="0">#REF!</definedName>
    <definedName name="_PRE030102" localSheetId="4">#REF!</definedName>
    <definedName name="_PRE030102" localSheetId="2">#REF!</definedName>
    <definedName name="_PRE030102" localSheetId="5">#REF!</definedName>
    <definedName name="_PRE030102" localSheetId="1">#REF!</definedName>
    <definedName name="_PRE030102" localSheetId="3">#REF!</definedName>
    <definedName name="_PRE030201" localSheetId="0">#REF!</definedName>
    <definedName name="_PRE030201" localSheetId="4">#REF!</definedName>
    <definedName name="_PRE030201" localSheetId="2">#REF!</definedName>
    <definedName name="_PRE030201" localSheetId="5">#REF!</definedName>
    <definedName name="_PRE030201" localSheetId="1">#REF!</definedName>
    <definedName name="_PRE030201" localSheetId="3">#REF!</definedName>
    <definedName name="_PRE030303" localSheetId="0">#REF!</definedName>
    <definedName name="_PRE030303" localSheetId="4">#REF!</definedName>
    <definedName name="_PRE030303" localSheetId="2">#REF!</definedName>
    <definedName name="_PRE030303" localSheetId="5">#REF!</definedName>
    <definedName name="_PRE030303" localSheetId="1">#REF!</definedName>
    <definedName name="_PRE030303" localSheetId="3">#REF!</definedName>
    <definedName name="_PRE030317" localSheetId="0">#REF!</definedName>
    <definedName name="_PRE030317" localSheetId="4">#REF!</definedName>
    <definedName name="_PRE030317" localSheetId="2">#REF!</definedName>
    <definedName name="_PRE030317" localSheetId="5">#REF!</definedName>
    <definedName name="_PRE030317" localSheetId="1">#REF!</definedName>
    <definedName name="_PRE030317" localSheetId="3">#REF!</definedName>
    <definedName name="_PRE040101" localSheetId="0">#REF!</definedName>
    <definedName name="_PRE040101" localSheetId="4">#REF!</definedName>
    <definedName name="_PRE040101" localSheetId="2">#REF!</definedName>
    <definedName name="_PRE040101" localSheetId="5">#REF!</definedName>
    <definedName name="_PRE040101" localSheetId="1">#REF!</definedName>
    <definedName name="_PRE040101" localSheetId="3">#REF!</definedName>
    <definedName name="_PRE040202" localSheetId="0">#REF!</definedName>
    <definedName name="_PRE040202" localSheetId="4">#REF!</definedName>
    <definedName name="_PRE040202" localSheetId="2">#REF!</definedName>
    <definedName name="_PRE040202" localSheetId="5">#REF!</definedName>
    <definedName name="_PRE040202" localSheetId="1">#REF!</definedName>
    <definedName name="_PRE040202" localSheetId="3">#REF!</definedName>
    <definedName name="_PRE050103" localSheetId="0">#REF!</definedName>
    <definedName name="_PRE050103" localSheetId="4">#REF!</definedName>
    <definedName name="_PRE050103" localSheetId="2">#REF!</definedName>
    <definedName name="_PRE050103" localSheetId="5">#REF!</definedName>
    <definedName name="_PRE050103" localSheetId="1">#REF!</definedName>
    <definedName name="_PRE050103" localSheetId="3">#REF!</definedName>
    <definedName name="_PRE050207" localSheetId="0">#REF!</definedName>
    <definedName name="_PRE050207" localSheetId="4">#REF!</definedName>
    <definedName name="_PRE050207" localSheetId="2">#REF!</definedName>
    <definedName name="_PRE050207" localSheetId="5">#REF!</definedName>
    <definedName name="_PRE050207" localSheetId="1">#REF!</definedName>
    <definedName name="_PRE050207" localSheetId="3">#REF!</definedName>
    <definedName name="_PRE060101" localSheetId="0">#REF!</definedName>
    <definedName name="_PRE060101" localSheetId="4">#REF!</definedName>
    <definedName name="_PRE060101" localSheetId="2">#REF!</definedName>
    <definedName name="_PRE060101" localSheetId="5">#REF!</definedName>
    <definedName name="_PRE060101" localSheetId="1">#REF!</definedName>
    <definedName name="_PRE060101" localSheetId="3">#REF!</definedName>
    <definedName name="_PRE080101" localSheetId="0">#REF!</definedName>
    <definedName name="_PRE080101" localSheetId="4">#REF!</definedName>
    <definedName name="_PRE080101" localSheetId="2">#REF!</definedName>
    <definedName name="_PRE080101" localSheetId="5">#REF!</definedName>
    <definedName name="_PRE080101" localSheetId="1">#REF!</definedName>
    <definedName name="_PRE080101" localSheetId="3">#REF!</definedName>
    <definedName name="_PRE080310" localSheetId="0">#REF!</definedName>
    <definedName name="_PRE080310" localSheetId="4">#REF!</definedName>
    <definedName name="_PRE080310" localSheetId="2">#REF!</definedName>
    <definedName name="_PRE080310" localSheetId="5">#REF!</definedName>
    <definedName name="_PRE080310" localSheetId="1">#REF!</definedName>
    <definedName name="_PRE080310" localSheetId="3">#REF!</definedName>
    <definedName name="_PRE090101" localSheetId="0">#REF!</definedName>
    <definedName name="_PRE090101" localSheetId="4">#REF!</definedName>
    <definedName name="_PRE090101" localSheetId="2">#REF!</definedName>
    <definedName name="_PRE090101" localSheetId="5">#REF!</definedName>
    <definedName name="_PRE090101" localSheetId="1">#REF!</definedName>
    <definedName name="_PRE090101" localSheetId="3">#REF!</definedName>
    <definedName name="_PRE100302" localSheetId="0">#REF!</definedName>
    <definedName name="_PRE100302" localSheetId="4">#REF!</definedName>
    <definedName name="_PRE100302" localSheetId="2">#REF!</definedName>
    <definedName name="_PRE100302" localSheetId="5">#REF!</definedName>
    <definedName name="_PRE100302" localSheetId="1">#REF!</definedName>
    <definedName name="_PRE100302" localSheetId="3">#REF!</definedName>
    <definedName name="_PRE110101" localSheetId="0">#REF!</definedName>
    <definedName name="_PRE110101" localSheetId="4">#REF!</definedName>
    <definedName name="_PRE110101" localSheetId="2">#REF!</definedName>
    <definedName name="_PRE110101" localSheetId="5">#REF!</definedName>
    <definedName name="_PRE110101" localSheetId="1">#REF!</definedName>
    <definedName name="_PRE110101" localSheetId="3">#REF!</definedName>
    <definedName name="_PRE110104" localSheetId="0">#REF!</definedName>
    <definedName name="_PRE110104" localSheetId="4">#REF!</definedName>
    <definedName name="_PRE110104" localSheetId="2">#REF!</definedName>
    <definedName name="_PRE110104" localSheetId="5">#REF!</definedName>
    <definedName name="_PRE110104" localSheetId="1">#REF!</definedName>
    <definedName name="_PRE110104" localSheetId="3">#REF!</definedName>
    <definedName name="_PRE110107" localSheetId="0">#REF!</definedName>
    <definedName name="_PRE110107" localSheetId="4">#REF!</definedName>
    <definedName name="_PRE110107" localSheetId="2">#REF!</definedName>
    <definedName name="_PRE110107" localSheetId="5">#REF!</definedName>
    <definedName name="_PRE110107" localSheetId="1">#REF!</definedName>
    <definedName name="_PRE110107" localSheetId="3">#REF!</definedName>
    <definedName name="_PRE120101" localSheetId="0">#REF!</definedName>
    <definedName name="_PRE120101" localSheetId="4">#REF!</definedName>
    <definedName name="_PRE120101" localSheetId="2">#REF!</definedName>
    <definedName name="_PRE120101" localSheetId="5">#REF!</definedName>
    <definedName name="_PRE120101" localSheetId="1">#REF!</definedName>
    <definedName name="_PRE120101" localSheetId="3">#REF!</definedName>
    <definedName name="_PRE120105" localSheetId="0">#REF!</definedName>
    <definedName name="_PRE120105" localSheetId="4">#REF!</definedName>
    <definedName name="_PRE120105" localSheetId="2">#REF!</definedName>
    <definedName name="_PRE120105" localSheetId="5">#REF!</definedName>
    <definedName name="_PRE120105" localSheetId="1">#REF!</definedName>
    <definedName name="_PRE120105" localSheetId="3">#REF!</definedName>
    <definedName name="_PRE120106" localSheetId="0">#REF!</definedName>
    <definedName name="_PRE120106" localSheetId="4">#REF!</definedName>
    <definedName name="_PRE120106" localSheetId="2">#REF!</definedName>
    <definedName name="_PRE120106" localSheetId="5">#REF!</definedName>
    <definedName name="_PRE120106" localSheetId="1">#REF!</definedName>
    <definedName name="_PRE120106" localSheetId="3">#REF!</definedName>
    <definedName name="_PRE120107" localSheetId="0">#REF!</definedName>
    <definedName name="_PRE120107" localSheetId="4">#REF!</definedName>
    <definedName name="_PRE120107" localSheetId="2">#REF!</definedName>
    <definedName name="_PRE120107" localSheetId="5">#REF!</definedName>
    <definedName name="_PRE120107" localSheetId="1">#REF!</definedName>
    <definedName name="_PRE120107" localSheetId="3">#REF!</definedName>
    <definedName name="_PRE120110" localSheetId="0">#REF!</definedName>
    <definedName name="_PRE120110" localSheetId="4">#REF!</definedName>
    <definedName name="_PRE120110" localSheetId="2">#REF!</definedName>
    <definedName name="_PRE120110" localSheetId="5">#REF!</definedName>
    <definedName name="_PRE120110" localSheetId="1">#REF!</definedName>
    <definedName name="_PRE120110" localSheetId="3">#REF!</definedName>
    <definedName name="_PRE120150" localSheetId="0">#REF!</definedName>
    <definedName name="_PRE120150" localSheetId="4">#REF!</definedName>
    <definedName name="_PRE120150" localSheetId="2">#REF!</definedName>
    <definedName name="_PRE120150" localSheetId="5">#REF!</definedName>
    <definedName name="_PRE120150" localSheetId="1">#REF!</definedName>
    <definedName name="_PRE120150" localSheetId="3">#REF!</definedName>
    <definedName name="_PRE130101" localSheetId="0">#REF!</definedName>
    <definedName name="_PRE130101" localSheetId="4">#REF!</definedName>
    <definedName name="_PRE130101" localSheetId="2">#REF!</definedName>
    <definedName name="_PRE130101" localSheetId="5">#REF!</definedName>
    <definedName name="_PRE130101" localSheetId="1">#REF!</definedName>
    <definedName name="_PRE130101" localSheetId="3">#REF!</definedName>
    <definedName name="_PRE130103" localSheetId="0">#REF!</definedName>
    <definedName name="_PRE130103" localSheetId="4">#REF!</definedName>
    <definedName name="_PRE130103" localSheetId="2">#REF!</definedName>
    <definedName name="_PRE130103" localSheetId="5">#REF!</definedName>
    <definedName name="_PRE130103" localSheetId="1">#REF!</definedName>
    <definedName name="_PRE130103" localSheetId="3">#REF!</definedName>
    <definedName name="_PRE130304" localSheetId="0">#REF!</definedName>
    <definedName name="_PRE130304" localSheetId="4">#REF!</definedName>
    <definedName name="_PRE130304" localSheetId="2">#REF!</definedName>
    <definedName name="_PRE130304" localSheetId="5">#REF!</definedName>
    <definedName name="_PRE130304" localSheetId="1">#REF!</definedName>
    <definedName name="_PRE130304" localSheetId="3">#REF!</definedName>
    <definedName name="_PRE130401" localSheetId="0">#REF!</definedName>
    <definedName name="_PRE130401" localSheetId="4">#REF!</definedName>
    <definedName name="_PRE130401" localSheetId="2">#REF!</definedName>
    <definedName name="_PRE130401" localSheetId="5">#REF!</definedName>
    <definedName name="_PRE130401" localSheetId="1">#REF!</definedName>
    <definedName name="_PRE130401" localSheetId="3">#REF!</definedName>
    <definedName name="_PRE140102" localSheetId="0">#REF!</definedName>
    <definedName name="_PRE140102" localSheetId="4">#REF!</definedName>
    <definedName name="_PRE140102" localSheetId="2">#REF!</definedName>
    <definedName name="_PRE140102" localSheetId="5">#REF!</definedName>
    <definedName name="_PRE140102" localSheetId="1">#REF!</definedName>
    <definedName name="_PRE140102" localSheetId="3">#REF!</definedName>
    <definedName name="_PRE140109" localSheetId="0">#REF!</definedName>
    <definedName name="_PRE140109" localSheetId="4">#REF!</definedName>
    <definedName name="_PRE140109" localSheetId="2">#REF!</definedName>
    <definedName name="_PRE140109" localSheetId="5">#REF!</definedName>
    <definedName name="_PRE140109" localSheetId="1">#REF!</definedName>
    <definedName name="_PRE140109" localSheetId="3">#REF!</definedName>
    <definedName name="_PRE140113" localSheetId="0">#REF!</definedName>
    <definedName name="_PRE140113" localSheetId="4">#REF!</definedName>
    <definedName name="_PRE140113" localSheetId="2">#REF!</definedName>
    <definedName name="_PRE140113" localSheetId="5">#REF!</definedName>
    <definedName name="_PRE140113" localSheetId="1">#REF!</definedName>
    <definedName name="_PRE140113" localSheetId="3">#REF!</definedName>
    <definedName name="_PRE140122" localSheetId="0">#REF!</definedName>
    <definedName name="_PRE140122" localSheetId="4">#REF!</definedName>
    <definedName name="_PRE140122" localSheetId="2">#REF!</definedName>
    <definedName name="_PRE140122" localSheetId="5">#REF!</definedName>
    <definedName name="_PRE140122" localSheetId="1">#REF!</definedName>
    <definedName name="_PRE140122" localSheetId="3">#REF!</definedName>
    <definedName name="_PRE140126" localSheetId="0">#REF!</definedName>
    <definedName name="_PRE140126" localSheetId="4">#REF!</definedName>
    <definedName name="_PRE140126" localSheetId="2">#REF!</definedName>
    <definedName name="_PRE140126" localSheetId="5">#REF!</definedName>
    <definedName name="_PRE140126" localSheetId="1">#REF!</definedName>
    <definedName name="_PRE140126" localSheetId="3">#REF!</definedName>
    <definedName name="_PRE140129" localSheetId="0">#REF!</definedName>
    <definedName name="_PRE140129" localSheetId="4">#REF!</definedName>
    <definedName name="_PRE140129" localSheetId="2">#REF!</definedName>
    <definedName name="_PRE140129" localSheetId="5">#REF!</definedName>
    <definedName name="_PRE140129" localSheetId="1">#REF!</definedName>
    <definedName name="_PRE140129" localSheetId="3">#REF!</definedName>
    <definedName name="_PRE140135" localSheetId="0">#REF!</definedName>
    <definedName name="_PRE140135" localSheetId="4">#REF!</definedName>
    <definedName name="_PRE140135" localSheetId="2">#REF!</definedName>
    <definedName name="_PRE140135" localSheetId="5">#REF!</definedName>
    <definedName name="_PRE140135" localSheetId="1">#REF!</definedName>
    <definedName name="_PRE140135" localSheetId="3">#REF!</definedName>
    <definedName name="_PRE140143" localSheetId="0">#REF!</definedName>
    <definedName name="_PRE140143" localSheetId="4">#REF!</definedName>
    <definedName name="_PRE140143" localSheetId="2">#REF!</definedName>
    <definedName name="_PRE140143" localSheetId="5">#REF!</definedName>
    <definedName name="_PRE140143" localSheetId="1">#REF!</definedName>
    <definedName name="_PRE140143" localSheetId="3">#REF!</definedName>
    <definedName name="_PRE140145" localSheetId="0">#REF!</definedName>
    <definedName name="_PRE140145" localSheetId="4">#REF!</definedName>
    <definedName name="_PRE140145" localSheetId="2">#REF!</definedName>
    <definedName name="_PRE140145" localSheetId="5">#REF!</definedName>
    <definedName name="_PRE140145" localSheetId="1">#REF!</definedName>
    <definedName name="_PRE140145" localSheetId="3">#REF!</definedName>
    <definedName name="_PRE150130" localSheetId="0">#REF!</definedName>
    <definedName name="_PRE150130" localSheetId="4">#REF!</definedName>
    <definedName name="_PRE150130" localSheetId="2">#REF!</definedName>
    <definedName name="_PRE150130" localSheetId="5">#REF!</definedName>
    <definedName name="_PRE150130" localSheetId="1">#REF!</definedName>
    <definedName name="_PRE150130" localSheetId="3">#REF!</definedName>
    <definedName name="_PRE170101" localSheetId="0">#REF!</definedName>
    <definedName name="_PRE170101" localSheetId="4">#REF!</definedName>
    <definedName name="_PRE170101" localSheetId="2">#REF!</definedName>
    <definedName name="_PRE170101" localSheetId="5">#REF!</definedName>
    <definedName name="_PRE170101" localSheetId="1">#REF!</definedName>
    <definedName name="_PRE170101" localSheetId="3">#REF!</definedName>
    <definedName name="_PRE170102" localSheetId="0">#REF!</definedName>
    <definedName name="_PRE170102" localSheetId="4">#REF!</definedName>
    <definedName name="_PRE170102" localSheetId="2">#REF!</definedName>
    <definedName name="_PRE170102" localSheetId="5">#REF!</definedName>
    <definedName name="_PRE170102" localSheetId="1">#REF!</definedName>
    <definedName name="_PRE170102" localSheetId="3">#REF!</definedName>
    <definedName name="_PRE170103" localSheetId="0">#REF!</definedName>
    <definedName name="_PRE170103" localSheetId="4">#REF!</definedName>
    <definedName name="_PRE170103" localSheetId="2">#REF!</definedName>
    <definedName name="_PRE170103" localSheetId="5">#REF!</definedName>
    <definedName name="_PRE170103" localSheetId="1">#REF!</definedName>
    <definedName name="_PRE170103" localSheetId="3">#REF!</definedName>
    <definedName name="_QUA010201" localSheetId="0">#REF!</definedName>
    <definedName name="_QUA010201" localSheetId="4">#REF!</definedName>
    <definedName name="_QUA010201" localSheetId="2">#REF!</definedName>
    <definedName name="_QUA010201" localSheetId="5">#REF!</definedName>
    <definedName name="_QUA010201" localSheetId="1">#REF!</definedName>
    <definedName name="_QUA010201" localSheetId="3">#REF!</definedName>
    <definedName name="_QUA010202" localSheetId="0">#REF!</definedName>
    <definedName name="_QUA010202" localSheetId="4">#REF!</definedName>
    <definedName name="_QUA010202" localSheetId="2">#REF!</definedName>
    <definedName name="_QUA010202" localSheetId="5">#REF!</definedName>
    <definedName name="_QUA010202" localSheetId="1">#REF!</definedName>
    <definedName name="_QUA010202" localSheetId="3">#REF!</definedName>
    <definedName name="_QUA010205" localSheetId="0">#REF!</definedName>
    <definedName name="_QUA010205" localSheetId="4">#REF!</definedName>
    <definedName name="_QUA010205" localSheetId="2">#REF!</definedName>
    <definedName name="_QUA010205" localSheetId="5">#REF!</definedName>
    <definedName name="_QUA010205" localSheetId="1">#REF!</definedName>
    <definedName name="_QUA010205" localSheetId="3">#REF!</definedName>
    <definedName name="_QUA010206" localSheetId="0">#REF!</definedName>
    <definedName name="_QUA010206" localSheetId="4">#REF!</definedName>
    <definedName name="_QUA010206" localSheetId="2">#REF!</definedName>
    <definedName name="_QUA010206" localSheetId="5">#REF!</definedName>
    <definedName name="_QUA010206" localSheetId="1">#REF!</definedName>
    <definedName name="_QUA010206" localSheetId="3">#REF!</definedName>
    <definedName name="_QUA010210" localSheetId="0">#REF!</definedName>
    <definedName name="_QUA010210" localSheetId="4">#REF!</definedName>
    <definedName name="_QUA010210" localSheetId="2">#REF!</definedName>
    <definedName name="_QUA010210" localSheetId="5">#REF!</definedName>
    <definedName name="_QUA010210" localSheetId="1">#REF!</definedName>
    <definedName name="_QUA010210" localSheetId="3">#REF!</definedName>
    <definedName name="_QUA010301" localSheetId="0">#REF!</definedName>
    <definedName name="_QUA010301" localSheetId="4">#REF!</definedName>
    <definedName name="_QUA010301" localSheetId="2">#REF!</definedName>
    <definedName name="_QUA010301" localSheetId="5">#REF!</definedName>
    <definedName name="_QUA010301" localSheetId="1">#REF!</definedName>
    <definedName name="_QUA010301" localSheetId="3">#REF!</definedName>
    <definedName name="_QUA010401" localSheetId="0">#REF!</definedName>
    <definedName name="_QUA010401" localSheetId="4">#REF!</definedName>
    <definedName name="_QUA010401" localSheetId="2">#REF!</definedName>
    <definedName name="_QUA010401" localSheetId="5">#REF!</definedName>
    <definedName name="_QUA010401" localSheetId="1">#REF!</definedName>
    <definedName name="_QUA010401" localSheetId="3">#REF!</definedName>
    <definedName name="_QUA010402" localSheetId="0">#REF!</definedName>
    <definedName name="_QUA010402" localSheetId="4">#REF!</definedName>
    <definedName name="_QUA010402" localSheetId="2">#REF!</definedName>
    <definedName name="_QUA010402" localSheetId="5">#REF!</definedName>
    <definedName name="_QUA010402" localSheetId="1">#REF!</definedName>
    <definedName name="_QUA010402" localSheetId="3">#REF!</definedName>
    <definedName name="_QUA010407" localSheetId="0">#REF!</definedName>
    <definedName name="_QUA010407" localSheetId="4">#REF!</definedName>
    <definedName name="_QUA010407" localSheetId="2">#REF!</definedName>
    <definedName name="_QUA010407" localSheetId="5">#REF!</definedName>
    <definedName name="_QUA010407" localSheetId="1">#REF!</definedName>
    <definedName name="_QUA010407" localSheetId="3">#REF!</definedName>
    <definedName name="_QUA010413" localSheetId="0">#REF!</definedName>
    <definedName name="_QUA010413" localSheetId="4">#REF!</definedName>
    <definedName name="_QUA010413" localSheetId="2">#REF!</definedName>
    <definedName name="_QUA010413" localSheetId="5">#REF!</definedName>
    <definedName name="_QUA010413" localSheetId="1">#REF!</definedName>
    <definedName name="_QUA010413" localSheetId="3">#REF!</definedName>
    <definedName name="_QUA010501" localSheetId="0">#REF!</definedName>
    <definedName name="_QUA010501" localSheetId="4">#REF!</definedName>
    <definedName name="_QUA010501" localSheetId="2">#REF!</definedName>
    <definedName name="_QUA010501" localSheetId="5">#REF!</definedName>
    <definedName name="_QUA010501" localSheetId="1">#REF!</definedName>
    <definedName name="_QUA010501" localSheetId="3">#REF!</definedName>
    <definedName name="_QUA010503" localSheetId="0">#REF!</definedName>
    <definedName name="_QUA010503" localSheetId="4">#REF!</definedName>
    <definedName name="_QUA010503" localSheetId="2">#REF!</definedName>
    <definedName name="_QUA010503" localSheetId="5">#REF!</definedName>
    <definedName name="_QUA010503" localSheetId="1">#REF!</definedName>
    <definedName name="_QUA010503" localSheetId="3">#REF!</definedName>
    <definedName name="_QUA010505" localSheetId="0">#REF!</definedName>
    <definedName name="_QUA010505" localSheetId="4">#REF!</definedName>
    <definedName name="_QUA010505" localSheetId="2">#REF!</definedName>
    <definedName name="_QUA010505" localSheetId="5">#REF!</definedName>
    <definedName name="_QUA010505" localSheetId="1">#REF!</definedName>
    <definedName name="_QUA010505" localSheetId="3">#REF!</definedName>
    <definedName name="_QUA010509" localSheetId="0">#REF!</definedName>
    <definedName name="_QUA010509" localSheetId="4">#REF!</definedName>
    <definedName name="_QUA010509" localSheetId="2">#REF!</definedName>
    <definedName name="_QUA010509" localSheetId="5">#REF!</definedName>
    <definedName name="_QUA010509" localSheetId="1">#REF!</definedName>
    <definedName name="_QUA010509" localSheetId="3">#REF!</definedName>
    <definedName name="_QUA010512" localSheetId="0">#REF!</definedName>
    <definedName name="_QUA010512" localSheetId="4">#REF!</definedName>
    <definedName name="_QUA010512" localSheetId="2">#REF!</definedName>
    <definedName name="_QUA010512" localSheetId="5">#REF!</definedName>
    <definedName name="_QUA010512" localSheetId="1">#REF!</definedName>
    <definedName name="_QUA010512" localSheetId="3">#REF!</definedName>
    <definedName name="_QUA010518" localSheetId="0">#REF!</definedName>
    <definedName name="_QUA010518" localSheetId="4">#REF!</definedName>
    <definedName name="_QUA010518" localSheetId="2">#REF!</definedName>
    <definedName name="_QUA010518" localSheetId="5">#REF!</definedName>
    <definedName name="_QUA010518" localSheetId="1">#REF!</definedName>
    <definedName name="_QUA010518" localSheetId="3">#REF!</definedName>
    <definedName name="_QUA010519" localSheetId="0">#REF!</definedName>
    <definedName name="_QUA010519" localSheetId="4">#REF!</definedName>
    <definedName name="_QUA010519" localSheetId="2">#REF!</definedName>
    <definedName name="_QUA010519" localSheetId="5">#REF!</definedName>
    <definedName name="_QUA010519" localSheetId="1">#REF!</definedName>
    <definedName name="_QUA010519" localSheetId="3">#REF!</definedName>
    <definedName name="_QUA010521" localSheetId="0">#REF!</definedName>
    <definedName name="_QUA010521" localSheetId="4">#REF!</definedName>
    <definedName name="_QUA010521" localSheetId="2">#REF!</definedName>
    <definedName name="_QUA010521" localSheetId="5">#REF!</definedName>
    <definedName name="_QUA010521" localSheetId="1">#REF!</definedName>
    <definedName name="_QUA010521" localSheetId="3">#REF!</definedName>
    <definedName name="_QUA010523" localSheetId="0">#REF!</definedName>
    <definedName name="_QUA010523" localSheetId="4">#REF!</definedName>
    <definedName name="_QUA010523" localSheetId="2">#REF!</definedName>
    <definedName name="_QUA010523" localSheetId="5">#REF!</definedName>
    <definedName name="_QUA010523" localSheetId="1">#REF!</definedName>
    <definedName name="_QUA010523" localSheetId="3">#REF!</definedName>
    <definedName name="_QUA010532" localSheetId="0">#REF!</definedName>
    <definedName name="_QUA010532" localSheetId="4">#REF!</definedName>
    <definedName name="_QUA010532" localSheetId="2">#REF!</definedName>
    <definedName name="_QUA010532" localSheetId="5">#REF!</definedName>
    <definedName name="_QUA010532" localSheetId="1">#REF!</definedName>
    <definedName name="_QUA010532" localSheetId="3">#REF!</definedName>
    <definedName name="_QUA010533" localSheetId="0">#REF!</definedName>
    <definedName name="_QUA010533" localSheetId="4">#REF!</definedName>
    <definedName name="_QUA010533" localSheetId="2">#REF!</definedName>
    <definedName name="_QUA010533" localSheetId="5">#REF!</definedName>
    <definedName name="_QUA010533" localSheetId="1">#REF!</definedName>
    <definedName name="_QUA010533" localSheetId="3">#REF!</definedName>
    <definedName name="_QUA010536" localSheetId="0">#REF!</definedName>
    <definedName name="_QUA010536" localSheetId="4">#REF!</definedName>
    <definedName name="_QUA010536" localSheetId="2">#REF!</definedName>
    <definedName name="_QUA010536" localSheetId="5">#REF!</definedName>
    <definedName name="_QUA010536" localSheetId="1">#REF!</definedName>
    <definedName name="_QUA010536" localSheetId="3">#REF!</definedName>
    <definedName name="_QUA010701" localSheetId="0">#REF!</definedName>
    <definedName name="_QUA010701" localSheetId="4">#REF!</definedName>
    <definedName name="_QUA010701" localSheetId="2">#REF!</definedName>
    <definedName name="_QUA010701" localSheetId="5">#REF!</definedName>
    <definedName name="_QUA010701" localSheetId="1">#REF!</definedName>
    <definedName name="_QUA010701" localSheetId="3">#REF!</definedName>
    <definedName name="_QUA010703" localSheetId="0">#REF!</definedName>
    <definedName name="_QUA010703" localSheetId="4">#REF!</definedName>
    <definedName name="_QUA010703" localSheetId="2">#REF!</definedName>
    <definedName name="_QUA010703" localSheetId="5">#REF!</definedName>
    <definedName name="_QUA010703" localSheetId="1">#REF!</definedName>
    <definedName name="_QUA010703" localSheetId="3">#REF!</definedName>
    <definedName name="_QUA010705" localSheetId="0">#REF!</definedName>
    <definedName name="_QUA010705" localSheetId="4">#REF!</definedName>
    <definedName name="_QUA010705" localSheetId="2">#REF!</definedName>
    <definedName name="_QUA010705" localSheetId="5">#REF!</definedName>
    <definedName name="_QUA010705" localSheetId="1">#REF!</definedName>
    <definedName name="_QUA010705" localSheetId="3">#REF!</definedName>
    <definedName name="_QUA010708" localSheetId="0">#REF!</definedName>
    <definedName name="_QUA010708" localSheetId="4">#REF!</definedName>
    <definedName name="_QUA010708" localSheetId="2">#REF!</definedName>
    <definedName name="_QUA010708" localSheetId="5">#REF!</definedName>
    <definedName name="_QUA010708" localSheetId="1">#REF!</definedName>
    <definedName name="_QUA010708" localSheetId="3">#REF!</definedName>
    <definedName name="_QUA010710" localSheetId="0">#REF!</definedName>
    <definedName name="_QUA010710" localSheetId="4">#REF!</definedName>
    <definedName name="_QUA010710" localSheetId="2">#REF!</definedName>
    <definedName name="_QUA010710" localSheetId="5">#REF!</definedName>
    <definedName name="_QUA010710" localSheetId="1">#REF!</definedName>
    <definedName name="_QUA010710" localSheetId="3">#REF!</definedName>
    <definedName name="_QUA010712" localSheetId="0">#REF!</definedName>
    <definedName name="_QUA010712" localSheetId="4">#REF!</definedName>
    <definedName name="_QUA010712" localSheetId="2">#REF!</definedName>
    <definedName name="_QUA010712" localSheetId="5">#REF!</definedName>
    <definedName name="_QUA010712" localSheetId="1">#REF!</definedName>
    <definedName name="_QUA010712" localSheetId="3">#REF!</definedName>
    <definedName name="_QUA010717" localSheetId="0">#REF!</definedName>
    <definedName name="_QUA010717" localSheetId="4">#REF!</definedName>
    <definedName name="_QUA010717" localSheetId="2">#REF!</definedName>
    <definedName name="_QUA010717" localSheetId="5">#REF!</definedName>
    <definedName name="_QUA010717" localSheetId="1">#REF!</definedName>
    <definedName name="_QUA010717" localSheetId="3">#REF!</definedName>
    <definedName name="_QUA010718" localSheetId="0">#REF!</definedName>
    <definedName name="_QUA010718" localSheetId="4">#REF!</definedName>
    <definedName name="_QUA010718" localSheetId="2">#REF!</definedName>
    <definedName name="_QUA010718" localSheetId="5">#REF!</definedName>
    <definedName name="_QUA010718" localSheetId="1">#REF!</definedName>
    <definedName name="_QUA010718" localSheetId="3">#REF!</definedName>
    <definedName name="_QUA020201" localSheetId="0">#REF!</definedName>
    <definedName name="_QUA020201" localSheetId="4">#REF!</definedName>
    <definedName name="_QUA020201" localSheetId="2">#REF!</definedName>
    <definedName name="_QUA020201" localSheetId="5">#REF!</definedName>
    <definedName name="_QUA020201" localSheetId="1">#REF!</definedName>
    <definedName name="_QUA020201" localSheetId="3">#REF!</definedName>
    <definedName name="_QUA020205" localSheetId="0">#REF!</definedName>
    <definedName name="_QUA020205" localSheetId="4">#REF!</definedName>
    <definedName name="_QUA020205" localSheetId="2">#REF!</definedName>
    <definedName name="_QUA020205" localSheetId="5">#REF!</definedName>
    <definedName name="_QUA020205" localSheetId="1">#REF!</definedName>
    <definedName name="_QUA020205" localSheetId="3">#REF!</definedName>
    <definedName name="_QUA020211" localSheetId="0">#REF!</definedName>
    <definedName name="_QUA020211" localSheetId="4">#REF!</definedName>
    <definedName name="_QUA020211" localSheetId="2">#REF!</definedName>
    <definedName name="_QUA020211" localSheetId="5">#REF!</definedName>
    <definedName name="_QUA020211" localSheetId="1">#REF!</definedName>
    <definedName name="_QUA020211" localSheetId="3">#REF!</definedName>
    <definedName name="_QUA020217" localSheetId="0">#REF!</definedName>
    <definedName name="_QUA020217" localSheetId="4">#REF!</definedName>
    <definedName name="_QUA020217" localSheetId="2">#REF!</definedName>
    <definedName name="_QUA020217" localSheetId="5">#REF!</definedName>
    <definedName name="_QUA020217" localSheetId="1">#REF!</definedName>
    <definedName name="_QUA020217" localSheetId="3">#REF!</definedName>
    <definedName name="_QUA030102" localSheetId="0">#REF!</definedName>
    <definedName name="_QUA030102" localSheetId="4">#REF!</definedName>
    <definedName name="_QUA030102" localSheetId="2">#REF!</definedName>
    <definedName name="_QUA030102" localSheetId="5">#REF!</definedName>
    <definedName name="_QUA030102" localSheetId="1">#REF!</definedName>
    <definedName name="_QUA030102" localSheetId="3">#REF!</definedName>
    <definedName name="_QUA030201" localSheetId="0">#REF!</definedName>
    <definedName name="_QUA030201" localSheetId="4">#REF!</definedName>
    <definedName name="_QUA030201" localSheetId="2">#REF!</definedName>
    <definedName name="_QUA030201" localSheetId="5">#REF!</definedName>
    <definedName name="_QUA030201" localSheetId="1">#REF!</definedName>
    <definedName name="_QUA030201" localSheetId="3">#REF!</definedName>
    <definedName name="_QUA030303" localSheetId="0">#REF!</definedName>
    <definedName name="_QUA030303" localSheetId="4">#REF!</definedName>
    <definedName name="_QUA030303" localSheetId="2">#REF!</definedName>
    <definedName name="_QUA030303" localSheetId="5">#REF!</definedName>
    <definedName name="_QUA030303" localSheetId="1">#REF!</definedName>
    <definedName name="_QUA030303" localSheetId="3">#REF!</definedName>
    <definedName name="_QUA030317" localSheetId="0">#REF!</definedName>
    <definedName name="_QUA030317" localSheetId="4">#REF!</definedName>
    <definedName name="_QUA030317" localSheetId="2">#REF!</definedName>
    <definedName name="_QUA030317" localSheetId="5">#REF!</definedName>
    <definedName name="_QUA030317" localSheetId="1">#REF!</definedName>
    <definedName name="_QUA030317" localSheetId="3">#REF!</definedName>
    <definedName name="_QUA040101" localSheetId="0">#REF!</definedName>
    <definedName name="_QUA040101" localSheetId="4">#REF!</definedName>
    <definedName name="_QUA040101" localSheetId="2">#REF!</definedName>
    <definedName name="_QUA040101" localSheetId="5">#REF!</definedName>
    <definedName name="_QUA040101" localSheetId="1">#REF!</definedName>
    <definedName name="_QUA040101" localSheetId="3">#REF!</definedName>
    <definedName name="_QUA040202" localSheetId="0">#REF!</definedName>
    <definedName name="_QUA040202" localSheetId="4">#REF!</definedName>
    <definedName name="_QUA040202" localSheetId="2">#REF!</definedName>
    <definedName name="_QUA040202" localSheetId="5">#REF!</definedName>
    <definedName name="_QUA040202" localSheetId="1">#REF!</definedName>
    <definedName name="_QUA040202" localSheetId="3">#REF!</definedName>
    <definedName name="_QUA050103" localSheetId="0">#REF!</definedName>
    <definedName name="_QUA050103" localSheetId="4">#REF!</definedName>
    <definedName name="_QUA050103" localSheetId="2">#REF!</definedName>
    <definedName name="_QUA050103" localSheetId="5">#REF!</definedName>
    <definedName name="_QUA050103" localSheetId="1">#REF!</definedName>
    <definedName name="_QUA050103" localSheetId="3">#REF!</definedName>
    <definedName name="_QUA050207" localSheetId="0">#REF!</definedName>
    <definedName name="_QUA050207" localSheetId="4">#REF!</definedName>
    <definedName name="_QUA050207" localSheetId="2">#REF!</definedName>
    <definedName name="_QUA050207" localSheetId="5">#REF!</definedName>
    <definedName name="_QUA050207" localSheetId="1">#REF!</definedName>
    <definedName name="_QUA050207" localSheetId="3">#REF!</definedName>
    <definedName name="_QUA060101" localSheetId="0">#REF!</definedName>
    <definedName name="_QUA060101" localSheetId="4">#REF!</definedName>
    <definedName name="_QUA060101" localSheetId="2">#REF!</definedName>
    <definedName name="_QUA060101" localSheetId="5">#REF!</definedName>
    <definedName name="_QUA060101" localSheetId="1">#REF!</definedName>
    <definedName name="_QUA060101" localSheetId="3">#REF!</definedName>
    <definedName name="_QUA080101" localSheetId="0">#REF!</definedName>
    <definedName name="_QUA080101" localSheetId="4">#REF!</definedName>
    <definedName name="_QUA080101" localSheetId="2">#REF!</definedName>
    <definedName name="_QUA080101" localSheetId="5">#REF!</definedName>
    <definedName name="_QUA080101" localSheetId="1">#REF!</definedName>
    <definedName name="_QUA080101" localSheetId="3">#REF!</definedName>
    <definedName name="_QUA080310" localSheetId="0">#REF!</definedName>
    <definedName name="_QUA080310" localSheetId="4">#REF!</definedName>
    <definedName name="_QUA080310" localSheetId="2">#REF!</definedName>
    <definedName name="_QUA080310" localSheetId="5">#REF!</definedName>
    <definedName name="_QUA080310" localSheetId="1">#REF!</definedName>
    <definedName name="_QUA080310" localSheetId="3">#REF!</definedName>
    <definedName name="_QUA090101" localSheetId="0">#REF!</definedName>
    <definedName name="_QUA090101" localSheetId="4">#REF!</definedName>
    <definedName name="_QUA090101" localSheetId="2">#REF!</definedName>
    <definedName name="_QUA090101" localSheetId="5">#REF!</definedName>
    <definedName name="_QUA090101" localSheetId="1">#REF!</definedName>
    <definedName name="_QUA090101" localSheetId="3">#REF!</definedName>
    <definedName name="_QUA100302" localSheetId="0">#REF!</definedName>
    <definedName name="_QUA100302" localSheetId="4">#REF!</definedName>
    <definedName name="_QUA100302" localSheetId="2">#REF!</definedName>
    <definedName name="_QUA100302" localSheetId="5">#REF!</definedName>
    <definedName name="_QUA100302" localSheetId="1">#REF!</definedName>
    <definedName name="_QUA100302" localSheetId="3">#REF!</definedName>
    <definedName name="_QUA110101" localSheetId="0">#REF!</definedName>
    <definedName name="_QUA110101" localSheetId="4">#REF!</definedName>
    <definedName name="_QUA110101" localSheetId="2">#REF!</definedName>
    <definedName name="_QUA110101" localSheetId="5">#REF!</definedName>
    <definedName name="_QUA110101" localSheetId="1">#REF!</definedName>
    <definedName name="_QUA110101" localSheetId="3">#REF!</definedName>
    <definedName name="_QUA110104" localSheetId="0">#REF!</definedName>
    <definedName name="_QUA110104" localSheetId="4">#REF!</definedName>
    <definedName name="_QUA110104" localSheetId="2">#REF!</definedName>
    <definedName name="_QUA110104" localSheetId="5">#REF!</definedName>
    <definedName name="_QUA110104" localSheetId="1">#REF!</definedName>
    <definedName name="_QUA110104" localSheetId="3">#REF!</definedName>
    <definedName name="_QUA110107" localSheetId="0">#REF!</definedName>
    <definedName name="_QUA110107" localSheetId="4">#REF!</definedName>
    <definedName name="_QUA110107" localSheetId="2">#REF!</definedName>
    <definedName name="_QUA110107" localSheetId="5">#REF!</definedName>
    <definedName name="_QUA110107" localSheetId="1">#REF!</definedName>
    <definedName name="_QUA110107" localSheetId="3">#REF!</definedName>
    <definedName name="_QUA120101" localSheetId="0">#REF!</definedName>
    <definedName name="_QUA120101" localSheetId="4">#REF!</definedName>
    <definedName name="_QUA120101" localSheetId="2">#REF!</definedName>
    <definedName name="_QUA120101" localSheetId="5">#REF!</definedName>
    <definedName name="_QUA120101" localSheetId="1">#REF!</definedName>
    <definedName name="_QUA120101" localSheetId="3">#REF!</definedName>
    <definedName name="_QUA120105" localSheetId="0">#REF!</definedName>
    <definedName name="_QUA120105" localSheetId="4">#REF!</definedName>
    <definedName name="_QUA120105" localSheetId="2">#REF!</definedName>
    <definedName name="_QUA120105" localSheetId="5">#REF!</definedName>
    <definedName name="_QUA120105" localSheetId="1">#REF!</definedName>
    <definedName name="_QUA120105" localSheetId="3">#REF!</definedName>
    <definedName name="_QUA120106" localSheetId="0">#REF!</definedName>
    <definedName name="_QUA120106" localSheetId="4">#REF!</definedName>
    <definedName name="_QUA120106" localSheetId="2">#REF!</definedName>
    <definedName name="_QUA120106" localSheetId="5">#REF!</definedName>
    <definedName name="_QUA120106" localSheetId="1">#REF!</definedName>
    <definedName name="_QUA120106" localSheetId="3">#REF!</definedName>
    <definedName name="_QUA120107" localSheetId="0">#REF!</definedName>
    <definedName name="_QUA120107" localSheetId="4">#REF!</definedName>
    <definedName name="_QUA120107" localSheetId="2">#REF!</definedName>
    <definedName name="_QUA120107" localSheetId="5">#REF!</definedName>
    <definedName name="_QUA120107" localSheetId="1">#REF!</definedName>
    <definedName name="_QUA120107" localSheetId="3">#REF!</definedName>
    <definedName name="_QUA120110" localSheetId="0">#REF!</definedName>
    <definedName name="_QUA120110" localSheetId="4">#REF!</definedName>
    <definedName name="_QUA120110" localSheetId="2">#REF!</definedName>
    <definedName name="_QUA120110" localSheetId="5">#REF!</definedName>
    <definedName name="_QUA120110" localSheetId="1">#REF!</definedName>
    <definedName name="_QUA120110" localSheetId="3">#REF!</definedName>
    <definedName name="_QUA120150" localSheetId="0">#REF!</definedName>
    <definedName name="_QUA120150" localSheetId="4">#REF!</definedName>
    <definedName name="_QUA120150" localSheetId="2">#REF!</definedName>
    <definedName name="_QUA120150" localSheetId="5">#REF!</definedName>
    <definedName name="_QUA120150" localSheetId="1">#REF!</definedName>
    <definedName name="_QUA120150" localSheetId="3">#REF!</definedName>
    <definedName name="_QUA130101" localSheetId="0">#REF!</definedName>
    <definedName name="_QUA130101" localSheetId="4">#REF!</definedName>
    <definedName name="_QUA130101" localSheetId="2">#REF!</definedName>
    <definedName name="_QUA130101" localSheetId="5">#REF!</definedName>
    <definedName name="_QUA130101" localSheetId="1">#REF!</definedName>
    <definedName name="_QUA130101" localSheetId="3">#REF!</definedName>
    <definedName name="_QUA130103" localSheetId="0">#REF!</definedName>
    <definedName name="_QUA130103" localSheetId="4">#REF!</definedName>
    <definedName name="_QUA130103" localSheetId="2">#REF!</definedName>
    <definedName name="_QUA130103" localSheetId="5">#REF!</definedName>
    <definedName name="_QUA130103" localSheetId="1">#REF!</definedName>
    <definedName name="_QUA130103" localSheetId="3">#REF!</definedName>
    <definedName name="_QUA130304" localSheetId="0">#REF!</definedName>
    <definedName name="_QUA130304" localSheetId="4">#REF!</definedName>
    <definedName name="_QUA130304" localSheetId="2">#REF!</definedName>
    <definedName name="_QUA130304" localSheetId="5">#REF!</definedName>
    <definedName name="_QUA130304" localSheetId="1">#REF!</definedName>
    <definedName name="_QUA130304" localSheetId="3">#REF!</definedName>
    <definedName name="_QUA130401" localSheetId="0">#REF!</definedName>
    <definedName name="_QUA130401" localSheetId="4">#REF!</definedName>
    <definedName name="_QUA130401" localSheetId="2">#REF!</definedName>
    <definedName name="_QUA130401" localSheetId="5">#REF!</definedName>
    <definedName name="_QUA130401" localSheetId="1">#REF!</definedName>
    <definedName name="_QUA130401" localSheetId="3">#REF!</definedName>
    <definedName name="_QUA140102" localSheetId="0">#REF!</definedName>
    <definedName name="_QUA140102" localSheetId="4">#REF!</definedName>
    <definedName name="_QUA140102" localSheetId="2">#REF!</definedName>
    <definedName name="_QUA140102" localSheetId="5">#REF!</definedName>
    <definedName name="_QUA140102" localSheetId="1">#REF!</definedName>
    <definedName name="_QUA140102" localSheetId="3">#REF!</definedName>
    <definedName name="_QUA140109" localSheetId="0">#REF!</definedName>
    <definedName name="_QUA140109" localSheetId="4">#REF!</definedName>
    <definedName name="_QUA140109" localSheetId="2">#REF!</definedName>
    <definedName name="_QUA140109" localSheetId="5">#REF!</definedName>
    <definedName name="_QUA140109" localSheetId="1">#REF!</definedName>
    <definedName name="_QUA140109" localSheetId="3">#REF!</definedName>
    <definedName name="_QUA140113" localSheetId="0">#REF!</definedName>
    <definedName name="_QUA140113" localSheetId="4">#REF!</definedName>
    <definedName name="_QUA140113" localSheetId="2">#REF!</definedName>
    <definedName name="_QUA140113" localSheetId="5">#REF!</definedName>
    <definedName name="_QUA140113" localSheetId="1">#REF!</definedName>
    <definedName name="_QUA140113" localSheetId="3">#REF!</definedName>
    <definedName name="_QUA140122" localSheetId="0">#REF!</definedName>
    <definedName name="_QUA140122" localSheetId="4">#REF!</definedName>
    <definedName name="_QUA140122" localSheetId="2">#REF!</definedName>
    <definedName name="_QUA140122" localSheetId="5">#REF!</definedName>
    <definedName name="_QUA140122" localSheetId="1">#REF!</definedName>
    <definedName name="_QUA140122" localSheetId="3">#REF!</definedName>
    <definedName name="_QUA140126" localSheetId="0">#REF!</definedName>
    <definedName name="_QUA140126" localSheetId="4">#REF!</definedName>
    <definedName name="_QUA140126" localSheetId="2">#REF!</definedName>
    <definedName name="_QUA140126" localSheetId="5">#REF!</definedName>
    <definedName name="_QUA140126" localSheetId="1">#REF!</definedName>
    <definedName name="_QUA140126" localSheetId="3">#REF!</definedName>
    <definedName name="_QUA140129" localSheetId="0">#REF!</definedName>
    <definedName name="_QUA140129" localSheetId="4">#REF!</definedName>
    <definedName name="_QUA140129" localSheetId="2">#REF!</definedName>
    <definedName name="_QUA140129" localSheetId="5">#REF!</definedName>
    <definedName name="_QUA140129" localSheetId="1">#REF!</definedName>
    <definedName name="_QUA140129" localSheetId="3">#REF!</definedName>
    <definedName name="_QUA140135" localSheetId="0">#REF!</definedName>
    <definedName name="_QUA140135" localSheetId="4">#REF!</definedName>
    <definedName name="_QUA140135" localSheetId="2">#REF!</definedName>
    <definedName name="_QUA140135" localSheetId="5">#REF!</definedName>
    <definedName name="_QUA140135" localSheetId="1">#REF!</definedName>
    <definedName name="_QUA140135" localSheetId="3">#REF!</definedName>
    <definedName name="_QUA140143" localSheetId="0">#REF!</definedName>
    <definedName name="_QUA140143" localSheetId="4">#REF!</definedName>
    <definedName name="_QUA140143" localSheetId="2">#REF!</definedName>
    <definedName name="_QUA140143" localSheetId="5">#REF!</definedName>
    <definedName name="_QUA140143" localSheetId="1">#REF!</definedName>
    <definedName name="_QUA140143" localSheetId="3">#REF!</definedName>
    <definedName name="_QUA140145" localSheetId="0">#REF!</definedName>
    <definedName name="_QUA140145" localSheetId="4">#REF!</definedName>
    <definedName name="_QUA140145" localSheetId="2">#REF!</definedName>
    <definedName name="_QUA140145" localSheetId="5">#REF!</definedName>
    <definedName name="_QUA140145" localSheetId="1">#REF!</definedName>
    <definedName name="_QUA140145" localSheetId="3">#REF!</definedName>
    <definedName name="_QUA150130" localSheetId="0">#REF!</definedName>
    <definedName name="_QUA150130" localSheetId="4">#REF!</definedName>
    <definedName name="_QUA150130" localSheetId="2">#REF!</definedName>
    <definedName name="_QUA150130" localSheetId="5">#REF!</definedName>
    <definedName name="_QUA150130" localSheetId="1">#REF!</definedName>
    <definedName name="_QUA150130" localSheetId="3">#REF!</definedName>
    <definedName name="_QUA170101" localSheetId="0">#REF!</definedName>
    <definedName name="_QUA170101" localSheetId="4">#REF!</definedName>
    <definedName name="_QUA170101" localSheetId="2">#REF!</definedName>
    <definedName name="_QUA170101" localSheetId="5">#REF!</definedName>
    <definedName name="_QUA170101" localSheetId="1">#REF!</definedName>
    <definedName name="_QUA170101" localSheetId="3">#REF!</definedName>
    <definedName name="_QUA170102" localSheetId="0">#REF!</definedName>
    <definedName name="_QUA170102" localSheetId="4">#REF!</definedName>
    <definedName name="_QUA170102" localSheetId="2">#REF!</definedName>
    <definedName name="_QUA170102" localSheetId="5">#REF!</definedName>
    <definedName name="_QUA170102" localSheetId="1">#REF!</definedName>
    <definedName name="_QUA170102" localSheetId="3">#REF!</definedName>
    <definedName name="_QUA170103" localSheetId="0">#REF!</definedName>
    <definedName name="_QUA170103" localSheetId="4">#REF!</definedName>
    <definedName name="_QUA170103" localSheetId="2">#REF!</definedName>
    <definedName name="_QUA170103" localSheetId="5">#REF!</definedName>
    <definedName name="_QUA170103" localSheetId="1">#REF!</definedName>
    <definedName name="_QUA170103" localSheetId="3">#REF!</definedName>
    <definedName name="_R" localSheetId="0">#REF!</definedName>
    <definedName name="_R" localSheetId="4">#REF!</definedName>
    <definedName name="_R" localSheetId="2">#REF!</definedName>
    <definedName name="_R" localSheetId="5">#REF!</definedName>
    <definedName name="_R" localSheetId="1">#REF!</definedName>
    <definedName name="_R" localSheetId="3">#REF!</definedName>
    <definedName name="_REC11100" localSheetId="0">#REF!</definedName>
    <definedName name="_REC11100" localSheetId="4">#REF!</definedName>
    <definedName name="_REC11100" localSheetId="2">#REF!</definedName>
    <definedName name="_REC11100" localSheetId="5">#REF!</definedName>
    <definedName name="_REC11100" localSheetId="1">#REF!</definedName>
    <definedName name="_REC11100" localSheetId="3">#REF!</definedName>
    <definedName name="_REC11110" localSheetId="0">#REF!</definedName>
    <definedName name="_REC11110" localSheetId="4">#REF!</definedName>
    <definedName name="_REC11110" localSheetId="2">#REF!</definedName>
    <definedName name="_REC11110" localSheetId="5">#REF!</definedName>
    <definedName name="_REC11110" localSheetId="1">#REF!</definedName>
    <definedName name="_REC11110" localSheetId="3">#REF!</definedName>
    <definedName name="_REC11115" localSheetId="0">#REF!</definedName>
    <definedName name="_REC11115" localSheetId="4">#REF!</definedName>
    <definedName name="_REC11115" localSheetId="2">#REF!</definedName>
    <definedName name="_REC11115" localSheetId="5">#REF!</definedName>
    <definedName name="_REC11115" localSheetId="1">#REF!</definedName>
    <definedName name="_REC11115" localSheetId="3">#REF!</definedName>
    <definedName name="_REC11125" localSheetId="0">#REF!</definedName>
    <definedName name="_REC11125" localSheetId="4">#REF!</definedName>
    <definedName name="_REC11125" localSheetId="2">#REF!</definedName>
    <definedName name="_REC11125" localSheetId="5">#REF!</definedName>
    <definedName name="_REC11125" localSheetId="1">#REF!</definedName>
    <definedName name="_REC11125" localSheetId="3">#REF!</definedName>
    <definedName name="_REC11130" localSheetId="0">#REF!</definedName>
    <definedName name="_REC11130" localSheetId="4">#REF!</definedName>
    <definedName name="_REC11130" localSheetId="2">#REF!</definedName>
    <definedName name="_REC11130" localSheetId="5">#REF!</definedName>
    <definedName name="_REC11130" localSheetId="1">#REF!</definedName>
    <definedName name="_REC11130" localSheetId="3">#REF!</definedName>
    <definedName name="_REC11135" localSheetId="0">#REF!</definedName>
    <definedName name="_REC11135" localSheetId="4">#REF!</definedName>
    <definedName name="_REC11135" localSheetId="2">#REF!</definedName>
    <definedName name="_REC11135" localSheetId="5">#REF!</definedName>
    <definedName name="_REC11135" localSheetId="1">#REF!</definedName>
    <definedName name="_REC11135" localSheetId="3">#REF!</definedName>
    <definedName name="_REC11145" localSheetId="0">#REF!</definedName>
    <definedName name="_REC11145" localSheetId="4">#REF!</definedName>
    <definedName name="_REC11145" localSheetId="2">#REF!</definedName>
    <definedName name="_REC11145" localSheetId="5">#REF!</definedName>
    <definedName name="_REC11145" localSheetId="1">#REF!</definedName>
    <definedName name="_REC11145" localSheetId="3">#REF!</definedName>
    <definedName name="_REC11150" localSheetId="0">#REF!</definedName>
    <definedName name="_REC11150" localSheetId="4">#REF!</definedName>
    <definedName name="_REC11150" localSheetId="2">#REF!</definedName>
    <definedName name="_REC11150" localSheetId="5">#REF!</definedName>
    <definedName name="_REC11150" localSheetId="1">#REF!</definedName>
    <definedName name="_REC11150" localSheetId="3">#REF!</definedName>
    <definedName name="_REC11165" localSheetId="0">#REF!</definedName>
    <definedName name="_REC11165" localSheetId="4">#REF!</definedName>
    <definedName name="_REC11165" localSheetId="2">#REF!</definedName>
    <definedName name="_REC11165" localSheetId="5">#REF!</definedName>
    <definedName name="_REC11165" localSheetId="1">#REF!</definedName>
    <definedName name="_REC11165" localSheetId="3">#REF!</definedName>
    <definedName name="_REC11170" localSheetId="0">#REF!</definedName>
    <definedName name="_REC11170" localSheetId="4">#REF!</definedName>
    <definedName name="_REC11170" localSheetId="2">#REF!</definedName>
    <definedName name="_REC11170" localSheetId="5">#REF!</definedName>
    <definedName name="_REC11170" localSheetId="1">#REF!</definedName>
    <definedName name="_REC11170" localSheetId="3">#REF!</definedName>
    <definedName name="_REC11180" localSheetId="0">#REF!</definedName>
    <definedName name="_REC11180" localSheetId="4">#REF!</definedName>
    <definedName name="_REC11180" localSheetId="2">#REF!</definedName>
    <definedName name="_REC11180" localSheetId="5">#REF!</definedName>
    <definedName name="_REC11180" localSheetId="1">#REF!</definedName>
    <definedName name="_REC11180" localSheetId="3">#REF!</definedName>
    <definedName name="_REC11185" localSheetId="0">#REF!</definedName>
    <definedName name="_REC11185" localSheetId="4">#REF!</definedName>
    <definedName name="_REC11185" localSheetId="2">#REF!</definedName>
    <definedName name="_REC11185" localSheetId="5">#REF!</definedName>
    <definedName name="_REC11185" localSheetId="1">#REF!</definedName>
    <definedName name="_REC11185" localSheetId="3">#REF!</definedName>
    <definedName name="_REC11220" localSheetId="0">#REF!</definedName>
    <definedName name="_REC11220" localSheetId="4">#REF!</definedName>
    <definedName name="_REC11220" localSheetId="2">#REF!</definedName>
    <definedName name="_REC11220" localSheetId="5">#REF!</definedName>
    <definedName name="_REC11220" localSheetId="1">#REF!</definedName>
    <definedName name="_REC11220" localSheetId="3">#REF!</definedName>
    <definedName name="_REC12105" localSheetId="0">#REF!</definedName>
    <definedName name="_REC12105" localSheetId="4">#REF!</definedName>
    <definedName name="_REC12105" localSheetId="2">#REF!</definedName>
    <definedName name="_REC12105" localSheetId="5">#REF!</definedName>
    <definedName name="_REC12105" localSheetId="1">#REF!</definedName>
    <definedName name="_REC12105" localSheetId="3">#REF!</definedName>
    <definedName name="_REC12555" localSheetId="0">#REF!</definedName>
    <definedName name="_REC12555" localSheetId="4">#REF!</definedName>
    <definedName name="_REC12555" localSheetId="2">#REF!</definedName>
    <definedName name="_REC12555" localSheetId="5">#REF!</definedName>
    <definedName name="_REC12555" localSheetId="1">#REF!</definedName>
    <definedName name="_REC12555" localSheetId="3">#REF!</definedName>
    <definedName name="_REC12570" localSheetId="0">#REF!</definedName>
    <definedName name="_REC12570" localSheetId="4">#REF!</definedName>
    <definedName name="_REC12570" localSheetId="2">#REF!</definedName>
    <definedName name="_REC12570" localSheetId="5">#REF!</definedName>
    <definedName name="_REC12570" localSheetId="1">#REF!</definedName>
    <definedName name="_REC12570" localSheetId="3">#REF!</definedName>
    <definedName name="_REC12575" localSheetId="0">#REF!</definedName>
    <definedName name="_REC12575" localSheetId="4">#REF!</definedName>
    <definedName name="_REC12575" localSheetId="2">#REF!</definedName>
    <definedName name="_REC12575" localSheetId="5">#REF!</definedName>
    <definedName name="_REC12575" localSheetId="1">#REF!</definedName>
    <definedName name="_REC12575" localSheetId="3">#REF!</definedName>
    <definedName name="_REC12580" localSheetId="0">#REF!</definedName>
    <definedName name="_REC12580" localSheetId="4">#REF!</definedName>
    <definedName name="_REC12580" localSheetId="2">#REF!</definedName>
    <definedName name="_REC12580" localSheetId="5">#REF!</definedName>
    <definedName name="_REC12580" localSheetId="1">#REF!</definedName>
    <definedName name="_REC12580" localSheetId="3">#REF!</definedName>
    <definedName name="_REC12600" localSheetId="0">#REF!</definedName>
    <definedName name="_REC12600" localSheetId="4">#REF!</definedName>
    <definedName name="_REC12600" localSheetId="2">#REF!</definedName>
    <definedName name="_REC12600" localSheetId="5">#REF!</definedName>
    <definedName name="_REC12600" localSheetId="1">#REF!</definedName>
    <definedName name="_REC12600" localSheetId="3">#REF!</definedName>
    <definedName name="_REC12610" localSheetId="0">#REF!</definedName>
    <definedName name="_REC12610" localSheetId="4">#REF!</definedName>
    <definedName name="_REC12610" localSheetId="2">#REF!</definedName>
    <definedName name="_REC12610" localSheetId="5">#REF!</definedName>
    <definedName name="_REC12610" localSheetId="1">#REF!</definedName>
    <definedName name="_REC12610" localSheetId="3">#REF!</definedName>
    <definedName name="_REC12630" localSheetId="0">#REF!</definedName>
    <definedName name="_REC12630" localSheetId="4">#REF!</definedName>
    <definedName name="_REC12630" localSheetId="2">#REF!</definedName>
    <definedName name="_REC12630" localSheetId="5">#REF!</definedName>
    <definedName name="_REC12630" localSheetId="1">#REF!</definedName>
    <definedName name="_REC12630" localSheetId="3">#REF!</definedName>
    <definedName name="_REC12631" localSheetId="0">#REF!</definedName>
    <definedName name="_REC12631" localSheetId="4">#REF!</definedName>
    <definedName name="_REC12631" localSheetId="2">#REF!</definedName>
    <definedName name="_REC12631" localSheetId="5">#REF!</definedName>
    <definedName name="_REC12631" localSheetId="1">#REF!</definedName>
    <definedName name="_REC12631" localSheetId="3">#REF!</definedName>
    <definedName name="_REC12640" localSheetId="0">#REF!</definedName>
    <definedName name="_REC12640" localSheetId="4">#REF!</definedName>
    <definedName name="_REC12640" localSheetId="2">#REF!</definedName>
    <definedName name="_REC12640" localSheetId="5">#REF!</definedName>
    <definedName name="_REC12640" localSheetId="1">#REF!</definedName>
    <definedName name="_REC12640" localSheetId="3">#REF!</definedName>
    <definedName name="_REC12645" localSheetId="0">#REF!</definedName>
    <definedName name="_REC12645" localSheetId="4">#REF!</definedName>
    <definedName name="_REC12645" localSheetId="2">#REF!</definedName>
    <definedName name="_REC12645" localSheetId="5">#REF!</definedName>
    <definedName name="_REC12645" localSheetId="1">#REF!</definedName>
    <definedName name="_REC12645" localSheetId="3">#REF!</definedName>
    <definedName name="_REC12665" localSheetId="0">#REF!</definedName>
    <definedName name="_REC12665" localSheetId="4">#REF!</definedName>
    <definedName name="_REC12665" localSheetId="2">#REF!</definedName>
    <definedName name="_REC12665" localSheetId="5">#REF!</definedName>
    <definedName name="_REC12665" localSheetId="1">#REF!</definedName>
    <definedName name="_REC12665" localSheetId="3">#REF!</definedName>
    <definedName name="_REC12690" localSheetId="0">#REF!</definedName>
    <definedName name="_REC12690" localSheetId="4">#REF!</definedName>
    <definedName name="_REC12690" localSheetId="2">#REF!</definedName>
    <definedName name="_REC12690" localSheetId="5">#REF!</definedName>
    <definedName name="_REC12690" localSheetId="1">#REF!</definedName>
    <definedName name="_REC12690" localSheetId="3">#REF!</definedName>
    <definedName name="_REC12700" localSheetId="0">#REF!</definedName>
    <definedName name="_REC12700" localSheetId="4">#REF!</definedName>
    <definedName name="_REC12700" localSheetId="2">#REF!</definedName>
    <definedName name="_REC12700" localSheetId="5">#REF!</definedName>
    <definedName name="_REC12700" localSheetId="1">#REF!</definedName>
    <definedName name="_REC12700" localSheetId="3">#REF!</definedName>
    <definedName name="_REC12710" localSheetId="0">#REF!</definedName>
    <definedName name="_REC12710" localSheetId="4">#REF!</definedName>
    <definedName name="_REC12710" localSheetId="2">#REF!</definedName>
    <definedName name="_REC12710" localSheetId="5">#REF!</definedName>
    <definedName name="_REC12710" localSheetId="1">#REF!</definedName>
    <definedName name="_REC12710" localSheetId="3">#REF!</definedName>
    <definedName name="_REC13111" localSheetId="0">#REF!</definedName>
    <definedName name="_REC13111" localSheetId="4">#REF!</definedName>
    <definedName name="_REC13111" localSheetId="2">#REF!</definedName>
    <definedName name="_REC13111" localSheetId="5">#REF!</definedName>
    <definedName name="_REC13111" localSheetId="1">#REF!</definedName>
    <definedName name="_REC13111" localSheetId="3">#REF!</definedName>
    <definedName name="_REC13112" localSheetId="0">#REF!</definedName>
    <definedName name="_REC13112" localSheetId="4">#REF!</definedName>
    <definedName name="_REC13112" localSheetId="2">#REF!</definedName>
    <definedName name="_REC13112" localSheetId="5">#REF!</definedName>
    <definedName name="_REC13112" localSheetId="1">#REF!</definedName>
    <definedName name="_REC13112" localSheetId="3">#REF!</definedName>
    <definedName name="_REC13121" localSheetId="0">#REF!</definedName>
    <definedName name="_REC13121" localSheetId="4">#REF!</definedName>
    <definedName name="_REC13121" localSheetId="2">#REF!</definedName>
    <definedName name="_REC13121" localSheetId="5">#REF!</definedName>
    <definedName name="_REC13121" localSheetId="1">#REF!</definedName>
    <definedName name="_REC13121" localSheetId="3">#REF!</definedName>
    <definedName name="_REC13720" localSheetId="0">#REF!</definedName>
    <definedName name="_REC13720" localSheetId="4">#REF!</definedName>
    <definedName name="_REC13720" localSheetId="2">#REF!</definedName>
    <definedName name="_REC13720" localSheetId="5">#REF!</definedName>
    <definedName name="_REC13720" localSheetId="1">#REF!</definedName>
    <definedName name="_REC13720" localSheetId="3">#REF!</definedName>
    <definedName name="_REC14100" localSheetId="0">#REF!</definedName>
    <definedName name="_REC14100" localSheetId="4">#REF!</definedName>
    <definedName name="_REC14100" localSheetId="2">#REF!</definedName>
    <definedName name="_REC14100" localSheetId="5">#REF!</definedName>
    <definedName name="_REC14100" localSheetId="1">#REF!</definedName>
    <definedName name="_REC14100" localSheetId="3">#REF!</definedName>
    <definedName name="_REC14161" localSheetId="0">#REF!</definedName>
    <definedName name="_REC14161" localSheetId="4">#REF!</definedName>
    <definedName name="_REC14161" localSheetId="2">#REF!</definedName>
    <definedName name="_REC14161" localSheetId="5">#REF!</definedName>
    <definedName name="_REC14161" localSheetId="1">#REF!</definedName>
    <definedName name="_REC14161" localSheetId="3">#REF!</definedName>
    <definedName name="_REC14195" localSheetId="0">#REF!</definedName>
    <definedName name="_REC14195" localSheetId="4">#REF!</definedName>
    <definedName name="_REC14195" localSheetId="2">#REF!</definedName>
    <definedName name="_REC14195" localSheetId="5">#REF!</definedName>
    <definedName name="_REC14195" localSheetId="1">#REF!</definedName>
    <definedName name="_REC14195" localSheetId="3">#REF!</definedName>
    <definedName name="_REC14205" localSheetId="0">#REF!</definedName>
    <definedName name="_REC14205" localSheetId="4">#REF!</definedName>
    <definedName name="_REC14205" localSheetId="2">#REF!</definedName>
    <definedName name="_REC14205" localSheetId="5">#REF!</definedName>
    <definedName name="_REC14205" localSheetId="1">#REF!</definedName>
    <definedName name="_REC14205" localSheetId="3">#REF!</definedName>
    <definedName name="_REC14260" localSheetId="0">#REF!</definedName>
    <definedName name="_REC14260" localSheetId="4">#REF!</definedName>
    <definedName name="_REC14260" localSheetId="2">#REF!</definedName>
    <definedName name="_REC14260" localSheetId="5">#REF!</definedName>
    <definedName name="_REC14260" localSheetId="1">#REF!</definedName>
    <definedName name="_REC14260" localSheetId="3">#REF!</definedName>
    <definedName name="_REC14500" localSheetId="0">#REF!</definedName>
    <definedName name="_REC14500" localSheetId="4">#REF!</definedName>
    <definedName name="_REC14500" localSheetId="2">#REF!</definedName>
    <definedName name="_REC14500" localSheetId="5">#REF!</definedName>
    <definedName name="_REC14500" localSheetId="1">#REF!</definedName>
    <definedName name="_REC14500" localSheetId="3">#REF!</definedName>
    <definedName name="_REC14515" localSheetId="0">#REF!</definedName>
    <definedName name="_REC14515" localSheetId="4">#REF!</definedName>
    <definedName name="_REC14515" localSheetId="2">#REF!</definedName>
    <definedName name="_REC14515" localSheetId="5">#REF!</definedName>
    <definedName name="_REC14515" localSheetId="1">#REF!</definedName>
    <definedName name="_REC14515" localSheetId="3">#REF!</definedName>
    <definedName name="_REC14555" localSheetId="0">#REF!</definedName>
    <definedName name="_REC14555" localSheetId="4">#REF!</definedName>
    <definedName name="_REC14555" localSheetId="2">#REF!</definedName>
    <definedName name="_REC14555" localSheetId="5">#REF!</definedName>
    <definedName name="_REC14555" localSheetId="1">#REF!</definedName>
    <definedName name="_REC14555" localSheetId="3">#REF!</definedName>
    <definedName name="_REC14565" localSheetId="0">#REF!</definedName>
    <definedName name="_REC14565" localSheetId="4">#REF!</definedName>
    <definedName name="_REC14565" localSheetId="2">#REF!</definedName>
    <definedName name="_REC14565" localSheetId="5">#REF!</definedName>
    <definedName name="_REC14565" localSheetId="1">#REF!</definedName>
    <definedName name="_REC14565" localSheetId="3">#REF!</definedName>
    <definedName name="_REC15135" localSheetId="0">#REF!</definedName>
    <definedName name="_REC15135" localSheetId="4">#REF!</definedName>
    <definedName name="_REC15135" localSheetId="2">#REF!</definedName>
    <definedName name="_REC15135" localSheetId="5">#REF!</definedName>
    <definedName name="_REC15135" localSheetId="1">#REF!</definedName>
    <definedName name="_REC15135" localSheetId="3">#REF!</definedName>
    <definedName name="_REC15140" localSheetId="0">#REF!</definedName>
    <definedName name="_REC15140" localSheetId="4">#REF!</definedName>
    <definedName name="_REC15140" localSheetId="2">#REF!</definedName>
    <definedName name="_REC15140" localSheetId="5">#REF!</definedName>
    <definedName name="_REC15140" localSheetId="1">#REF!</definedName>
    <definedName name="_REC15140" localSheetId="3">#REF!</definedName>
    <definedName name="_REC15195" localSheetId="0">#REF!</definedName>
    <definedName name="_REC15195" localSheetId="4">#REF!</definedName>
    <definedName name="_REC15195" localSheetId="2">#REF!</definedName>
    <definedName name="_REC15195" localSheetId="5">#REF!</definedName>
    <definedName name="_REC15195" localSheetId="1">#REF!</definedName>
    <definedName name="_REC15195" localSheetId="3">#REF!</definedName>
    <definedName name="_REC15225" localSheetId="0">#REF!</definedName>
    <definedName name="_REC15225" localSheetId="4">#REF!</definedName>
    <definedName name="_REC15225" localSheetId="2">#REF!</definedName>
    <definedName name="_REC15225" localSheetId="5">#REF!</definedName>
    <definedName name="_REC15225" localSheetId="1">#REF!</definedName>
    <definedName name="_REC15225" localSheetId="3">#REF!</definedName>
    <definedName name="_REC15230" localSheetId="0">#REF!</definedName>
    <definedName name="_REC15230" localSheetId="4">#REF!</definedName>
    <definedName name="_REC15230" localSheetId="2">#REF!</definedName>
    <definedName name="_REC15230" localSheetId="5">#REF!</definedName>
    <definedName name="_REC15230" localSheetId="1">#REF!</definedName>
    <definedName name="_REC15230" localSheetId="3">#REF!</definedName>
    <definedName name="_REC15515" localSheetId="0">#REF!</definedName>
    <definedName name="_REC15515" localSheetId="4">#REF!</definedName>
    <definedName name="_REC15515" localSheetId="2">#REF!</definedName>
    <definedName name="_REC15515" localSheetId="5">#REF!</definedName>
    <definedName name="_REC15515" localSheetId="1">#REF!</definedName>
    <definedName name="_REC15515" localSheetId="3">#REF!</definedName>
    <definedName name="_REC15560" localSheetId="0">#REF!</definedName>
    <definedName name="_REC15560" localSheetId="4">#REF!</definedName>
    <definedName name="_REC15560" localSheetId="2">#REF!</definedName>
    <definedName name="_REC15560" localSheetId="5">#REF!</definedName>
    <definedName name="_REC15560" localSheetId="1">#REF!</definedName>
    <definedName name="_REC15560" localSheetId="3">#REF!</definedName>
    <definedName name="_REC15565" localSheetId="0">#REF!</definedName>
    <definedName name="_REC15565" localSheetId="4">#REF!</definedName>
    <definedName name="_REC15565" localSheetId="2">#REF!</definedName>
    <definedName name="_REC15565" localSheetId="5">#REF!</definedName>
    <definedName name="_REC15565" localSheetId="1">#REF!</definedName>
    <definedName name="_REC15565" localSheetId="3">#REF!</definedName>
    <definedName name="_REC15570" localSheetId="0">#REF!</definedName>
    <definedName name="_REC15570" localSheetId="4">#REF!</definedName>
    <definedName name="_REC15570" localSheetId="2">#REF!</definedName>
    <definedName name="_REC15570" localSheetId="5">#REF!</definedName>
    <definedName name="_REC15570" localSheetId="1">#REF!</definedName>
    <definedName name="_REC15570" localSheetId="3">#REF!</definedName>
    <definedName name="_REC15575" localSheetId="0">#REF!</definedName>
    <definedName name="_REC15575" localSheetId="4">#REF!</definedName>
    <definedName name="_REC15575" localSheetId="2">#REF!</definedName>
    <definedName name="_REC15575" localSheetId="5">#REF!</definedName>
    <definedName name="_REC15575" localSheetId="1">#REF!</definedName>
    <definedName name="_REC15575" localSheetId="3">#REF!</definedName>
    <definedName name="_REC15583" localSheetId="0">#REF!</definedName>
    <definedName name="_REC15583" localSheetId="4">#REF!</definedName>
    <definedName name="_REC15583" localSheetId="2">#REF!</definedName>
    <definedName name="_REC15583" localSheetId="5">#REF!</definedName>
    <definedName name="_REC15583" localSheetId="1">#REF!</definedName>
    <definedName name="_REC15583" localSheetId="3">#REF!</definedName>
    <definedName name="_REC15590" localSheetId="0">#REF!</definedName>
    <definedName name="_REC15590" localSheetId="4">#REF!</definedName>
    <definedName name="_REC15590" localSheetId="2">#REF!</definedName>
    <definedName name="_REC15590" localSheetId="5">#REF!</definedName>
    <definedName name="_REC15590" localSheetId="1">#REF!</definedName>
    <definedName name="_REC15590" localSheetId="3">#REF!</definedName>
    <definedName name="_REC15591" localSheetId="0">#REF!</definedName>
    <definedName name="_REC15591" localSheetId="4">#REF!</definedName>
    <definedName name="_REC15591" localSheetId="2">#REF!</definedName>
    <definedName name="_REC15591" localSheetId="5">#REF!</definedName>
    <definedName name="_REC15591" localSheetId="1">#REF!</definedName>
    <definedName name="_REC15591" localSheetId="3">#REF!</definedName>
    <definedName name="_REC15610" localSheetId="0">#REF!</definedName>
    <definedName name="_REC15610" localSheetId="4">#REF!</definedName>
    <definedName name="_REC15610" localSheetId="2">#REF!</definedName>
    <definedName name="_REC15610" localSheetId="5">#REF!</definedName>
    <definedName name="_REC15610" localSheetId="1">#REF!</definedName>
    <definedName name="_REC15610" localSheetId="3">#REF!</definedName>
    <definedName name="_REC15625" localSheetId="0">#REF!</definedName>
    <definedName name="_REC15625" localSheetId="4">#REF!</definedName>
    <definedName name="_REC15625" localSheetId="2">#REF!</definedName>
    <definedName name="_REC15625" localSheetId="5">#REF!</definedName>
    <definedName name="_REC15625" localSheetId="1">#REF!</definedName>
    <definedName name="_REC15625" localSheetId="3">#REF!</definedName>
    <definedName name="_REC15635" localSheetId="0">#REF!</definedName>
    <definedName name="_REC15635" localSheetId="4">#REF!</definedName>
    <definedName name="_REC15635" localSheetId="2">#REF!</definedName>
    <definedName name="_REC15635" localSheetId="5">#REF!</definedName>
    <definedName name="_REC15635" localSheetId="1">#REF!</definedName>
    <definedName name="_REC15635" localSheetId="3">#REF!</definedName>
    <definedName name="_REC15655" localSheetId="0">#REF!</definedName>
    <definedName name="_REC15655" localSheetId="4">#REF!</definedName>
    <definedName name="_REC15655" localSheetId="2">#REF!</definedName>
    <definedName name="_REC15655" localSheetId="5">#REF!</definedName>
    <definedName name="_REC15655" localSheetId="1">#REF!</definedName>
    <definedName name="_REC15655" localSheetId="3">#REF!</definedName>
    <definedName name="_REC15665" localSheetId="0">#REF!</definedName>
    <definedName name="_REC15665" localSheetId="4">#REF!</definedName>
    <definedName name="_REC15665" localSheetId="2">#REF!</definedName>
    <definedName name="_REC15665" localSheetId="5">#REF!</definedName>
    <definedName name="_REC15665" localSheetId="1">#REF!</definedName>
    <definedName name="_REC15665" localSheetId="3">#REF!</definedName>
    <definedName name="_REC16515" localSheetId="0">#REF!</definedName>
    <definedName name="_REC16515" localSheetId="4">#REF!</definedName>
    <definedName name="_REC16515" localSheetId="2">#REF!</definedName>
    <definedName name="_REC16515" localSheetId="5">#REF!</definedName>
    <definedName name="_REC16515" localSheetId="1">#REF!</definedName>
    <definedName name="_REC16515" localSheetId="3">#REF!</definedName>
    <definedName name="_REC16535" localSheetId="0">#REF!</definedName>
    <definedName name="_REC16535" localSheetId="4">#REF!</definedName>
    <definedName name="_REC16535" localSheetId="2">#REF!</definedName>
    <definedName name="_REC16535" localSheetId="5">#REF!</definedName>
    <definedName name="_REC16535" localSheetId="1">#REF!</definedName>
    <definedName name="_REC16535" localSheetId="3">#REF!</definedName>
    <definedName name="_REC17140" localSheetId="0">#REF!</definedName>
    <definedName name="_REC17140" localSheetId="4">#REF!</definedName>
    <definedName name="_REC17140" localSheetId="2">#REF!</definedName>
    <definedName name="_REC17140" localSheetId="5">#REF!</definedName>
    <definedName name="_REC17140" localSheetId="1">#REF!</definedName>
    <definedName name="_REC17140" localSheetId="3">#REF!</definedName>
    <definedName name="_REC19500" localSheetId="0">#REF!</definedName>
    <definedName name="_REC19500" localSheetId="4">#REF!</definedName>
    <definedName name="_REC19500" localSheetId="2">#REF!</definedName>
    <definedName name="_REC19500" localSheetId="5">#REF!</definedName>
    <definedName name="_REC19500" localSheetId="1">#REF!</definedName>
    <definedName name="_REC19500" localSheetId="3">#REF!</definedName>
    <definedName name="_REC19501" localSheetId="0">#REF!</definedName>
    <definedName name="_REC19501" localSheetId="4">#REF!</definedName>
    <definedName name="_REC19501" localSheetId="2">#REF!</definedName>
    <definedName name="_REC19501" localSheetId="5">#REF!</definedName>
    <definedName name="_REC19501" localSheetId="1">#REF!</definedName>
    <definedName name="_REC19501" localSheetId="3">#REF!</definedName>
    <definedName name="_REC19502" localSheetId="0">#REF!</definedName>
    <definedName name="_REC19502" localSheetId="4">#REF!</definedName>
    <definedName name="_REC19502" localSheetId="2">#REF!</definedName>
    <definedName name="_REC19502" localSheetId="5">#REF!</definedName>
    <definedName name="_REC19502" localSheetId="1">#REF!</definedName>
    <definedName name="_REC19502" localSheetId="3">#REF!</definedName>
    <definedName name="_REC19503" localSheetId="0">#REF!</definedName>
    <definedName name="_REC19503" localSheetId="4">#REF!</definedName>
    <definedName name="_REC19503" localSheetId="2">#REF!</definedName>
    <definedName name="_REC19503" localSheetId="5">#REF!</definedName>
    <definedName name="_REC19503" localSheetId="1">#REF!</definedName>
    <definedName name="_REC19503" localSheetId="3">#REF!</definedName>
    <definedName name="_REC19504" localSheetId="0">#REF!</definedName>
    <definedName name="_REC19504" localSheetId="4">#REF!</definedName>
    <definedName name="_REC19504" localSheetId="2">#REF!</definedName>
    <definedName name="_REC19504" localSheetId="5">#REF!</definedName>
    <definedName name="_REC19504" localSheetId="1">#REF!</definedName>
    <definedName name="_REC19504" localSheetId="3">#REF!</definedName>
    <definedName name="_REC19505" localSheetId="0">#REF!</definedName>
    <definedName name="_REC19505" localSheetId="4">#REF!</definedName>
    <definedName name="_REC19505" localSheetId="2">#REF!</definedName>
    <definedName name="_REC19505" localSheetId="5">#REF!</definedName>
    <definedName name="_REC19505" localSheetId="1">#REF!</definedName>
    <definedName name="_REC19505" localSheetId="3">#REF!</definedName>
    <definedName name="_REC20100" localSheetId="0">#REF!</definedName>
    <definedName name="_REC20100" localSheetId="4">#REF!</definedName>
    <definedName name="_REC20100" localSheetId="2">#REF!</definedName>
    <definedName name="_REC20100" localSheetId="5">#REF!</definedName>
    <definedName name="_REC20100" localSheetId="1">#REF!</definedName>
    <definedName name="_REC20100" localSheetId="3">#REF!</definedName>
    <definedName name="_REC20105" localSheetId="0">#REF!</definedName>
    <definedName name="_REC20105" localSheetId="4">#REF!</definedName>
    <definedName name="_REC20105" localSheetId="2">#REF!</definedName>
    <definedName name="_REC20105" localSheetId="5">#REF!</definedName>
    <definedName name="_REC20105" localSheetId="1">#REF!</definedName>
    <definedName name="_REC20105" localSheetId="3">#REF!</definedName>
    <definedName name="_REC20110" localSheetId="0">#REF!</definedName>
    <definedName name="_REC20110" localSheetId="4">#REF!</definedName>
    <definedName name="_REC20110" localSheetId="2">#REF!</definedName>
    <definedName name="_REC20110" localSheetId="5">#REF!</definedName>
    <definedName name="_REC20110" localSheetId="1">#REF!</definedName>
    <definedName name="_REC20110" localSheetId="3">#REF!</definedName>
    <definedName name="_REC20115" localSheetId="0">#REF!</definedName>
    <definedName name="_REC20115" localSheetId="4">#REF!</definedName>
    <definedName name="_REC20115" localSheetId="2">#REF!</definedName>
    <definedName name="_REC20115" localSheetId="5">#REF!</definedName>
    <definedName name="_REC20115" localSheetId="1">#REF!</definedName>
    <definedName name="_REC20115" localSheetId="3">#REF!</definedName>
    <definedName name="_REC20130" localSheetId="0">#REF!</definedName>
    <definedName name="_REC20130" localSheetId="4">#REF!</definedName>
    <definedName name="_REC20130" localSheetId="2">#REF!</definedName>
    <definedName name="_REC20130" localSheetId="5">#REF!</definedName>
    <definedName name="_REC20130" localSheetId="1">#REF!</definedName>
    <definedName name="_REC20130" localSheetId="3">#REF!</definedName>
    <definedName name="_REC20135" localSheetId="0">#REF!</definedName>
    <definedName name="_REC20135" localSheetId="4">#REF!</definedName>
    <definedName name="_REC20135" localSheetId="2">#REF!</definedName>
    <definedName name="_REC20135" localSheetId="5">#REF!</definedName>
    <definedName name="_REC20135" localSheetId="1">#REF!</definedName>
    <definedName name="_REC20135" localSheetId="3">#REF!</definedName>
    <definedName name="_REC20140" localSheetId="0">#REF!</definedName>
    <definedName name="_REC20140" localSheetId="4">#REF!</definedName>
    <definedName name="_REC20140" localSheetId="2">#REF!</definedName>
    <definedName name="_REC20140" localSheetId="5">#REF!</definedName>
    <definedName name="_REC20140" localSheetId="1">#REF!</definedName>
    <definedName name="_REC20140" localSheetId="3">#REF!</definedName>
    <definedName name="_REC20145" localSheetId="0">#REF!</definedName>
    <definedName name="_REC20145" localSheetId="4">#REF!</definedName>
    <definedName name="_REC20145" localSheetId="2">#REF!</definedName>
    <definedName name="_REC20145" localSheetId="5">#REF!</definedName>
    <definedName name="_REC20145" localSheetId="1">#REF!</definedName>
    <definedName name="_REC20145" localSheetId="3">#REF!</definedName>
    <definedName name="_REC20150" localSheetId="0">#REF!</definedName>
    <definedName name="_REC20150" localSheetId="4">#REF!</definedName>
    <definedName name="_REC20150" localSheetId="2">#REF!</definedName>
    <definedName name="_REC20150" localSheetId="5">#REF!</definedName>
    <definedName name="_REC20150" localSheetId="1">#REF!</definedName>
    <definedName name="_REC20150" localSheetId="3">#REF!</definedName>
    <definedName name="_REC20155" localSheetId="0">#REF!</definedName>
    <definedName name="_REC20155" localSheetId="4">#REF!</definedName>
    <definedName name="_REC20155" localSheetId="2">#REF!</definedName>
    <definedName name="_REC20155" localSheetId="5">#REF!</definedName>
    <definedName name="_REC20155" localSheetId="1">#REF!</definedName>
    <definedName name="_REC20155" localSheetId="3">#REF!</definedName>
    <definedName name="_REC20175" localSheetId="0">#REF!</definedName>
    <definedName name="_REC20175" localSheetId="4">#REF!</definedName>
    <definedName name="_REC20175" localSheetId="2">#REF!</definedName>
    <definedName name="_REC20175" localSheetId="5">#REF!</definedName>
    <definedName name="_REC20175" localSheetId="1">#REF!</definedName>
    <definedName name="_REC20175" localSheetId="3">#REF!</definedName>
    <definedName name="_REC20185" localSheetId="0">#REF!</definedName>
    <definedName name="_REC20185" localSheetId="4">#REF!</definedName>
    <definedName name="_REC20185" localSheetId="2">#REF!</definedName>
    <definedName name="_REC20185" localSheetId="5">#REF!</definedName>
    <definedName name="_REC20185" localSheetId="1">#REF!</definedName>
    <definedName name="_REC20185" localSheetId="3">#REF!</definedName>
    <definedName name="_REC20190" localSheetId="0">#REF!</definedName>
    <definedName name="_REC20190" localSheetId="4">#REF!</definedName>
    <definedName name="_REC20190" localSheetId="2">#REF!</definedName>
    <definedName name="_REC20190" localSheetId="5">#REF!</definedName>
    <definedName name="_REC20190" localSheetId="1">#REF!</definedName>
    <definedName name="_REC20190" localSheetId="3">#REF!</definedName>
    <definedName name="_REC20195" localSheetId="0">#REF!</definedName>
    <definedName name="_REC20195" localSheetId="4">#REF!</definedName>
    <definedName name="_REC20195" localSheetId="2">#REF!</definedName>
    <definedName name="_REC20195" localSheetId="5">#REF!</definedName>
    <definedName name="_REC20195" localSheetId="1">#REF!</definedName>
    <definedName name="_REC20195" localSheetId="3">#REF!</definedName>
    <definedName name="_REC20210" localSheetId="0">#REF!</definedName>
    <definedName name="_REC20210" localSheetId="4">#REF!</definedName>
    <definedName name="_REC20210" localSheetId="2">#REF!</definedName>
    <definedName name="_REC20210" localSheetId="5">#REF!</definedName>
    <definedName name="_REC20210" localSheetId="1">#REF!</definedName>
    <definedName name="_REC20210" localSheetId="3">#REF!</definedName>
    <definedName name="_s" localSheetId="0">"$#REF!.$#REF!$#REF!:$#REF!$#REF!"</definedName>
    <definedName name="_s" localSheetId="4">"$#REF!.$#REF!$#REF!:$#REF!$#REF!"</definedName>
    <definedName name="_s" localSheetId="2">"$#REF!.$#REF!$#REF!:$#REF!$#REF!"</definedName>
    <definedName name="_s" localSheetId="5">#REF!</definedName>
    <definedName name="_s" localSheetId="1">#REF!</definedName>
    <definedName name="_s" localSheetId="3">#REF!</definedName>
    <definedName name="_s_1" localSheetId="0">#REF!</definedName>
    <definedName name="_s_1" localSheetId="4">#REF!</definedName>
    <definedName name="_s_1" localSheetId="2">#REF!</definedName>
    <definedName name="_s_1" localSheetId="5">#REF!</definedName>
    <definedName name="_s_1" localSheetId="1">#REF!</definedName>
    <definedName name="_s_1" localSheetId="3">#REF!</definedName>
    <definedName name="_s_10" localSheetId="0">#REF!</definedName>
    <definedName name="_s_10" localSheetId="4">#REF!</definedName>
    <definedName name="_s_10" localSheetId="2">#REF!</definedName>
    <definedName name="_s_10" localSheetId="5">#REF!</definedName>
    <definedName name="_s_10" localSheetId="1">#REF!</definedName>
    <definedName name="_s_10" localSheetId="3">#REF!</definedName>
    <definedName name="_s_11" localSheetId="0">#REF!</definedName>
    <definedName name="_s_11" localSheetId="4">#REF!</definedName>
    <definedName name="_s_11" localSheetId="2">#REF!</definedName>
    <definedName name="_s_11" localSheetId="5">#REF!</definedName>
    <definedName name="_s_11" localSheetId="1">#REF!</definedName>
    <definedName name="_s_11" localSheetId="3">#REF!</definedName>
    <definedName name="_s_12" localSheetId="0">#REF!</definedName>
    <definedName name="_s_12" localSheetId="4">#REF!</definedName>
    <definedName name="_s_12" localSheetId="2">#REF!</definedName>
    <definedName name="_s_12" localSheetId="5">#REF!</definedName>
    <definedName name="_s_12" localSheetId="1">#REF!</definedName>
    <definedName name="_s_12" localSheetId="3">#REF!</definedName>
    <definedName name="_s_13" localSheetId="0">#REF!</definedName>
    <definedName name="_s_13" localSheetId="4">#REF!</definedName>
    <definedName name="_s_13" localSheetId="2">#REF!</definedName>
    <definedName name="_s_13" localSheetId="5">#REF!</definedName>
    <definedName name="_s_13" localSheetId="1">#REF!</definedName>
    <definedName name="_s_13" localSheetId="3">#REF!</definedName>
    <definedName name="_s_14" localSheetId="0">#REF!</definedName>
    <definedName name="_s_14" localSheetId="4">#REF!</definedName>
    <definedName name="_s_14" localSheetId="2">#REF!</definedName>
    <definedName name="_s_14" localSheetId="5">#REF!</definedName>
    <definedName name="_s_14" localSheetId="1">#REF!</definedName>
    <definedName name="_s_14" localSheetId="3">#REF!</definedName>
    <definedName name="_s_2" localSheetId="0">#REF!</definedName>
    <definedName name="_s_2" localSheetId="4">#REF!</definedName>
    <definedName name="_s_2" localSheetId="2">#REF!</definedName>
    <definedName name="_s_2" localSheetId="5">#REF!</definedName>
    <definedName name="_s_2" localSheetId="1">#REF!</definedName>
    <definedName name="_s_2" localSheetId="3">#REF!</definedName>
    <definedName name="_s_3" localSheetId="0">#REF!</definedName>
    <definedName name="_s_3" localSheetId="4">#REF!</definedName>
    <definedName name="_s_3" localSheetId="2">#REF!</definedName>
    <definedName name="_s_3" localSheetId="5">#REF!</definedName>
    <definedName name="_s_3" localSheetId="1">#REF!</definedName>
    <definedName name="_s_3" localSheetId="3">#REF!</definedName>
    <definedName name="_s_4" localSheetId="0">#REF!</definedName>
    <definedName name="_s_4" localSheetId="4">#REF!</definedName>
    <definedName name="_s_4" localSheetId="2">#REF!</definedName>
    <definedName name="_s_4" localSheetId="5">#REF!</definedName>
    <definedName name="_s_4" localSheetId="1">#REF!</definedName>
    <definedName name="_s_4" localSheetId="3">#REF!</definedName>
    <definedName name="_s_5" localSheetId="0">#REF!</definedName>
    <definedName name="_s_5" localSheetId="4">#REF!</definedName>
    <definedName name="_s_5" localSheetId="2">#REF!</definedName>
    <definedName name="_s_5" localSheetId="5">#REF!</definedName>
    <definedName name="_s_5" localSheetId="1">#REF!</definedName>
    <definedName name="_s_5" localSheetId="3">#REF!</definedName>
    <definedName name="_s_6" localSheetId="0">#REF!</definedName>
    <definedName name="_s_6" localSheetId="4">#REF!</definedName>
    <definedName name="_s_6" localSheetId="2">#REF!</definedName>
    <definedName name="_s_6" localSheetId="5">#REF!</definedName>
    <definedName name="_s_6" localSheetId="1">#REF!</definedName>
    <definedName name="_s_6" localSheetId="3">#REF!</definedName>
    <definedName name="_s_7" localSheetId="0">#REF!</definedName>
    <definedName name="_s_7" localSheetId="4">#REF!</definedName>
    <definedName name="_s_7" localSheetId="2">#REF!</definedName>
    <definedName name="_s_7" localSheetId="5">#REF!</definedName>
    <definedName name="_s_7" localSheetId="1">#REF!</definedName>
    <definedName name="_s_7" localSheetId="3">#REF!</definedName>
    <definedName name="_s_8" localSheetId="0">#REF!</definedName>
    <definedName name="_s_8" localSheetId="4">#REF!</definedName>
    <definedName name="_s_8" localSheetId="2">#REF!</definedName>
    <definedName name="_s_8" localSheetId="5">#REF!</definedName>
    <definedName name="_s_8" localSheetId="1">#REF!</definedName>
    <definedName name="_s_8" localSheetId="3">#REF!</definedName>
    <definedName name="_s_9" localSheetId="0">#REF!</definedName>
    <definedName name="_s_9" localSheetId="4">#REF!</definedName>
    <definedName name="_s_9" localSheetId="2">#REF!</definedName>
    <definedName name="_s_9" localSheetId="5">#REF!</definedName>
    <definedName name="_s_9" localSheetId="1">#REF!</definedName>
    <definedName name="_s_9" localSheetId="3">#REF!</definedName>
    <definedName name="_t" localSheetId="0">"$#REF!.$#REF!$#REF!:$#REF!$#REF!"</definedName>
    <definedName name="_t" localSheetId="4">"$#REF!.$#REF!$#REF!:$#REF!$#REF!"</definedName>
    <definedName name="_t" localSheetId="2">"$#REF!.$#REF!$#REF!:$#REF!$#REF!"</definedName>
    <definedName name="_t" localSheetId="5">#REF!</definedName>
    <definedName name="_t" localSheetId="1">#REF!</definedName>
    <definedName name="_t" localSheetId="3">#REF!</definedName>
    <definedName name="_t_1" localSheetId="0">#REF!</definedName>
    <definedName name="_t_1" localSheetId="4">#REF!</definedName>
    <definedName name="_t_1" localSheetId="2">#REF!</definedName>
    <definedName name="_t_1" localSheetId="5">#REF!</definedName>
    <definedName name="_t_1" localSheetId="1">#REF!</definedName>
    <definedName name="_t_1" localSheetId="3">#REF!</definedName>
    <definedName name="_t_10" localSheetId="0">#REF!</definedName>
    <definedName name="_t_10" localSheetId="4">#REF!</definedName>
    <definedName name="_t_10" localSheetId="2">#REF!</definedName>
    <definedName name="_t_10" localSheetId="5">#REF!</definedName>
    <definedName name="_t_10" localSheetId="1">#REF!</definedName>
    <definedName name="_t_10" localSheetId="3">#REF!</definedName>
    <definedName name="_t_11" localSheetId="0">#REF!</definedName>
    <definedName name="_t_11" localSheetId="4">#REF!</definedName>
    <definedName name="_t_11" localSheetId="2">#REF!</definedName>
    <definedName name="_t_11" localSheetId="5">#REF!</definedName>
    <definedName name="_t_11" localSheetId="1">#REF!</definedName>
    <definedName name="_t_11" localSheetId="3">#REF!</definedName>
    <definedName name="_t_12" localSheetId="0">#REF!</definedName>
    <definedName name="_t_12" localSheetId="4">#REF!</definedName>
    <definedName name="_t_12" localSheetId="2">#REF!</definedName>
    <definedName name="_t_12" localSheetId="5">#REF!</definedName>
    <definedName name="_t_12" localSheetId="1">#REF!</definedName>
    <definedName name="_t_12" localSheetId="3">#REF!</definedName>
    <definedName name="_t_13" localSheetId="0">#REF!</definedName>
    <definedName name="_t_13" localSheetId="4">#REF!</definedName>
    <definedName name="_t_13" localSheetId="2">#REF!</definedName>
    <definedName name="_t_13" localSheetId="5">#REF!</definedName>
    <definedName name="_t_13" localSheetId="1">#REF!</definedName>
    <definedName name="_t_13" localSheetId="3">#REF!</definedName>
    <definedName name="_t_14" localSheetId="0">#REF!</definedName>
    <definedName name="_t_14" localSheetId="4">#REF!</definedName>
    <definedName name="_t_14" localSheetId="2">#REF!</definedName>
    <definedName name="_t_14" localSheetId="5">#REF!</definedName>
    <definedName name="_t_14" localSheetId="1">#REF!</definedName>
    <definedName name="_t_14" localSheetId="3">#REF!</definedName>
    <definedName name="_t_2" localSheetId="0">#REF!</definedName>
    <definedName name="_t_2" localSheetId="4">#REF!</definedName>
    <definedName name="_t_2" localSheetId="2">#REF!</definedName>
    <definedName name="_t_2" localSheetId="5">#REF!</definedName>
    <definedName name="_t_2" localSheetId="1">#REF!</definedName>
    <definedName name="_t_2" localSheetId="3">#REF!</definedName>
    <definedName name="_t_3" localSheetId="0">#REF!</definedName>
    <definedName name="_t_3" localSheetId="4">#REF!</definedName>
    <definedName name="_t_3" localSheetId="2">#REF!</definedName>
    <definedName name="_t_3" localSheetId="5">#REF!</definedName>
    <definedName name="_t_3" localSheetId="1">#REF!</definedName>
    <definedName name="_t_3" localSheetId="3">#REF!</definedName>
    <definedName name="_t_4" localSheetId="0">#REF!</definedName>
    <definedName name="_t_4" localSheetId="4">#REF!</definedName>
    <definedName name="_t_4" localSheetId="2">#REF!</definedName>
    <definedName name="_t_4" localSheetId="5">#REF!</definedName>
    <definedName name="_t_4" localSheetId="1">#REF!</definedName>
    <definedName name="_t_4" localSheetId="3">#REF!</definedName>
    <definedName name="_t_5" localSheetId="0">#REF!</definedName>
    <definedName name="_t_5" localSheetId="4">#REF!</definedName>
    <definedName name="_t_5" localSheetId="2">#REF!</definedName>
    <definedName name="_t_5" localSheetId="5">#REF!</definedName>
    <definedName name="_t_5" localSheetId="1">#REF!</definedName>
    <definedName name="_t_5" localSheetId="3">#REF!</definedName>
    <definedName name="_t_6" localSheetId="0">#REF!</definedName>
    <definedName name="_t_6" localSheetId="4">#REF!</definedName>
    <definedName name="_t_6" localSheetId="2">#REF!</definedName>
    <definedName name="_t_6" localSheetId="5">#REF!</definedName>
    <definedName name="_t_6" localSheetId="1">#REF!</definedName>
    <definedName name="_t_6" localSheetId="3">#REF!</definedName>
    <definedName name="_t_7" localSheetId="0">#REF!</definedName>
    <definedName name="_t_7" localSheetId="4">#REF!</definedName>
    <definedName name="_t_7" localSheetId="2">#REF!</definedName>
    <definedName name="_t_7" localSheetId="5">#REF!</definedName>
    <definedName name="_t_7" localSheetId="1">#REF!</definedName>
    <definedName name="_t_7" localSheetId="3">#REF!</definedName>
    <definedName name="_t_8" localSheetId="0">#REF!</definedName>
    <definedName name="_t_8" localSheetId="4">#REF!</definedName>
    <definedName name="_t_8" localSheetId="2">#REF!</definedName>
    <definedName name="_t_8" localSheetId="5">#REF!</definedName>
    <definedName name="_t_8" localSheetId="1">#REF!</definedName>
    <definedName name="_t_8" localSheetId="3">#REF!</definedName>
    <definedName name="_t_9" localSheetId="0">#REF!</definedName>
    <definedName name="_t_9" localSheetId="4">#REF!</definedName>
    <definedName name="_t_9" localSheetId="2">#REF!</definedName>
    <definedName name="_t_9" localSheetId="5">#REF!</definedName>
    <definedName name="_t_9" localSheetId="1">#REF!</definedName>
    <definedName name="_t_9" localSheetId="3">#REF!</definedName>
    <definedName name="_TAPUME" localSheetId="0">#REF!</definedName>
    <definedName name="_TAPUME" localSheetId="4">#REF!</definedName>
    <definedName name="_TAPUME" localSheetId="2">#REF!</definedName>
    <definedName name="_TAPUME" localSheetId="5">#REF!</definedName>
    <definedName name="_TAPUME" localSheetId="1">#REF!</definedName>
    <definedName name="_TAPUME" localSheetId="3">#REF!</definedName>
    <definedName name="_Toc136157323_2" localSheetId="0">#REF!</definedName>
    <definedName name="_Toc136157323_2" localSheetId="4">#REF!</definedName>
    <definedName name="_Toc136157323_2" localSheetId="2">#REF!</definedName>
    <definedName name="_Toc136157323_2" localSheetId="5">#REF!</definedName>
    <definedName name="_Toc136157323_2" localSheetId="1">#REF!</definedName>
    <definedName name="_Toc136157323_2" localSheetId="3">#REF!</definedName>
    <definedName name="_Toc136157323_3" localSheetId="0">[1]PLANILHA!#REF!</definedName>
    <definedName name="_Toc136157323_3" localSheetId="4">[1]PLANILHA!#REF!</definedName>
    <definedName name="_Toc136157323_3" localSheetId="2">[1]PLANILHA!#REF!</definedName>
    <definedName name="_Toc136157323_3" localSheetId="5">[1]PLANILHA!#REF!</definedName>
    <definedName name="_Toc136157323_3" localSheetId="1">[1]PLANILHA!#REF!</definedName>
    <definedName name="_Toc136157323_3" localSheetId="3">[1]PLANILHA!#REF!</definedName>
    <definedName name="_Toc199836951_3" localSheetId="0">'[2]Tubo PVC 75'!#REF!</definedName>
    <definedName name="_Toc199836951_3" localSheetId="4">'[2]Tubo PVC 75'!#REF!</definedName>
    <definedName name="_Toc199836951_3" localSheetId="2">'[2]Tubo PVC 75'!#REF!</definedName>
    <definedName name="_Toc199836951_3" localSheetId="5">'[2]Tubo PVC 75'!#REF!</definedName>
    <definedName name="_Toc199836951_3" localSheetId="1">'[2]Tubo PVC 75'!#REF!</definedName>
    <definedName name="_Toc199836951_3" localSheetId="3">'[2]Tubo PVC 75'!#REF!</definedName>
    <definedName name="_TT102" localSheetId="0">'[3]Relatório-1ª med.'!#REF!</definedName>
    <definedName name="_TT102" localSheetId="4">'[3]Relatório-1ª med.'!#REF!</definedName>
    <definedName name="_TT102" localSheetId="2">'[3]Relatório-1ª med.'!#REF!</definedName>
    <definedName name="_TT102" localSheetId="5">'[3]Relatório-1ª med.'!#REF!</definedName>
    <definedName name="_TT102" localSheetId="1">'[3]Relatório-1ª med.'!#REF!</definedName>
    <definedName name="_TT102" localSheetId="3">'[3]Relatório-1ª med.'!#REF!</definedName>
    <definedName name="_TT107" localSheetId="0">'[3]Relatório-1ª med.'!#REF!</definedName>
    <definedName name="_TT107" localSheetId="4">'[3]Relatório-1ª med.'!#REF!</definedName>
    <definedName name="_TT107" localSheetId="2">'[3]Relatório-1ª med.'!#REF!</definedName>
    <definedName name="_TT107" localSheetId="5">'[3]Relatório-1ª med.'!#REF!</definedName>
    <definedName name="_TT107" localSheetId="1">'[3]Relatório-1ª med.'!#REF!</definedName>
    <definedName name="_TT107" localSheetId="3">'[3]Relatório-1ª med.'!#REF!</definedName>
    <definedName name="_TT121" localSheetId="0">'[3]Relatório-1ª med.'!#REF!</definedName>
    <definedName name="_TT121" localSheetId="4">'[3]Relatório-1ª med.'!#REF!</definedName>
    <definedName name="_TT121" localSheetId="2">'[3]Relatório-1ª med.'!#REF!</definedName>
    <definedName name="_TT121" localSheetId="5">'[3]Relatório-1ª med.'!#REF!</definedName>
    <definedName name="_TT121" localSheetId="1">'[3]Relatório-1ª med.'!#REF!</definedName>
    <definedName name="_TT121" localSheetId="3">'[3]Relatório-1ª med.'!#REF!</definedName>
    <definedName name="_TT123" localSheetId="0">'[3]Relatório-1ª med.'!#REF!</definedName>
    <definedName name="_TT123" localSheetId="4">'[3]Relatório-1ª med.'!#REF!</definedName>
    <definedName name="_TT123" localSheetId="2">'[3]Relatório-1ª med.'!#REF!</definedName>
    <definedName name="_TT123" localSheetId="5">'[3]Relatório-1ª med.'!#REF!</definedName>
    <definedName name="_TT123" localSheetId="1">'[3]Relatório-1ª med.'!#REF!</definedName>
    <definedName name="_TT123" localSheetId="3">'[3]Relatório-1ª med.'!#REF!</definedName>
    <definedName name="_TT19" localSheetId="0">'[3]Relatório-1ª med.'!#REF!</definedName>
    <definedName name="_TT19" localSheetId="4">'[3]Relatório-1ª med.'!#REF!</definedName>
    <definedName name="_TT19" localSheetId="2">'[3]Relatório-1ª med.'!#REF!</definedName>
    <definedName name="_TT19" localSheetId="5">'[3]Relatório-1ª med.'!#REF!</definedName>
    <definedName name="_TT19" localSheetId="1">'[3]Relatório-1ª med.'!#REF!</definedName>
    <definedName name="_TT19" localSheetId="3">'[3]Relatório-1ª med.'!#REF!</definedName>
    <definedName name="_TT20" localSheetId="0">'[3]Relatório-1ª med.'!#REF!</definedName>
    <definedName name="_TT20" localSheetId="4">'[3]Relatório-1ª med.'!#REF!</definedName>
    <definedName name="_TT20" localSheetId="2">'[3]Relatório-1ª med.'!#REF!</definedName>
    <definedName name="_TT20" localSheetId="5">'[3]Relatório-1ª med.'!#REF!</definedName>
    <definedName name="_TT20" localSheetId="1">'[3]Relatório-1ª med.'!#REF!</definedName>
    <definedName name="_TT20" localSheetId="3">'[3]Relatório-1ª med.'!#REF!</definedName>
    <definedName name="_TT21" localSheetId="0">'[3]Relatório-1ª med.'!#REF!</definedName>
    <definedName name="_TT21" localSheetId="4">'[3]Relatório-1ª med.'!#REF!</definedName>
    <definedName name="_TT21" localSheetId="2">'[3]Relatório-1ª med.'!#REF!</definedName>
    <definedName name="_TT21" localSheetId="5">'[3]Relatório-1ª med.'!#REF!</definedName>
    <definedName name="_TT21" localSheetId="1">'[3]Relatório-1ª med.'!#REF!</definedName>
    <definedName name="_TT21" localSheetId="3">'[3]Relatório-1ª med.'!#REF!</definedName>
    <definedName name="_TT22" localSheetId="0">'[3]Relatório-1ª med.'!#REF!</definedName>
    <definedName name="_TT22" localSheetId="4">'[3]Relatório-1ª med.'!#REF!</definedName>
    <definedName name="_TT22" localSheetId="2">'[3]Relatório-1ª med.'!#REF!</definedName>
    <definedName name="_TT22" localSheetId="5">'[3]Relatório-1ª med.'!#REF!</definedName>
    <definedName name="_TT22" localSheetId="1">'[3]Relatório-1ª med.'!#REF!</definedName>
    <definedName name="_TT22" localSheetId="3">'[3]Relatório-1ª med.'!#REF!</definedName>
    <definedName name="_TT26" localSheetId="0">'[3]Relatório-1ª med.'!#REF!</definedName>
    <definedName name="_TT26" localSheetId="4">'[3]Relatório-1ª med.'!#REF!</definedName>
    <definedName name="_TT26" localSheetId="2">'[3]Relatório-1ª med.'!#REF!</definedName>
    <definedName name="_TT26" localSheetId="5">'[3]Relatório-1ª med.'!#REF!</definedName>
    <definedName name="_TT26" localSheetId="1">'[3]Relatório-1ª med.'!#REF!</definedName>
    <definedName name="_TT26" localSheetId="3">'[3]Relatório-1ª med.'!#REF!</definedName>
    <definedName name="_TT27" localSheetId="0">'[3]Relatório-1ª med.'!#REF!</definedName>
    <definedName name="_TT27" localSheetId="4">'[3]Relatório-1ª med.'!#REF!</definedName>
    <definedName name="_TT27" localSheetId="2">'[3]Relatório-1ª med.'!#REF!</definedName>
    <definedName name="_TT27" localSheetId="5">'[3]Relatório-1ª med.'!#REF!</definedName>
    <definedName name="_TT27" localSheetId="1">'[3]Relatório-1ª med.'!#REF!</definedName>
    <definedName name="_TT27" localSheetId="3">'[3]Relatório-1ª med.'!#REF!</definedName>
    <definedName name="_TT28" localSheetId="0">'[3]Relatório-1ª med.'!#REF!</definedName>
    <definedName name="_TT28" localSheetId="4">'[3]Relatório-1ª med.'!#REF!</definedName>
    <definedName name="_TT28" localSheetId="2">'[3]Relatório-1ª med.'!#REF!</definedName>
    <definedName name="_TT28" localSheetId="5">'[3]Relatório-1ª med.'!#REF!</definedName>
    <definedName name="_TT28" localSheetId="1">'[3]Relatório-1ª med.'!#REF!</definedName>
    <definedName name="_TT28" localSheetId="3">'[3]Relatório-1ª med.'!#REF!</definedName>
    <definedName name="_TT30" localSheetId="0">'[3]Relatório-1ª med.'!#REF!</definedName>
    <definedName name="_TT30" localSheetId="4">'[3]Relatório-1ª med.'!#REF!</definedName>
    <definedName name="_TT30" localSheetId="2">'[3]Relatório-1ª med.'!#REF!</definedName>
    <definedName name="_TT30" localSheetId="5">'[3]Relatório-1ª med.'!#REF!</definedName>
    <definedName name="_TT30" localSheetId="1">'[3]Relatório-1ª med.'!#REF!</definedName>
    <definedName name="_TT30" localSheetId="3">'[3]Relatório-1ª med.'!#REF!</definedName>
    <definedName name="_TT31" localSheetId="0">'[3]Relatório-1ª med.'!#REF!</definedName>
    <definedName name="_TT31" localSheetId="4">'[3]Relatório-1ª med.'!#REF!</definedName>
    <definedName name="_TT31" localSheetId="2">'[3]Relatório-1ª med.'!#REF!</definedName>
    <definedName name="_TT31" localSheetId="5">'[3]Relatório-1ª med.'!#REF!</definedName>
    <definedName name="_TT31" localSheetId="1">'[3]Relatório-1ª med.'!#REF!</definedName>
    <definedName name="_TT31" localSheetId="3">'[3]Relatório-1ª med.'!#REF!</definedName>
    <definedName name="_TT32" localSheetId="0">'[3]Relatório-1ª med.'!#REF!</definedName>
    <definedName name="_TT32" localSheetId="4">'[3]Relatório-1ª med.'!#REF!</definedName>
    <definedName name="_TT32" localSheetId="2">'[3]Relatório-1ª med.'!#REF!</definedName>
    <definedName name="_TT32" localSheetId="5">'[3]Relatório-1ª med.'!#REF!</definedName>
    <definedName name="_TT32" localSheetId="1">'[3]Relatório-1ª med.'!#REF!</definedName>
    <definedName name="_TT32" localSheetId="3">'[3]Relatório-1ª med.'!#REF!</definedName>
    <definedName name="_TT33" localSheetId="0">'[3]Relatório-1ª med.'!#REF!</definedName>
    <definedName name="_TT33" localSheetId="4">'[3]Relatório-1ª med.'!#REF!</definedName>
    <definedName name="_TT33" localSheetId="2">'[3]Relatório-1ª med.'!#REF!</definedName>
    <definedName name="_TT33" localSheetId="5">'[3]Relatório-1ª med.'!#REF!</definedName>
    <definedName name="_TT33" localSheetId="1">'[3]Relatório-1ª med.'!#REF!</definedName>
    <definedName name="_TT33" localSheetId="3">'[3]Relatório-1ª med.'!#REF!</definedName>
    <definedName name="_TT34" localSheetId="0">'[3]Relatório-1ª med.'!#REF!</definedName>
    <definedName name="_TT34" localSheetId="4">'[3]Relatório-1ª med.'!#REF!</definedName>
    <definedName name="_TT34" localSheetId="2">'[3]Relatório-1ª med.'!#REF!</definedName>
    <definedName name="_TT34" localSheetId="5">'[3]Relatório-1ª med.'!#REF!</definedName>
    <definedName name="_TT34" localSheetId="1">'[3]Relatório-1ª med.'!#REF!</definedName>
    <definedName name="_TT34" localSheetId="3">'[3]Relatório-1ª med.'!#REF!</definedName>
    <definedName name="_TT36" localSheetId="0">'[3]Relatório-1ª med.'!#REF!</definedName>
    <definedName name="_TT36" localSheetId="4">'[3]Relatório-1ª med.'!#REF!</definedName>
    <definedName name="_TT36" localSheetId="2">'[3]Relatório-1ª med.'!#REF!</definedName>
    <definedName name="_TT36" localSheetId="5">'[3]Relatório-1ª med.'!#REF!</definedName>
    <definedName name="_TT36" localSheetId="1">'[3]Relatório-1ª med.'!#REF!</definedName>
    <definedName name="_TT36" localSheetId="3">'[3]Relatório-1ª med.'!#REF!</definedName>
    <definedName name="_TT37" localSheetId="0">'[3]Relatório-1ª med.'!#REF!</definedName>
    <definedName name="_TT37" localSheetId="4">'[3]Relatório-1ª med.'!#REF!</definedName>
    <definedName name="_TT37" localSheetId="2">'[3]Relatório-1ª med.'!#REF!</definedName>
    <definedName name="_TT37" localSheetId="5">'[3]Relatório-1ª med.'!#REF!</definedName>
    <definedName name="_TT37" localSheetId="1">'[3]Relatório-1ª med.'!#REF!</definedName>
    <definedName name="_TT37" localSheetId="3">'[3]Relatório-1ª med.'!#REF!</definedName>
    <definedName name="_TT38" localSheetId="0">'[3]Relatório-1ª med.'!#REF!</definedName>
    <definedName name="_TT38" localSheetId="4">'[3]Relatório-1ª med.'!#REF!</definedName>
    <definedName name="_TT38" localSheetId="2">'[3]Relatório-1ª med.'!#REF!</definedName>
    <definedName name="_TT38" localSheetId="5">'[3]Relatório-1ª med.'!#REF!</definedName>
    <definedName name="_TT38" localSheetId="1">'[3]Relatório-1ª med.'!#REF!</definedName>
    <definedName name="_TT38" localSheetId="3">'[3]Relatório-1ª med.'!#REF!</definedName>
    <definedName name="_TT39" localSheetId="0">'[3]Relatório-1ª med.'!#REF!</definedName>
    <definedName name="_TT39" localSheetId="4">'[3]Relatório-1ª med.'!#REF!</definedName>
    <definedName name="_TT39" localSheetId="2">'[3]Relatório-1ª med.'!#REF!</definedName>
    <definedName name="_TT39" localSheetId="5">'[3]Relatório-1ª med.'!#REF!</definedName>
    <definedName name="_TT39" localSheetId="1">'[3]Relatório-1ª med.'!#REF!</definedName>
    <definedName name="_TT39" localSheetId="3">'[3]Relatório-1ª med.'!#REF!</definedName>
    <definedName name="_TT40" localSheetId="0">'[3]Relatório-1ª med.'!#REF!</definedName>
    <definedName name="_TT40" localSheetId="4">'[3]Relatório-1ª med.'!#REF!</definedName>
    <definedName name="_TT40" localSheetId="2">'[3]Relatório-1ª med.'!#REF!</definedName>
    <definedName name="_TT40" localSheetId="5">'[3]Relatório-1ª med.'!#REF!</definedName>
    <definedName name="_TT40" localSheetId="1">'[3]Relatório-1ª med.'!#REF!</definedName>
    <definedName name="_TT40" localSheetId="3">'[3]Relatório-1ª med.'!#REF!</definedName>
    <definedName name="_TT5" localSheetId="0">'[3]Relatório-1ª med.'!#REF!</definedName>
    <definedName name="_TT5" localSheetId="4">'[3]Relatório-1ª med.'!#REF!</definedName>
    <definedName name="_TT5" localSheetId="2">'[3]Relatório-1ª med.'!#REF!</definedName>
    <definedName name="_TT5" localSheetId="5">'[3]Relatório-1ª med.'!#REF!</definedName>
    <definedName name="_TT5" localSheetId="1">'[3]Relatório-1ª med.'!#REF!</definedName>
    <definedName name="_TT5" localSheetId="3">'[3]Relatório-1ª med.'!#REF!</definedName>
    <definedName name="_TT52" localSheetId="0">'[3]Relatório-1ª med.'!#REF!</definedName>
    <definedName name="_TT52" localSheetId="4">'[3]Relatório-1ª med.'!#REF!</definedName>
    <definedName name="_TT52" localSheetId="2">'[3]Relatório-1ª med.'!#REF!</definedName>
    <definedName name="_TT52" localSheetId="5">'[3]Relatório-1ª med.'!#REF!</definedName>
    <definedName name="_TT52" localSheetId="1">'[3]Relatório-1ª med.'!#REF!</definedName>
    <definedName name="_TT52" localSheetId="3">'[3]Relatório-1ª med.'!#REF!</definedName>
    <definedName name="_TT53" localSheetId="0">'[3]Relatório-1ª med.'!#REF!</definedName>
    <definedName name="_TT53" localSheetId="4">'[3]Relatório-1ª med.'!#REF!</definedName>
    <definedName name="_TT53" localSheetId="2">'[3]Relatório-1ª med.'!#REF!</definedName>
    <definedName name="_TT53" localSheetId="5">'[3]Relatório-1ª med.'!#REF!</definedName>
    <definedName name="_TT53" localSheetId="1">'[3]Relatório-1ª med.'!#REF!</definedName>
    <definedName name="_TT53" localSheetId="3">'[3]Relatório-1ª med.'!#REF!</definedName>
    <definedName name="_TT54" localSheetId="0">'[3]Relatório-1ª med.'!#REF!</definedName>
    <definedName name="_TT54" localSheetId="4">'[3]Relatório-1ª med.'!#REF!</definedName>
    <definedName name="_TT54" localSheetId="2">'[3]Relatório-1ª med.'!#REF!</definedName>
    <definedName name="_TT54" localSheetId="5">'[3]Relatório-1ª med.'!#REF!</definedName>
    <definedName name="_TT54" localSheetId="1">'[3]Relatório-1ª med.'!#REF!</definedName>
    <definedName name="_TT54" localSheetId="3">'[3]Relatório-1ª med.'!#REF!</definedName>
    <definedName name="_TT55" localSheetId="0">'[3]Relatório-1ª med.'!#REF!</definedName>
    <definedName name="_TT55" localSheetId="4">'[3]Relatório-1ª med.'!#REF!</definedName>
    <definedName name="_TT55" localSheetId="2">'[3]Relatório-1ª med.'!#REF!</definedName>
    <definedName name="_TT55" localSheetId="5">'[3]Relatório-1ª med.'!#REF!</definedName>
    <definedName name="_TT55" localSheetId="1">'[3]Relatório-1ª med.'!#REF!</definedName>
    <definedName name="_TT55" localSheetId="3">'[3]Relatório-1ª med.'!#REF!</definedName>
    <definedName name="_TT6" localSheetId="0">'[3]Relatório-1ª med.'!#REF!</definedName>
    <definedName name="_TT6" localSheetId="4">'[3]Relatório-1ª med.'!#REF!</definedName>
    <definedName name="_TT6" localSheetId="2">'[3]Relatório-1ª med.'!#REF!</definedName>
    <definedName name="_TT6" localSheetId="5">'[3]Relatório-1ª med.'!#REF!</definedName>
    <definedName name="_TT6" localSheetId="1">'[3]Relatório-1ª med.'!#REF!</definedName>
    <definedName name="_TT6" localSheetId="3">'[3]Relatório-1ª med.'!#REF!</definedName>
    <definedName name="_TT60" localSheetId="0">'[3]Relatório-1ª med.'!#REF!</definedName>
    <definedName name="_TT60" localSheetId="4">'[3]Relatório-1ª med.'!#REF!</definedName>
    <definedName name="_TT60" localSheetId="2">'[3]Relatório-1ª med.'!#REF!</definedName>
    <definedName name="_TT60" localSheetId="5">'[3]Relatório-1ª med.'!#REF!</definedName>
    <definedName name="_TT60" localSheetId="1">'[3]Relatório-1ª med.'!#REF!</definedName>
    <definedName name="_TT60" localSheetId="3">'[3]Relatório-1ª med.'!#REF!</definedName>
    <definedName name="_TT61" localSheetId="0">'[3]Relatório-1ª med.'!#REF!</definedName>
    <definedName name="_TT61" localSheetId="4">'[3]Relatório-1ª med.'!#REF!</definedName>
    <definedName name="_TT61" localSheetId="2">'[3]Relatório-1ª med.'!#REF!</definedName>
    <definedName name="_TT61" localSheetId="5">'[3]Relatório-1ª med.'!#REF!</definedName>
    <definedName name="_TT61" localSheetId="1">'[3]Relatório-1ª med.'!#REF!</definedName>
    <definedName name="_TT61" localSheetId="3">'[3]Relatório-1ª med.'!#REF!</definedName>
    <definedName name="_TT69" localSheetId="0">'[3]Relatório-1ª med.'!#REF!</definedName>
    <definedName name="_TT69" localSheetId="4">'[3]Relatório-1ª med.'!#REF!</definedName>
    <definedName name="_TT69" localSheetId="2">'[3]Relatório-1ª med.'!#REF!</definedName>
    <definedName name="_TT69" localSheetId="5">'[3]Relatório-1ª med.'!#REF!</definedName>
    <definedName name="_TT69" localSheetId="1">'[3]Relatório-1ª med.'!#REF!</definedName>
    <definedName name="_TT69" localSheetId="3">'[3]Relatório-1ª med.'!#REF!</definedName>
    <definedName name="_TT7" localSheetId="0">'[3]Relatório-1ª med.'!#REF!</definedName>
    <definedName name="_TT7" localSheetId="4">'[3]Relatório-1ª med.'!#REF!</definedName>
    <definedName name="_TT7" localSheetId="2">'[3]Relatório-1ª med.'!#REF!</definedName>
    <definedName name="_TT7" localSheetId="5">'[3]Relatório-1ª med.'!#REF!</definedName>
    <definedName name="_TT7" localSheetId="1">'[3]Relatório-1ª med.'!#REF!</definedName>
    <definedName name="_TT7" localSheetId="3">'[3]Relatório-1ª med.'!#REF!</definedName>
    <definedName name="_TT70" localSheetId="0">'[3]Relatório-1ª med.'!#REF!</definedName>
    <definedName name="_TT70" localSheetId="4">'[3]Relatório-1ª med.'!#REF!</definedName>
    <definedName name="_TT70" localSheetId="2">'[3]Relatório-1ª med.'!#REF!</definedName>
    <definedName name="_TT70" localSheetId="5">'[3]Relatório-1ª med.'!#REF!</definedName>
    <definedName name="_TT70" localSheetId="1">'[3]Relatório-1ª med.'!#REF!</definedName>
    <definedName name="_TT70" localSheetId="3">'[3]Relatório-1ª med.'!#REF!</definedName>
    <definedName name="_TT71" localSheetId="0">'[3]Relatório-1ª med.'!#REF!</definedName>
    <definedName name="_TT71" localSheetId="4">'[3]Relatório-1ª med.'!#REF!</definedName>
    <definedName name="_TT71" localSheetId="2">'[3]Relatório-1ª med.'!#REF!</definedName>
    <definedName name="_TT71" localSheetId="5">'[3]Relatório-1ª med.'!#REF!</definedName>
    <definedName name="_TT71" localSheetId="1">'[3]Relatório-1ª med.'!#REF!</definedName>
    <definedName name="_TT71" localSheetId="3">'[3]Relatório-1ª med.'!#REF!</definedName>
    <definedName name="_TT74" localSheetId="0">'[3]Relatório-1ª med.'!#REF!</definedName>
    <definedName name="_TT74" localSheetId="4">'[3]Relatório-1ª med.'!#REF!</definedName>
    <definedName name="_TT74" localSheetId="2">'[3]Relatório-1ª med.'!#REF!</definedName>
    <definedName name="_TT74" localSheetId="5">'[3]Relatório-1ª med.'!#REF!</definedName>
    <definedName name="_TT74" localSheetId="1">'[3]Relatório-1ª med.'!#REF!</definedName>
    <definedName name="_TT74" localSheetId="3">'[3]Relatório-1ª med.'!#REF!</definedName>
    <definedName name="_TT75" localSheetId="0">'[3]Relatório-1ª med.'!#REF!</definedName>
    <definedName name="_TT75" localSheetId="4">'[3]Relatório-1ª med.'!#REF!</definedName>
    <definedName name="_TT75" localSheetId="2">'[3]Relatório-1ª med.'!#REF!</definedName>
    <definedName name="_TT75" localSheetId="5">'[3]Relatório-1ª med.'!#REF!</definedName>
    <definedName name="_TT75" localSheetId="1">'[3]Relatório-1ª med.'!#REF!</definedName>
    <definedName name="_TT75" localSheetId="3">'[3]Relatório-1ª med.'!#REF!</definedName>
    <definedName name="_TT76" localSheetId="0">'[3]Relatório-1ª med.'!#REF!</definedName>
    <definedName name="_TT76" localSheetId="4">'[3]Relatório-1ª med.'!#REF!</definedName>
    <definedName name="_TT76" localSheetId="2">'[3]Relatório-1ª med.'!#REF!</definedName>
    <definedName name="_TT76" localSheetId="5">'[3]Relatório-1ª med.'!#REF!</definedName>
    <definedName name="_TT76" localSheetId="1">'[3]Relatório-1ª med.'!#REF!</definedName>
    <definedName name="_TT76" localSheetId="3">'[3]Relatório-1ª med.'!#REF!</definedName>
    <definedName name="_TT77" localSheetId="0">'[3]Relatório-1ª med.'!#REF!</definedName>
    <definedName name="_TT77" localSheetId="4">'[3]Relatório-1ª med.'!#REF!</definedName>
    <definedName name="_TT77" localSheetId="2">'[3]Relatório-1ª med.'!#REF!</definedName>
    <definedName name="_TT77" localSheetId="5">'[3]Relatório-1ª med.'!#REF!</definedName>
    <definedName name="_TT77" localSheetId="1">'[3]Relatório-1ª med.'!#REF!</definedName>
    <definedName name="_TT77" localSheetId="3">'[3]Relatório-1ª med.'!#REF!</definedName>
    <definedName name="_TT78" localSheetId="0">'[3]Relatório-1ª med.'!#REF!</definedName>
    <definedName name="_TT78" localSheetId="4">'[3]Relatório-1ª med.'!#REF!</definedName>
    <definedName name="_TT78" localSheetId="2">'[3]Relatório-1ª med.'!#REF!</definedName>
    <definedName name="_TT78" localSheetId="5">'[3]Relatório-1ª med.'!#REF!</definedName>
    <definedName name="_TT78" localSheetId="1">'[3]Relatório-1ª med.'!#REF!</definedName>
    <definedName name="_TT78" localSheetId="3">'[3]Relatório-1ª med.'!#REF!</definedName>
    <definedName name="_TT79" localSheetId="0">'[3]Relatório-1ª med.'!#REF!</definedName>
    <definedName name="_TT79" localSheetId="4">'[3]Relatório-1ª med.'!#REF!</definedName>
    <definedName name="_TT79" localSheetId="2">'[3]Relatório-1ª med.'!#REF!</definedName>
    <definedName name="_TT79" localSheetId="5">'[3]Relatório-1ª med.'!#REF!</definedName>
    <definedName name="_TT79" localSheetId="1">'[3]Relatório-1ª med.'!#REF!</definedName>
    <definedName name="_TT79" localSheetId="3">'[3]Relatório-1ª med.'!#REF!</definedName>
    <definedName name="_TT94" localSheetId="0">'[3]Relatório-1ª med.'!#REF!</definedName>
    <definedName name="_TT94" localSheetId="4">'[3]Relatório-1ª med.'!#REF!</definedName>
    <definedName name="_TT94" localSheetId="2">'[3]Relatório-1ª med.'!#REF!</definedName>
    <definedName name="_TT94" localSheetId="5">'[3]Relatório-1ª med.'!#REF!</definedName>
    <definedName name="_TT94" localSheetId="1">'[3]Relatório-1ª med.'!#REF!</definedName>
    <definedName name="_TT94" localSheetId="3">'[3]Relatório-1ª med.'!#REF!</definedName>
    <definedName name="_TT95" localSheetId="0">'[3]Relatório-1ª med.'!#REF!</definedName>
    <definedName name="_TT95" localSheetId="4">'[3]Relatório-1ª med.'!#REF!</definedName>
    <definedName name="_TT95" localSheetId="2">'[3]Relatório-1ª med.'!#REF!</definedName>
    <definedName name="_TT95" localSheetId="5">'[3]Relatório-1ª med.'!#REF!</definedName>
    <definedName name="_TT95" localSheetId="1">'[3]Relatório-1ª med.'!#REF!</definedName>
    <definedName name="_TT95" localSheetId="3">'[3]Relatório-1ª med.'!#REF!</definedName>
    <definedName name="_TT97" localSheetId="0">'[3]Relatório-1ª med.'!#REF!</definedName>
    <definedName name="_TT97" localSheetId="4">'[3]Relatório-1ª med.'!#REF!</definedName>
    <definedName name="_TT97" localSheetId="2">'[3]Relatório-1ª med.'!#REF!</definedName>
    <definedName name="_TT97" localSheetId="5">'[3]Relatório-1ª med.'!#REF!</definedName>
    <definedName name="_TT97" localSheetId="1">'[3]Relatório-1ª med.'!#REF!</definedName>
    <definedName name="_TT97" localSheetId="3">'[3]Relatório-1ª med.'!#REF!</definedName>
    <definedName name="_UNI11100" localSheetId="0">#REF!</definedName>
    <definedName name="_UNI11100" localSheetId="4">#REF!</definedName>
    <definedName name="_UNI11100" localSheetId="2">#REF!</definedName>
    <definedName name="_UNI11100" localSheetId="5">#REF!</definedName>
    <definedName name="_UNI11100" localSheetId="1">#REF!</definedName>
    <definedName name="_UNI11100" localSheetId="3">#REF!</definedName>
    <definedName name="_UNI11110" localSheetId="0">#REF!</definedName>
    <definedName name="_UNI11110" localSheetId="4">#REF!</definedName>
    <definedName name="_UNI11110" localSheetId="2">#REF!</definedName>
    <definedName name="_UNI11110" localSheetId="5">#REF!</definedName>
    <definedName name="_UNI11110" localSheetId="1">#REF!</definedName>
    <definedName name="_UNI11110" localSheetId="3">#REF!</definedName>
    <definedName name="_UNI11115" localSheetId="0">#REF!</definedName>
    <definedName name="_UNI11115" localSheetId="4">#REF!</definedName>
    <definedName name="_UNI11115" localSheetId="2">#REF!</definedName>
    <definedName name="_UNI11115" localSheetId="5">#REF!</definedName>
    <definedName name="_UNI11115" localSheetId="1">#REF!</definedName>
    <definedName name="_UNI11115" localSheetId="3">#REF!</definedName>
    <definedName name="_UNI11125" localSheetId="0">#REF!</definedName>
    <definedName name="_UNI11125" localSheetId="4">#REF!</definedName>
    <definedName name="_UNI11125" localSheetId="2">#REF!</definedName>
    <definedName name="_UNI11125" localSheetId="5">#REF!</definedName>
    <definedName name="_UNI11125" localSheetId="1">#REF!</definedName>
    <definedName name="_UNI11125" localSheetId="3">#REF!</definedName>
    <definedName name="_UNI11130" localSheetId="0">#REF!</definedName>
    <definedName name="_UNI11130" localSheetId="4">#REF!</definedName>
    <definedName name="_UNI11130" localSheetId="2">#REF!</definedName>
    <definedName name="_UNI11130" localSheetId="5">#REF!</definedName>
    <definedName name="_UNI11130" localSheetId="1">#REF!</definedName>
    <definedName name="_UNI11130" localSheetId="3">#REF!</definedName>
    <definedName name="_UNI11135" localSheetId="0">#REF!</definedName>
    <definedName name="_UNI11135" localSheetId="4">#REF!</definedName>
    <definedName name="_UNI11135" localSheetId="2">#REF!</definedName>
    <definedName name="_UNI11135" localSheetId="5">#REF!</definedName>
    <definedName name="_UNI11135" localSheetId="1">#REF!</definedName>
    <definedName name="_UNI11135" localSheetId="3">#REF!</definedName>
    <definedName name="_UNI11145" localSheetId="0">#REF!</definedName>
    <definedName name="_UNI11145" localSheetId="4">#REF!</definedName>
    <definedName name="_UNI11145" localSheetId="2">#REF!</definedName>
    <definedName name="_UNI11145" localSheetId="5">#REF!</definedName>
    <definedName name="_UNI11145" localSheetId="1">#REF!</definedName>
    <definedName name="_UNI11145" localSheetId="3">#REF!</definedName>
    <definedName name="_UNI11150" localSheetId="0">#REF!</definedName>
    <definedName name="_UNI11150" localSheetId="4">#REF!</definedName>
    <definedName name="_UNI11150" localSheetId="2">#REF!</definedName>
    <definedName name="_UNI11150" localSheetId="5">#REF!</definedName>
    <definedName name="_UNI11150" localSheetId="1">#REF!</definedName>
    <definedName name="_UNI11150" localSheetId="3">#REF!</definedName>
    <definedName name="_UNI11165" localSheetId="0">#REF!</definedName>
    <definedName name="_UNI11165" localSheetId="4">#REF!</definedName>
    <definedName name="_UNI11165" localSheetId="2">#REF!</definedName>
    <definedName name="_UNI11165" localSheetId="5">#REF!</definedName>
    <definedName name="_UNI11165" localSheetId="1">#REF!</definedName>
    <definedName name="_UNI11165" localSheetId="3">#REF!</definedName>
    <definedName name="_UNI11170" localSheetId="0">#REF!</definedName>
    <definedName name="_UNI11170" localSheetId="4">#REF!</definedName>
    <definedName name="_UNI11170" localSheetId="2">#REF!</definedName>
    <definedName name="_UNI11170" localSheetId="5">#REF!</definedName>
    <definedName name="_UNI11170" localSheetId="1">#REF!</definedName>
    <definedName name="_UNI11170" localSheetId="3">#REF!</definedName>
    <definedName name="_UNI11180" localSheetId="0">#REF!</definedName>
    <definedName name="_UNI11180" localSheetId="4">#REF!</definedName>
    <definedName name="_UNI11180" localSheetId="2">#REF!</definedName>
    <definedName name="_UNI11180" localSheetId="5">#REF!</definedName>
    <definedName name="_UNI11180" localSheetId="1">#REF!</definedName>
    <definedName name="_UNI11180" localSheetId="3">#REF!</definedName>
    <definedName name="_UNI11185" localSheetId="0">#REF!</definedName>
    <definedName name="_UNI11185" localSheetId="4">#REF!</definedName>
    <definedName name="_UNI11185" localSheetId="2">#REF!</definedName>
    <definedName name="_UNI11185" localSheetId="5">#REF!</definedName>
    <definedName name="_UNI11185" localSheetId="1">#REF!</definedName>
    <definedName name="_UNI11185" localSheetId="3">#REF!</definedName>
    <definedName name="_UNI11220" localSheetId="0">#REF!</definedName>
    <definedName name="_UNI11220" localSheetId="4">#REF!</definedName>
    <definedName name="_UNI11220" localSheetId="2">#REF!</definedName>
    <definedName name="_UNI11220" localSheetId="5">#REF!</definedName>
    <definedName name="_UNI11220" localSheetId="1">#REF!</definedName>
    <definedName name="_UNI11220" localSheetId="3">#REF!</definedName>
    <definedName name="_UNI12105" localSheetId="0">#REF!</definedName>
    <definedName name="_UNI12105" localSheetId="4">#REF!</definedName>
    <definedName name="_UNI12105" localSheetId="2">#REF!</definedName>
    <definedName name="_UNI12105" localSheetId="5">#REF!</definedName>
    <definedName name="_UNI12105" localSheetId="1">#REF!</definedName>
    <definedName name="_UNI12105" localSheetId="3">#REF!</definedName>
    <definedName name="_UNI12555" localSheetId="0">#REF!</definedName>
    <definedName name="_UNI12555" localSheetId="4">#REF!</definedName>
    <definedName name="_UNI12555" localSheetId="2">#REF!</definedName>
    <definedName name="_UNI12555" localSheetId="5">#REF!</definedName>
    <definedName name="_UNI12555" localSheetId="1">#REF!</definedName>
    <definedName name="_UNI12555" localSheetId="3">#REF!</definedName>
    <definedName name="_UNI12570" localSheetId="0">#REF!</definedName>
    <definedName name="_UNI12570" localSheetId="4">#REF!</definedName>
    <definedName name="_UNI12570" localSheetId="2">#REF!</definedName>
    <definedName name="_UNI12570" localSheetId="5">#REF!</definedName>
    <definedName name="_UNI12570" localSheetId="1">#REF!</definedName>
    <definedName name="_UNI12570" localSheetId="3">#REF!</definedName>
    <definedName name="_UNI12575" localSheetId="0">#REF!</definedName>
    <definedName name="_UNI12575" localSheetId="4">#REF!</definedName>
    <definedName name="_UNI12575" localSheetId="2">#REF!</definedName>
    <definedName name="_UNI12575" localSheetId="5">#REF!</definedName>
    <definedName name="_UNI12575" localSheetId="1">#REF!</definedName>
    <definedName name="_UNI12575" localSheetId="3">#REF!</definedName>
    <definedName name="_UNI12580" localSheetId="0">#REF!</definedName>
    <definedName name="_UNI12580" localSheetId="4">#REF!</definedName>
    <definedName name="_UNI12580" localSheetId="2">#REF!</definedName>
    <definedName name="_UNI12580" localSheetId="5">#REF!</definedName>
    <definedName name="_UNI12580" localSheetId="1">#REF!</definedName>
    <definedName name="_UNI12580" localSheetId="3">#REF!</definedName>
    <definedName name="_UNI12600" localSheetId="0">#REF!</definedName>
    <definedName name="_UNI12600" localSheetId="4">#REF!</definedName>
    <definedName name="_UNI12600" localSheetId="2">#REF!</definedName>
    <definedName name="_UNI12600" localSheetId="5">#REF!</definedName>
    <definedName name="_UNI12600" localSheetId="1">#REF!</definedName>
    <definedName name="_UNI12600" localSheetId="3">#REF!</definedName>
    <definedName name="_UNI12610" localSheetId="0">#REF!</definedName>
    <definedName name="_UNI12610" localSheetId="4">#REF!</definedName>
    <definedName name="_UNI12610" localSheetId="2">#REF!</definedName>
    <definedName name="_UNI12610" localSheetId="5">#REF!</definedName>
    <definedName name="_UNI12610" localSheetId="1">#REF!</definedName>
    <definedName name="_UNI12610" localSheetId="3">#REF!</definedName>
    <definedName name="_UNI12630" localSheetId="0">#REF!</definedName>
    <definedName name="_UNI12630" localSheetId="4">#REF!</definedName>
    <definedName name="_UNI12630" localSheetId="2">#REF!</definedName>
    <definedName name="_UNI12630" localSheetId="5">#REF!</definedName>
    <definedName name="_UNI12630" localSheetId="1">#REF!</definedName>
    <definedName name="_UNI12630" localSheetId="3">#REF!</definedName>
    <definedName name="_UNI12631" localSheetId="0">#REF!</definedName>
    <definedName name="_UNI12631" localSheetId="4">#REF!</definedName>
    <definedName name="_UNI12631" localSheetId="2">#REF!</definedName>
    <definedName name="_UNI12631" localSheetId="5">#REF!</definedName>
    <definedName name="_UNI12631" localSheetId="1">#REF!</definedName>
    <definedName name="_UNI12631" localSheetId="3">#REF!</definedName>
    <definedName name="_UNI12640" localSheetId="0">#REF!</definedName>
    <definedName name="_UNI12640" localSheetId="4">#REF!</definedName>
    <definedName name="_UNI12640" localSheetId="2">#REF!</definedName>
    <definedName name="_UNI12640" localSheetId="5">#REF!</definedName>
    <definedName name="_UNI12640" localSheetId="1">#REF!</definedName>
    <definedName name="_UNI12640" localSheetId="3">#REF!</definedName>
    <definedName name="_UNI12645" localSheetId="0">#REF!</definedName>
    <definedName name="_UNI12645" localSheetId="4">#REF!</definedName>
    <definedName name="_UNI12645" localSheetId="2">#REF!</definedName>
    <definedName name="_UNI12645" localSheetId="5">#REF!</definedName>
    <definedName name="_UNI12645" localSheetId="1">#REF!</definedName>
    <definedName name="_UNI12645" localSheetId="3">#REF!</definedName>
    <definedName name="_UNI12665" localSheetId="0">#REF!</definedName>
    <definedName name="_UNI12665" localSheetId="4">#REF!</definedName>
    <definedName name="_UNI12665" localSheetId="2">#REF!</definedName>
    <definedName name="_UNI12665" localSheetId="5">#REF!</definedName>
    <definedName name="_UNI12665" localSheetId="1">#REF!</definedName>
    <definedName name="_UNI12665" localSheetId="3">#REF!</definedName>
    <definedName name="_UNI12690" localSheetId="0">#REF!</definedName>
    <definedName name="_UNI12690" localSheetId="4">#REF!</definedName>
    <definedName name="_UNI12690" localSheetId="2">#REF!</definedName>
    <definedName name="_UNI12690" localSheetId="5">#REF!</definedName>
    <definedName name="_UNI12690" localSheetId="1">#REF!</definedName>
    <definedName name="_UNI12690" localSheetId="3">#REF!</definedName>
    <definedName name="_UNI12700" localSheetId="0">#REF!</definedName>
    <definedName name="_UNI12700" localSheetId="4">#REF!</definedName>
    <definedName name="_UNI12700" localSheetId="2">#REF!</definedName>
    <definedName name="_UNI12700" localSheetId="5">#REF!</definedName>
    <definedName name="_UNI12700" localSheetId="1">#REF!</definedName>
    <definedName name="_UNI12700" localSheetId="3">#REF!</definedName>
    <definedName name="_UNI12710" localSheetId="0">#REF!</definedName>
    <definedName name="_UNI12710" localSheetId="4">#REF!</definedName>
    <definedName name="_UNI12710" localSheetId="2">#REF!</definedName>
    <definedName name="_UNI12710" localSheetId="5">#REF!</definedName>
    <definedName name="_UNI12710" localSheetId="1">#REF!</definedName>
    <definedName name="_UNI12710" localSheetId="3">#REF!</definedName>
    <definedName name="_UNI13111" localSheetId="0">#REF!</definedName>
    <definedName name="_UNI13111" localSheetId="4">#REF!</definedName>
    <definedName name="_UNI13111" localSheetId="2">#REF!</definedName>
    <definedName name="_UNI13111" localSheetId="5">#REF!</definedName>
    <definedName name="_UNI13111" localSheetId="1">#REF!</definedName>
    <definedName name="_UNI13111" localSheetId="3">#REF!</definedName>
    <definedName name="_UNI13112" localSheetId="0">#REF!</definedName>
    <definedName name="_UNI13112" localSheetId="4">#REF!</definedName>
    <definedName name="_UNI13112" localSheetId="2">#REF!</definedName>
    <definedName name="_UNI13112" localSheetId="5">#REF!</definedName>
    <definedName name="_UNI13112" localSheetId="1">#REF!</definedName>
    <definedName name="_UNI13112" localSheetId="3">#REF!</definedName>
    <definedName name="_UNI13121" localSheetId="0">#REF!</definedName>
    <definedName name="_UNI13121" localSheetId="4">#REF!</definedName>
    <definedName name="_UNI13121" localSheetId="2">#REF!</definedName>
    <definedName name="_UNI13121" localSheetId="5">#REF!</definedName>
    <definedName name="_UNI13121" localSheetId="1">#REF!</definedName>
    <definedName name="_UNI13121" localSheetId="3">#REF!</definedName>
    <definedName name="_UNI13720" localSheetId="0">#REF!</definedName>
    <definedName name="_UNI13720" localSheetId="4">#REF!</definedName>
    <definedName name="_UNI13720" localSheetId="2">#REF!</definedName>
    <definedName name="_UNI13720" localSheetId="5">#REF!</definedName>
    <definedName name="_UNI13720" localSheetId="1">#REF!</definedName>
    <definedName name="_UNI13720" localSheetId="3">#REF!</definedName>
    <definedName name="_UNI14100" localSheetId="0">#REF!</definedName>
    <definedName name="_UNI14100" localSheetId="4">#REF!</definedName>
    <definedName name="_UNI14100" localSheetId="2">#REF!</definedName>
    <definedName name="_UNI14100" localSheetId="5">#REF!</definedName>
    <definedName name="_UNI14100" localSheetId="1">#REF!</definedName>
    <definedName name="_UNI14100" localSheetId="3">#REF!</definedName>
    <definedName name="_UNI14161" localSheetId="0">#REF!</definedName>
    <definedName name="_UNI14161" localSheetId="4">#REF!</definedName>
    <definedName name="_UNI14161" localSheetId="2">#REF!</definedName>
    <definedName name="_UNI14161" localSheetId="5">#REF!</definedName>
    <definedName name="_UNI14161" localSheetId="1">#REF!</definedName>
    <definedName name="_UNI14161" localSheetId="3">#REF!</definedName>
    <definedName name="_UNI14195" localSheetId="0">#REF!</definedName>
    <definedName name="_UNI14195" localSheetId="4">#REF!</definedName>
    <definedName name="_UNI14195" localSheetId="2">#REF!</definedName>
    <definedName name="_UNI14195" localSheetId="5">#REF!</definedName>
    <definedName name="_UNI14195" localSheetId="1">#REF!</definedName>
    <definedName name="_UNI14195" localSheetId="3">#REF!</definedName>
    <definedName name="_UNI14205" localSheetId="0">#REF!</definedName>
    <definedName name="_UNI14205" localSheetId="4">#REF!</definedName>
    <definedName name="_UNI14205" localSheetId="2">#REF!</definedName>
    <definedName name="_UNI14205" localSheetId="5">#REF!</definedName>
    <definedName name="_UNI14205" localSheetId="1">#REF!</definedName>
    <definedName name="_UNI14205" localSheetId="3">#REF!</definedName>
    <definedName name="_UNI14260" localSheetId="0">#REF!</definedName>
    <definedName name="_UNI14260" localSheetId="4">#REF!</definedName>
    <definedName name="_UNI14260" localSheetId="2">#REF!</definedName>
    <definedName name="_UNI14260" localSheetId="5">#REF!</definedName>
    <definedName name="_UNI14260" localSheetId="1">#REF!</definedName>
    <definedName name="_UNI14260" localSheetId="3">#REF!</definedName>
    <definedName name="_UNI14500" localSheetId="0">#REF!</definedName>
    <definedName name="_UNI14500" localSheetId="4">#REF!</definedName>
    <definedName name="_UNI14500" localSheetId="2">#REF!</definedName>
    <definedName name="_UNI14500" localSheetId="5">#REF!</definedName>
    <definedName name="_UNI14500" localSheetId="1">#REF!</definedName>
    <definedName name="_UNI14500" localSheetId="3">#REF!</definedName>
    <definedName name="_UNI14515" localSheetId="0">#REF!</definedName>
    <definedName name="_UNI14515" localSheetId="4">#REF!</definedName>
    <definedName name="_UNI14515" localSheetId="2">#REF!</definedName>
    <definedName name="_UNI14515" localSheetId="5">#REF!</definedName>
    <definedName name="_UNI14515" localSheetId="1">#REF!</definedName>
    <definedName name="_UNI14515" localSheetId="3">#REF!</definedName>
    <definedName name="_UNI14555" localSheetId="0">#REF!</definedName>
    <definedName name="_UNI14555" localSheetId="4">#REF!</definedName>
    <definedName name="_UNI14555" localSheetId="2">#REF!</definedName>
    <definedName name="_UNI14555" localSheetId="5">#REF!</definedName>
    <definedName name="_UNI14555" localSheetId="1">#REF!</definedName>
    <definedName name="_UNI14555" localSheetId="3">#REF!</definedName>
    <definedName name="_UNI14565" localSheetId="0">#REF!</definedName>
    <definedName name="_UNI14565" localSheetId="4">#REF!</definedName>
    <definedName name="_UNI14565" localSheetId="2">#REF!</definedName>
    <definedName name="_UNI14565" localSheetId="5">#REF!</definedName>
    <definedName name="_UNI14565" localSheetId="1">#REF!</definedName>
    <definedName name="_UNI14565" localSheetId="3">#REF!</definedName>
    <definedName name="_UNI15135" localSheetId="0">#REF!</definedName>
    <definedName name="_UNI15135" localSheetId="4">#REF!</definedName>
    <definedName name="_UNI15135" localSheetId="2">#REF!</definedName>
    <definedName name="_UNI15135" localSheetId="5">#REF!</definedName>
    <definedName name="_UNI15135" localSheetId="1">#REF!</definedName>
    <definedName name="_UNI15135" localSheetId="3">#REF!</definedName>
    <definedName name="_UNI15140" localSheetId="0">#REF!</definedName>
    <definedName name="_UNI15140" localSheetId="4">#REF!</definedName>
    <definedName name="_UNI15140" localSheetId="2">#REF!</definedName>
    <definedName name="_UNI15140" localSheetId="5">#REF!</definedName>
    <definedName name="_UNI15140" localSheetId="1">#REF!</definedName>
    <definedName name="_UNI15140" localSheetId="3">#REF!</definedName>
    <definedName name="_UNI15195" localSheetId="0">#REF!</definedName>
    <definedName name="_UNI15195" localSheetId="4">#REF!</definedName>
    <definedName name="_UNI15195" localSheetId="2">#REF!</definedName>
    <definedName name="_UNI15195" localSheetId="5">#REF!</definedName>
    <definedName name="_UNI15195" localSheetId="1">#REF!</definedName>
    <definedName name="_UNI15195" localSheetId="3">#REF!</definedName>
    <definedName name="_UNI15225" localSheetId="0">#REF!</definedName>
    <definedName name="_UNI15225" localSheetId="4">#REF!</definedName>
    <definedName name="_UNI15225" localSheetId="2">#REF!</definedName>
    <definedName name="_UNI15225" localSheetId="5">#REF!</definedName>
    <definedName name="_UNI15225" localSheetId="1">#REF!</definedName>
    <definedName name="_UNI15225" localSheetId="3">#REF!</definedName>
    <definedName name="_UNI15230" localSheetId="0">#REF!</definedName>
    <definedName name="_UNI15230" localSheetId="4">#REF!</definedName>
    <definedName name="_UNI15230" localSheetId="2">#REF!</definedName>
    <definedName name="_UNI15230" localSheetId="5">#REF!</definedName>
    <definedName name="_UNI15230" localSheetId="1">#REF!</definedName>
    <definedName name="_UNI15230" localSheetId="3">#REF!</definedName>
    <definedName name="_UNI15515" localSheetId="0">#REF!</definedName>
    <definedName name="_UNI15515" localSheetId="4">#REF!</definedName>
    <definedName name="_UNI15515" localSheetId="2">#REF!</definedName>
    <definedName name="_UNI15515" localSheetId="5">#REF!</definedName>
    <definedName name="_UNI15515" localSheetId="1">#REF!</definedName>
    <definedName name="_UNI15515" localSheetId="3">#REF!</definedName>
    <definedName name="_UNI15560" localSheetId="0">#REF!</definedName>
    <definedName name="_UNI15560" localSheetId="4">#REF!</definedName>
    <definedName name="_UNI15560" localSheetId="2">#REF!</definedName>
    <definedName name="_UNI15560" localSheetId="5">#REF!</definedName>
    <definedName name="_UNI15560" localSheetId="1">#REF!</definedName>
    <definedName name="_UNI15560" localSheetId="3">#REF!</definedName>
    <definedName name="_UNI15565" localSheetId="0">#REF!</definedName>
    <definedName name="_UNI15565" localSheetId="4">#REF!</definedName>
    <definedName name="_UNI15565" localSheetId="2">#REF!</definedName>
    <definedName name="_UNI15565" localSheetId="5">#REF!</definedName>
    <definedName name="_UNI15565" localSheetId="1">#REF!</definedName>
    <definedName name="_UNI15565" localSheetId="3">#REF!</definedName>
    <definedName name="_UNI15570" localSheetId="0">#REF!</definedName>
    <definedName name="_UNI15570" localSheetId="4">#REF!</definedName>
    <definedName name="_UNI15570" localSheetId="2">#REF!</definedName>
    <definedName name="_UNI15570" localSheetId="5">#REF!</definedName>
    <definedName name="_UNI15570" localSheetId="1">#REF!</definedName>
    <definedName name="_UNI15570" localSheetId="3">#REF!</definedName>
    <definedName name="_UNI15575" localSheetId="0">#REF!</definedName>
    <definedName name="_UNI15575" localSheetId="4">#REF!</definedName>
    <definedName name="_UNI15575" localSheetId="2">#REF!</definedName>
    <definedName name="_UNI15575" localSheetId="5">#REF!</definedName>
    <definedName name="_UNI15575" localSheetId="1">#REF!</definedName>
    <definedName name="_UNI15575" localSheetId="3">#REF!</definedName>
    <definedName name="_UNI15583" localSheetId="0">#REF!</definedName>
    <definedName name="_UNI15583" localSheetId="4">#REF!</definedName>
    <definedName name="_UNI15583" localSheetId="2">#REF!</definedName>
    <definedName name="_UNI15583" localSheetId="5">#REF!</definedName>
    <definedName name="_UNI15583" localSheetId="1">#REF!</definedName>
    <definedName name="_UNI15583" localSheetId="3">#REF!</definedName>
    <definedName name="_UNI15590" localSheetId="0">#REF!</definedName>
    <definedName name="_UNI15590" localSheetId="4">#REF!</definedName>
    <definedName name="_UNI15590" localSheetId="2">#REF!</definedName>
    <definedName name="_UNI15590" localSheetId="5">#REF!</definedName>
    <definedName name="_UNI15590" localSheetId="1">#REF!</definedName>
    <definedName name="_UNI15590" localSheetId="3">#REF!</definedName>
    <definedName name="_UNI15591" localSheetId="0">#REF!</definedName>
    <definedName name="_UNI15591" localSheetId="4">#REF!</definedName>
    <definedName name="_UNI15591" localSheetId="2">#REF!</definedName>
    <definedName name="_UNI15591" localSheetId="5">#REF!</definedName>
    <definedName name="_UNI15591" localSheetId="1">#REF!</definedName>
    <definedName name="_UNI15591" localSheetId="3">#REF!</definedName>
    <definedName name="_UNI15610" localSheetId="0">#REF!</definedName>
    <definedName name="_UNI15610" localSheetId="4">#REF!</definedName>
    <definedName name="_UNI15610" localSheetId="2">#REF!</definedName>
    <definedName name="_UNI15610" localSheetId="5">#REF!</definedName>
    <definedName name="_UNI15610" localSheetId="1">#REF!</definedName>
    <definedName name="_UNI15610" localSheetId="3">#REF!</definedName>
    <definedName name="_UNI15625" localSheetId="0">#REF!</definedName>
    <definedName name="_UNI15625" localSheetId="4">#REF!</definedName>
    <definedName name="_UNI15625" localSheetId="2">#REF!</definedName>
    <definedName name="_UNI15625" localSheetId="5">#REF!</definedName>
    <definedName name="_UNI15625" localSheetId="1">#REF!</definedName>
    <definedName name="_UNI15625" localSheetId="3">#REF!</definedName>
    <definedName name="_UNI15635" localSheetId="0">#REF!</definedName>
    <definedName name="_UNI15635" localSheetId="4">#REF!</definedName>
    <definedName name="_UNI15635" localSheetId="2">#REF!</definedName>
    <definedName name="_UNI15635" localSheetId="5">#REF!</definedName>
    <definedName name="_UNI15635" localSheetId="1">#REF!</definedName>
    <definedName name="_UNI15635" localSheetId="3">#REF!</definedName>
    <definedName name="_UNI15655" localSheetId="0">#REF!</definedName>
    <definedName name="_UNI15655" localSheetId="4">#REF!</definedName>
    <definedName name="_UNI15655" localSheetId="2">#REF!</definedName>
    <definedName name="_UNI15655" localSheetId="5">#REF!</definedName>
    <definedName name="_UNI15655" localSheetId="1">#REF!</definedName>
    <definedName name="_UNI15655" localSheetId="3">#REF!</definedName>
    <definedName name="_UNI15665" localSheetId="0">#REF!</definedName>
    <definedName name="_UNI15665" localSheetId="4">#REF!</definedName>
    <definedName name="_UNI15665" localSheetId="2">#REF!</definedName>
    <definedName name="_UNI15665" localSheetId="5">#REF!</definedName>
    <definedName name="_UNI15665" localSheetId="1">#REF!</definedName>
    <definedName name="_UNI15665" localSheetId="3">#REF!</definedName>
    <definedName name="_UNI16515" localSheetId="0">#REF!</definedName>
    <definedName name="_UNI16515" localSheetId="4">#REF!</definedName>
    <definedName name="_UNI16515" localSheetId="2">#REF!</definedName>
    <definedName name="_UNI16515" localSheetId="5">#REF!</definedName>
    <definedName name="_UNI16515" localSheetId="1">#REF!</definedName>
    <definedName name="_UNI16515" localSheetId="3">#REF!</definedName>
    <definedName name="_UNI16535" localSheetId="0">#REF!</definedName>
    <definedName name="_UNI16535" localSheetId="4">#REF!</definedName>
    <definedName name="_UNI16535" localSheetId="2">#REF!</definedName>
    <definedName name="_UNI16535" localSheetId="5">#REF!</definedName>
    <definedName name="_UNI16535" localSheetId="1">#REF!</definedName>
    <definedName name="_UNI16535" localSheetId="3">#REF!</definedName>
    <definedName name="_UNI17140" localSheetId="0">#REF!</definedName>
    <definedName name="_UNI17140" localSheetId="4">#REF!</definedName>
    <definedName name="_UNI17140" localSheetId="2">#REF!</definedName>
    <definedName name="_UNI17140" localSheetId="5">#REF!</definedName>
    <definedName name="_UNI17140" localSheetId="1">#REF!</definedName>
    <definedName name="_UNI17140" localSheetId="3">#REF!</definedName>
    <definedName name="_UNI19500" localSheetId="0">#REF!</definedName>
    <definedName name="_UNI19500" localSheetId="4">#REF!</definedName>
    <definedName name="_UNI19500" localSheetId="2">#REF!</definedName>
    <definedName name="_UNI19500" localSheetId="5">#REF!</definedName>
    <definedName name="_UNI19500" localSheetId="1">#REF!</definedName>
    <definedName name="_UNI19500" localSheetId="3">#REF!</definedName>
    <definedName name="_UNI19501" localSheetId="0">#REF!</definedName>
    <definedName name="_UNI19501" localSheetId="4">#REF!</definedName>
    <definedName name="_UNI19501" localSheetId="2">#REF!</definedName>
    <definedName name="_UNI19501" localSheetId="5">#REF!</definedName>
    <definedName name="_UNI19501" localSheetId="1">#REF!</definedName>
    <definedName name="_UNI19501" localSheetId="3">#REF!</definedName>
    <definedName name="_UNI19502" localSheetId="0">#REF!</definedName>
    <definedName name="_UNI19502" localSheetId="4">#REF!</definedName>
    <definedName name="_UNI19502" localSheetId="2">#REF!</definedName>
    <definedName name="_UNI19502" localSheetId="5">#REF!</definedName>
    <definedName name="_UNI19502" localSheetId="1">#REF!</definedName>
    <definedName name="_UNI19502" localSheetId="3">#REF!</definedName>
    <definedName name="_UNI19503" localSheetId="0">#REF!</definedName>
    <definedName name="_UNI19503" localSheetId="4">#REF!</definedName>
    <definedName name="_UNI19503" localSheetId="2">#REF!</definedName>
    <definedName name="_UNI19503" localSheetId="5">#REF!</definedName>
    <definedName name="_UNI19503" localSheetId="1">#REF!</definedName>
    <definedName name="_UNI19503" localSheetId="3">#REF!</definedName>
    <definedName name="_UNI19504" localSheetId="0">#REF!</definedName>
    <definedName name="_UNI19504" localSheetId="4">#REF!</definedName>
    <definedName name="_UNI19504" localSheetId="2">#REF!</definedName>
    <definedName name="_UNI19504" localSheetId="5">#REF!</definedName>
    <definedName name="_UNI19504" localSheetId="1">#REF!</definedName>
    <definedName name="_UNI19504" localSheetId="3">#REF!</definedName>
    <definedName name="_UNI19505" localSheetId="0">#REF!</definedName>
    <definedName name="_UNI19505" localSheetId="4">#REF!</definedName>
    <definedName name="_UNI19505" localSheetId="2">#REF!</definedName>
    <definedName name="_UNI19505" localSheetId="5">#REF!</definedName>
    <definedName name="_UNI19505" localSheetId="1">#REF!</definedName>
    <definedName name="_UNI19505" localSheetId="3">#REF!</definedName>
    <definedName name="_UNI20100" localSheetId="0">#REF!</definedName>
    <definedName name="_UNI20100" localSheetId="4">#REF!</definedName>
    <definedName name="_UNI20100" localSheetId="2">#REF!</definedName>
    <definedName name="_UNI20100" localSheetId="5">#REF!</definedName>
    <definedName name="_UNI20100" localSheetId="1">#REF!</definedName>
    <definedName name="_UNI20100" localSheetId="3">#REF!</definedName>
    <definedName name="_UNI20105" localSheetId="0">#REF!</definedName>
    <definedName name="_UNI20105" localSheetId="4">#REF!</definedName>
    <definedName name="_UNI20105" localSheetId="2">#REF!</definedName>
    <definedName name="_UNI20105" localSheetId="5">#REF!</definedName>
    <definedName name="_UNI20105" localSheetId="1">#REF!</definedName>
    <definedName name="_UNI20105" localSheetId="3">#REF!</definedName>
    <definedName name="_UNI20110" localSheetId="0">#REF!</definedName>
    <definedName name="_UNI20110" localSheetId="4">#REF!</definedName>
    <definedName name="_UNI20110" localSheetId="2">#REF!</definedName>
    <definedName name="_UNI20110" localSheetId="5">#REF!</definedName>
    <definedName name="_UNI20110" localSheetId="1">#REF!</definedName>
    <definedName name="_UNI20110" localSheetId="3">#REF!</definedName>
    <definedName name="_UNI20115" localSheetId="0">#REF!</definedName>
    <definedName name="_UNI20115" localSheetId="4">#REF!</definedName>
    <definedName name="_UNI20115" localSheetId="2">#REF!</definedName>
    <definedName name="_UNI20115" localSheetId="5">#REF!</definedName>
    <definedName name="_UNI20115" localSheetId="1">#REF!</definedName>
    <definedName name="_UNI20115" localSheetId="3">#REF!</definedName>
    <definedName name="_UNI20130" localSheetId="0">#REF!</definedName>
    <definedName name="_UNI20130" localSheetId="4">#REF!</definedName>
    <definedName name="_UNI20130" localSheetId="2">#REF!</definedName>
    <definedName name="_UNI20130" localSheetId="5">#REF!</definedName>
    <definedName name="_UNI20130" localSheetId="1">#REF!</definedName>
    <definedName name="_UNI20130" localSheetId="3">#REF!</definedName>
    <definedName name="_UNI20135" localSheetId="0">#REF!</definedName>
    <definedName name="_UNI20135" localSheetId="4">#REF!</definedName>
    <definedName name="_UNI20135" localSheetId="2">#REF!</definedName>
    <definedName name="_UNI20135" localSheetId="5">#REF!</definedName>
    <definedName name="_UNI20135" localSheetId="1">#REF!</definedName>
    <definedName name="_UNI20135" localSheetId="3">#REF!</definedName>
    <definedName name="_UNI20140" localSheetId="0">#REF!</definedName>
    <definedName name="_UNI20140" localSheetId="4">#REF!</definedName>
    <definedName name="_UNI20140" localSheetId="2">#REF!</definedName>
    <definedName name="_UNI20140" localSheetId="5">#REF!</definedName>
    <definedName name="_UNI20140" localSheetId="1">#REF!</definedName>
    <definedName name="_UNI20140" localSheetId="3">#REF!</definedName>
    <definedName name="_UNI20145" localSheetId="0">#REF!</definedName>
    <definedName name="_UNI20145" localSheetId="4">#REF!</definedName>
    <definedName name="_UNI20145" localSheetId="2">#REF!</definedName>
    <definedName name="_UNI20145" localSheetId="5">#REF!</definedName>
    <definedName name="_UNI20145" localSheetId="1">#REF!</definedName>
    <definedName name="_UNI20145" localSheetId="3">#REF!</definedName>
    <definedName name="_UNI20150" localSheetId="0">#REF!</definedName>
    <definedName name="_UNI20150" localSheetId="4">#REF!</definedName>
    <definedName name="_UNI20150" localSheetId="2">#REF!</definedName>
    <definedName name="_UNI20150" localSheetId="5">#REF!</definedName>
    <definedName name="_UNI20150" localSheetId="1">#REF!</definedName>
    <definedName name="_UNI20150" localSheetId="3">#REF!</definedName>
    <definedName name="_UNI20155" localSheetId="0">#REF!</definedName>
    <definedName name="_UNI20155" localSheetId="4">#REF!</definedName>
    <definedName name="_UNI20155" localSheetId="2">#REF!</definedName>
    <definedName name="_UNI20155" localSheetId="5">#REF!</definedName>
    <definedName name="_UNI20155" localSheetId="1">#REF!</definedName>
    <definedName name="_UNI20155" localSheetId="3">#REF!</definedName>
    <definedName name="_UNI20175" localSheetId="0">#REF!</definedName>
    <definedName name="_UNI20175" localSheetId="4">#REF!</definedName>
    <definedName name="_UNI20175" localSheetId="2">#REF!</definedName>
    <definedName name="_UNI20175" localSheetId="5">#REF!</definedName>
    <definedName name="_UNI20175" localSheetId="1">#REF!</definedName>
    <definedName name="_UNI20175" localSheetId="3">#REF!</definedName>
    <definedName name="_UNI20185" localSheetId="0">#REF!</definedName>
    <definedName name="_UNI20185" localSheetId="4">#REF!</definedName>
    <definedName name="_UNI20185" localSheetId="2">#REF!</definedName>
    <definedName name="_UNI20185" localSheetId="5">#REF!</definedName>
    <definedName name="_UNI20185" localSheetId="1">#REF!</definedName>
    <definedName name="_UNI20185" localSheetId="3">#REF!</definedName>
    <definedName name="_UNI20190" localSheetId="0">#REF!</definedName>
    <definedName name="_UNI20190" localSheetId="4">#REF!</definedName>
    <definedName name="_UNI20190" localSheetId="2">#REF!</definedName>
    <definedName name="_UNI20190" localSheetId="5">#REF!</definedName>
    <definedName name="_UNI20190" localSheetId="1">#REF!</definedName>
    <definedName name="_UNI20190" localSheetId="3">#REF!</definedName>
    <definedName name="_UNI20195" localSheetId="0">#REF!</definedName>
    <definedName name="_UNI20195" localSheetId="4">#REF!</definedName>
    <definedName name="_UNI20195" localSheetId="2">#REF!</definedName>
    <definedName name="_UNI20195" localSheetId="5">#REF!</definedName>
    <definedName name="_UNI20195" localSheetId="1">#REF!</definedName>
    <definedName name="_UNI20195" localSheetId="3">#REF!</definedName>
    <definedName name="_UNI20210" localSheetId="0">#REF!</definedName>
    <definedName name="_UNI20210" localSheetId="4">#REF!</definedName>
    <definedName name="_UNI20210" localSheetId="2">#REF!</definedName>
    <definedName name="_UNI20210" localSheetId="5">#REF!</definedName>
    <definedName name="_UNI20210" localSheetId="1">#REF!</definedName>
    <definedName name="_UNI20210" localSheetId="3">#REF!</definedName>
    <definedName name="_VA" localSheetId="0">#REF!</definedName>
    <definedName name="_VA" localSheetId="4">#REF!</definedName>
    <definedName name="_VA" localSheetId="2">#REF!</definedName>
    <definedName name="_VA" localSheetId="5">#REF!</definedName>
    <definedName name="_VA" localSheetId="1">#REF!</definedName>
    <definedName name="_VA" localSheetId="3">#REF!</definedName>
    <definedName name="_VAL11100" localSheetId="0">#REF!</definedName>
    <definedName name="_VAL11100" localSheetId="4">#REF!</definedName>
    <definedName name="_VAL11100" localSheetId="2">#REF!</definedName>
    <definedName name="_VAL11100" localSheetId="5">#REF!</definedName>
    <definedName name="_VAL11100" localSheetId="1">#REF!</definedName>
    <definedName name="_VAL11100" localSheetId="3">#REF!</definedName>
    <definedName name="_VAL11110" localSheetId="0">#REF!</definedName>
    <definedName name="_VAL11110" localSheetId="4">#REF!</definedName>
    <definedName name="_VAL11110" localSheetId="2">#REF!</definedName>
    <definedName name="_VAL11110" localSheetId="5">#REF!</definedName>
    <definedName name="_VAL11110" localSheetId="1">#REF!</definedName>
    <definedName name="_VAL11110" localSheetId="3">#REF!</definedName>
    <definedName name="_VAL11115" localSheetId="0">#REF!</definedName>
    <definedName name="_VAL11115" localSheetId="4">#REF!</definedName>
    <definedName name="_VAL11115" localSheetId="2">#REF!</definedName>
    <definedName name="_VAL11115" localSheetId="5">#REF!</definedName>
    <definedName name="_VAL11115" localSheetId="1">#REF!</definedName>
    <definedName name="_VAL11115" localSheetId="3">#REF!</definedName>
    <definedName name="_VAL11125" localSheetId="0">#REF!</definedName>
    <definedName name="_VAL11125" localSheetId="4">#REF!</definedName>
    <definedName name="_VAL11125" localSheetId="2">#REF!</definedName>
    <definedName name="_VAL11125" localSheetId="5">#REF!</definedName>
    <definedName name="_VAL11125" localSheetId="1">#REF!</definedName>
    <definedName name="_VAL11125" localSheetId="3">#REF!</definedName>
    <definedName name="_VAL11130" localSheetId="0">#REF!</definedName>
    <definedName name="_VAL11130" localSheetId="4">#REF!</definedName>
    <definedName name="_VAL11130" localSheetId="2">#REF!</definedName>
    <definedName name="_VAL11130" localSheetId="5">#REF!</definedName>
    <definedName name="_VAL11130" localSheetId="1">#REF!</definedName>
    <definedName name="_VAL11130" localSheetId="3">#REF!</definedName>
    <definedName name="_VAL11135" localSheetId="0">#REF!</definedName>
    <definedName name="_VAL11135" localSheetId="4">#REF!</definedName>
    <definedName name="_VAL11135" localSheetId="2">#REF!</definedName>
    <definedName name="_VAL11135" localSheetId="5">#REF!</definedName>
    <definedName name="_VAL11135" localSheetId="1">#REF!</definedName>
    <definedName name="_VAL11135" localSheetId="3">#REF!</definedName>
    <definedName name="_VAL11145" localSheetId="0">#REF!</definedName>
    <definedName name="_VAL11145" localSheetId="4">#REF!</definedName>
    <definedName name="_VAL11145" localSheetId="2">#REF!</definedName>
    <definedName name="_VAL11145" localSheetId="5">#REF!</definedName>
    <definedName name="_VAL11145" localSheetId="1">#REF!</definedName>
    <definedName name="_VAL11145" localSheetId="3">#REF!</definedName>
    <definedName name="_VAL11150" localSheetId="0">#REF!</definedName>
    <definedName name="_VAL11150" localSheetId="4">#REF!</definedName>
    <definedName name="_VAL11150" localSheetId="2">#REF!</definedName>
    <definedName name="_VAL11150" localSheetId="5">#REF!</definedName>
    <definedName name="_VAL11150" localSheetId="1">#REF!</definedName>
    <definedName name="_VAL11150" localSheetId="3">#REF!</definedName>
    <definedName name="_VAL11165" localSheetId="0">#REF!</definedName>
    <definedName name="_VAL11165" localSheetId="4">#REF!</definedName>
    <definedName name="_VAL11165" localSheetId="2">#REF!</definedName>
    <definedName name="_VAL11165" localSheetId="5">#REF!</definedName>
    <definedName name="_VAL11165" localSheetId="1">#REF!</definedName>
    <definedName name="_VAL11165" localSheetId="3">#REF!</definedName>
    <definedName name="_VAL11170" localSheetId="0">#REF!</definedName>
    <definedName name="_VAL11170" localSheetId="4">#REF!</definedName>
    <definedName name="_VAL11170" localSheetId="2">#REF!</definedName>
    <definedName name="_VAL11170" localSheetId="5">#REF!</definedName>
    <definedName name="_VAL11170" localSheetId="1">#REF!</definedName>
    <definedName name="_VAL11170" localSheetId="3">#REF!</definedName>
    <definedName name="_VAL11180" localSheetId="0">#REF!</definedName>
    <definedName name="_VAL11180" localSheetId="4">#REF!</definedName>
    <definedName name="_VAL11180" localSheetId="2">#REF!</definedName>
    <definedName name="_VAL11180" localSheetId="5">#REF!</definedName>
    <definedName name="_VAL11180" localSheetId="1">#REF!</definedName>
    <definedName name="_VAL11180" localSheetId="3">#REF!</definedName>
    <definedName name="_VAL11185" localSheetId="0">#REF!</definedName>
    <definedName name="_VAL11185" localSheetId="4">#REF!</definedName>
    <definedName name="_VAL11185" localSheetId="2">#REF!</definedName>
    <definedName name="_VAL11185" localSheetId="5">#REF!</definedName>
    <definedName name="_VAL11185" localSheetId="1">#REF!</definedName>
    <definedName name="_VAL11185" localSheetId="3">#REF!</definedName>
    <definedName name="_VAL11220" localSheetId="0">#REF!</definedName>
    <definedName name="_VAL11220" localSheetId="4">#REF!</definedName>
    <definedName name="_VAL11220" localSheetId="2">#REF!</definedName>
    <definedName name="_VAL11220" localSheetId="5">#REF!</definedName>
    <definedName name="_VAL11220" localSheetId="1">#REF!</definedName>
    <definedName name="_VAL11220" localSheetId="3">#REF!</definedName>
    <definedName name="_VAL12105" localSheetId="0">#REF!</definedName>
    <definedName name="_VAL12105" localSheetId="4">#REF!</definedName>
    <definedName name="_VAL12105" localSheetId="2">#REF!</definedName>
    <definedName name="_VAL12105" localSheetId="5">#REF!</definedName>
    <definedName name="_VAL12105" localSheetId="1">#REF!</definedName>
    <definedName name="_VAL12105" localSheetId="3">#REF!</definedName>
    <definedName name="_VAL12555" localSheetId="0">#REF!</definedName>
    <definedName name="_VAL12555" localSheetId="4">#REF!</definedName>
    <definedName name="_VAL12555" localSheetId="2">#REF!</definedName>
    <definedName name="_VAL12555" localSheetId="5">#REF!</definedName>
    <definedName name="_VAL12555" localSheetId="1">#REF!</definedName>
    <definedName name="_VAL12555" localSheetId="3">#REF!</definedName>
    <definedName name="_VAL12570" localSheetId="0">#REF!</definedName>
    <definedName name="_VAL12570" localSheetId="4">#REF!</definedName>
    <definedName name="_VAL12570" localSheetId="2">#REF!</definedName>
    <definedName name="_VAL12570" localSheetId="5">#REF!</definedName>
    <definedName name="_VAL12570" localSheetId="1">#REF!</definedName>
    <definedName name="_VAL12570" localSheetId="3">#REF!</definedName>
    <definedName name="_VAL12575" localSheetId="0">#REF!</definedName>
    <definedName name="_VAL12575" localSheetId="4">#REF!</definedName>
    <definedName name="_VAL12575" localSheetId="2">#REF!</definedName>
    <definedName name="_VAL12575" localSheetId="5">#REF!</definedName>
    <definedName name="_VAL12575" localSheetId="1">#REF!</definedName>
    <definedName name="_VAL12575" localSheetId="3">#REF!</definedName>
    <definedName name="_VAL12580" localSheetId="0">#REF!</definedName>
    <definedName name="_VAL12580" localSheetId="4">#REF!</definedName>
    <definedName name="_VAL12580" localSheetId="2">#REF!</definedName>
    <definedName name="_VAL12580" localSheetId="5">#REF!</definedName>
    <definedName name="_VAL12580" localSheetId="1">#REF!</definedName>
    <definedName name="_VAL12580" localSheetId="3">#REF!</definedName>
    <definedName name="_VAL12600" localSheetId="0">#REF!</definedName>
    <definedName name="_VAL12600" localSheetId="4">#REF!</definedName>
    <definedName name="_VAL12600" localSheetId="2">#REF!</definedName>
    <definedName name="_VAL12600" localSheetId="5">#REF!</definedName>
    <definedName name="_VAL12600" localSheetId="1">#REF!</definedName>
    <definedName name="_VAL12600" localSheetId="3">#REF!</definedName>
    <definedName name="_VAL12610" localSheetId="0">#REF!</definedName>
    <definedName name="_VAL12610" localSheetId="4">#REF!</definedName>
    <definedName name="_VAL12610" localSheetId="2">#REF!</definedName>
    <definedName name="_VAL12610" localSheetId="5">#REF!</definedName>
    <definedName name="_VAL12610" localSheetId="1">#REF!</definedName>
    <definedName name="_VAL12610" localSheetId="3">#REF!</definedName>
    <definedName name="_VAL12630" localSheetId="0">#REF!</definedName>
    <definedName name="_VAL12630" localSheetId="4">#REF!</definedName>
    <definedName name="_VAL12630" localSheetId="2">#REF!</definedName>
    <definedName name="_VAL12630" localSheetId="5">#REF!</definedName>
    <definedName name="_VAL12630" localSheetId="1">#REF!</definedName>
    <definedName name="_VAL12630" localSheetId="3">#REF!</definedName>
    <definedName name="_VAL12631" localSheetId="0">#REF!</definedName>
    <definedName name="_VAL12631" localSheetId="4">#REF!</definedName>
    <definedName name="_VAL12631" localSheetId="2">#REF!</definedName>
    <definedName name="_VAL12631" localSheetId="5">#REF!</definedName>
    <definedName name="_VAL12631" localSheetId="1">#REF!</definedName>
    <definedName name="_VAL12631" localSheetId="3">#REF!</definedName>
    <definedName name="_VAL12640" localSheetId="0">#REF!</definedName>
    <definedName name="_VAL12640" localSheetId="4">#REF!</definedName>
    <definedName name="_VAL12640" localSheetId="2">#REF!</definedName>
    <definedName name="_VAL12640" localSheetId="5">#REF!</definedName>
    <definedName name="_VAL12640" localSheetId="1">#REF!</definedName>
    <definedName name="_VAL12640" localSheetId="3">#REF!</definedName>
    <definedName name="_VAL12645" localSheetId="0">#REF!</definedName>
    <definedName name="_VAL12645" localSheetId="4">#REF!</definedName>
    <definedName name="_VAL12645" localSheetId="2">#REF!</definedName>
    <definedName name="_VAL12645" localSheetId="5">#REF!</definedName>
    <definedName name="_VAL12645" localSheetId="1">#REF!</definedName>
    <definedName name="_VAL12645" localSheetId="3">#REF!</definedName>
    <definedName name="_VAL12665" localSheetId="0">#REF!</definedName>
    <definedName name="_VAL12665" localSheetId="4">#REF!</definedName>
    <definedName name="_VAL12665" localSheetId="2">#REF!</definedName>
    <definedName name="_VAL12665" localSheetId="5">#REF!</definedName>
    <definedName name="_VAL12665" localSheetId="1">#REF!</definedName>
    <definedName name="_VAL12665" localSheetId="3">#REF!</definedName>
    <definedName name="_VAL12690" localSheetId="0">#REF!</definedName>
    <definedName name="_VAL12690" localSheetId="4">#REF!</definedName>
    <definedName name="_VAL12690" localSheetId="2">#REF!</definedName>
    <definedName name="_VAL12690" localSheetId="5">#REF!</definedName>
    <definedName name="_VAL12690" localSheetId="1">#REF!</definedName>
    <definedName name="_VAL12690" localSheetId="3">#REF!</definedName>
    <definedName name="_VAL12700" localSheetId="0">#REF!</definedName>
    <definedName name="_VAL12700" localSheetId="4">#REF!</definedName>
    <definedName name="_VAL12700" localSheetId="2">#REF!</definedName>
    <definedName name="_VAL12700" localSheetId="5">#REF!</definedName>
    <definedName name="_VAL12700" localSheetId="1">#REF!</definedName>
    <definedName name="_VAL12700" localSheetId="3">#REF!</definedName>
    <definedName name="_VAL12710" localSheetId="0">#REF!</definedName>
    <definedName name="_VAL12710" localSheetId="4">#REF!</definedName>
    <definedName name="_VAL12710" localSheetId="2">#REF!</definedName>
    <definedName name="_VAL12710" localSheetId="5">#REF!</definedName>
    <definedName name="_VAL12710" localSheetId="1">#REF!</definedName>
    <definedName name="_VAL12710" localSheetId="3">#REF!</definedName>
    <definedName name="_VAL13111" localSheetId="0">#REF!</definedName>
    <definedName name="_VAL13111" localSheetId="4">#REF!</definedName>
    <definedName name="_VAL13111" localSheetId="2">#REF!</definedName>
    <definedName name="_VAL13111" localSheetId="5">#REF!</definedName>
    <definedName name="_VAL13111" localSheetId="1">#REF!</definedName>
    <definedName name="_VAL13111" localSheetId="3">#REF!</definedName>
    <definedName name="_VAL13112" localSheetId="0">#REF!</definedName>
    <definedName name="_VAL13112" localSheetId="4">#REF!</definedName>
    <definedName name="_VAL13112" localSheetId="2">#REF!</definedName>
    <definedName name="_VAL13112" localSheetId="5">#REF!</definedName>
    <definedName name="_VAL13112" localSheetId="1">#REF!</definedName>
    <definedName name="_VAL13112" localSheetId="3">#REF!</definedName>
    <definedName name="_VAL13121" localSheetId="0">#REF!</definedName>
    <definedName name="_VAL13121" localSheetId="4">#REF!</definedName>
    <definedName name="_VAL13121" localSheetId="2">#REF!</definedName>
    <definedName name="_VAL13121" localSheetId="5">#REF!</definedName>
    <definedName name="_VAL13121" localSheetId="1">#REF!</definedName>
    <definedName name="_VAL13121" localSheetId="3">#REF!</definedName>
    <definedName name="_VAL13720" localSheetId="0">#REF!</definedName>
    <definedName name="_VAL13720" localSheetId="4">#REF!</definedName>
    <definedName name="_VAL13720" localSheetId="2">#REF!</definedName>
    <definedName name="_VAL13720" localSheetId="5">#REF!</definedName>
    <definedName name="_VAL13720" localSheetId="1">#REF!</definedName>
    <definedName name="_VAL13720" localSheetId="3">#REF!</definedName>
    <definedName name="_VAL14100" localSheetId="0">#REF!</definedName>
    <definedName name="_VAL14100" localSheetId="4">#REF!</definedName>
    <definedName name="_VAL14100" localSheetId="2">#REF!</definedName>
    <definedName name="_VAL14100" localSheetId="5">#REF!</definedName>
    <definedName name="_VAL14100" localSheetId="1">#REF!</definedName>
    <definedName name="_VAL14100" localSheetId="3">#REF!</definedName>
    <definedName name="_VAL14161" localSheetId="0">#REF!</definedName>
    <definedName name="_VAL14161" localSheetId="4">#REF!</definedName>
    <definedName name="_VAL14161" localSheetId="2">#REF!</definedName>
    <definedName name="_VAL14161" localSheetId="5">#REF!</definedName>
    <definedName name="_VAL14161" localSheetId="1">#REF!</definedName>
    <definedName name="_VAL14161" localSheetId="3">#REF!</definedName>
    <definedName name="_VAL14195" localSheetId="0">#REF!</definedName>
    <definedName name="_VAL14195" localSheetId="4">#REF!</definedName>
    <definedName name="_VAL14195" localSheetId="2">#REF!</definedName>
    <definedName name="_VAL14195" localSheetId="5">#REF!</definedName>
    <definedName name="_VAL14195" localSheetId="1">#REF!</definedName>
    <definedName name="_VAL14195" localSheetId="3">#REF!</definedName>
    <definedName name="_VAL14205" localSheetId="0">#REF!</definedName>
    <definedName name="_VAL14205" localSheetId="4">#REF!</definedName>
    <definedName name="_VAL14205" localSheetId="2">#REF!</definedName>
    <definedName name="_VAL14205" localSheetId="5">#REF!</definedName>
    <definedName name="_VAL14205" localSheetId="1">#REF!</definedName>
    <definedName name="_VAL14205" localSheetId="3">#REF!</definedName>
    <definedName name="_VAL14260" localSheetId="0">#REF!</definedName>
    <definedName name="_VAL14260" localSheetId="4">#REF!</definedName>
    <definedName name="_VAL14260" localSheetId="2">#REF!</definedName>
    <definedName name="_VAL14260" localSheetId="5">#REF!</definedName>
    <definedName name="_VAL14260" localSheetId="1">#REF!</definedName>
    <definedName name="_VAL14260" localSheetId="3">#REF!</definedName>
    <definedName name="_VAL14500" localSheetId="0">#REF!</definedName>
    <definedName name="_VAL14500" localSheetId="4">#REF!</definedName>
    <definedName name="_VAL14500" localSheetId="2">#REF!</definedName>
    <definedName name="_VAL14500" localSheetId="5">#REF!</definedName>
    <definedName name="_VAL14500" localSheetId="1">#REF!</definedName>
    <definedName name="_VAL14500" localSheetId="3">#REF!</definedName>
    <definedName name="_VAL14515" localSheetId="0">#REF!</definedName>
    <definedName name="_VAL14515" localSheetId="4">#REF!</definedName>
    <definedName name="_VAL14515" localSheetId="2">#REF!</definedName>
    <definedName name="_VAL14515" localSheetId="5">#REF!</definedName>
    <definedName name="_VAL14515" localSheetId="1">#REF!</definedName>
    <definedName name="_VAL14515" localSheetId="3">#REF!</definedName>
    <definedName name="_VAL14555" localSheetId="0">#REF!</definedName>
    <definedName name="_VAL14555" localSheetId="4">#REF!</definedName>
    <definedName name="_VAL14555" localSheetId="2">#REF!</definedName>
    <definedName name="_VAL14555" localSheetId="5">#REF!</definedName>
    <definedName name="_VAL14555" localSheetId="1">#REF!</definedName>
    <definedName name="_VAL14555" localSheetId="3">#REF!</definedName>
    <definedName name="_VAL14565" localSheetId="0">#REF!</definedName>
    <definedName name="_VAL14565" localSheetId="4">#REF!</definedName>
    <definedName name="_VAL14565" localSheetId="2">#REF!</definedName>
    <definedName name="_VAL14565" localSheetId="5">#REF!</definedName>
    <definedName name="_VAL14565" localSheetId="1">#REF!</definedName>
    <definedName name="_VAL14565" localSheetId="3">#REF!</definedName>
    <definedName name="_VAL15135" localSheetId="0">#REF!</definedName>
    <definedName name="_VAL15135" localSheetId="4">#REF!</definedName>
    <definedName name="_VAL15135" localSheetId="2">#REF!</definedName>
    <definedName name="_VAL15135" localSheetId="5">#REF!</definedName>
    <definedName name="_VAL15135" localSheetId="1">#REF!</definedName>
    <definedName name="_VAL15135" localSheetId="3">#REF!</definedName>
    <definedName name="_VAL15140" localSheetId="0">#REF!</definedName>
    <definedName name="_VAL15140" localSheetId="4">#REF!</definedName>
    <definedName name="_VAL15140" localSheetId="2">#REF!</definedName>
    <definedName name="_VAL15140" localSheetId="5">#REF!</definedName>
    <definedName name="_VAL15140" localSheetId="1">#REF!</definedName>
    <definedName name="_VAL15140" localSheetId="3">#REF!</definedName>
    <definedName name="_VAL15195" localSheetId="0">#REF!</definedName>
    <definedName name="_VAL15195" localSheetId="4">#REF!</definedName>
    <definedName name="_VAL15195" localSheetId="2">#REF!</definedName>
    <definedName name="_VAL15195" localSheetId="5">#REF!</definedName>
    <definedName name="_VAL15195" localSheetId="1">#REF!</definedName>
    <definedName name="_VAL15195" localSheetId="3">#REF!</definedName>
    <definedName name="_VAL15225" localSheetId="0">#REF!</definedName>
    <definedName name="_VAL15225" localSheetId="4">#REF!</definedName>
    <definedName name="_VAL15225" localSheetId="2">#REF!</definedName>
    <definedName name="_VAL15225" localSheetId="5">#REF!</definedName>
    <definedName name="_VAL15225" localSheetId="1">#REF!</definedName>
    <definedName name="_VAL15225" localSheetId="3">#REF!</definedName>
    <definedName name="_VAL15230" localSheetId="0">#REF!</definedName>
    <definedName name="_VAL15230" localSheetId="4">#REF!</definedName>
    <definedName name="_VAL15230" localSheetId="2">#REF!</definedName>
    <definedName name="_VAL15230" localSheetId="5">#REF!</definedName>
    <definedName name="_VAL15230" localSheetId="1">#REF!</definedName>
    <definedName name="_VAL15230" localSheetId="3">#REF!</definedName>
    <definedName name="_VAL15515" localSheetId="0">#REF!</definedName>
    <definedName name="_VAL15515" localSheetId="4">#REF!</definedName>
    <definedName name="_VAL15515" localSheetId="2">#REF!</definedName>
    <definedName name="_VAL15515" localSheetId="5">#REF!</definedName>
    <definedName name="_VAL15515" localSheetId="1">#REF!</definedName>
    <definedName name="_VAL15515" localSheetId="3">#REF!</definedName>
    <definedName name="_VAL15560" localSheetId="0">#REF!</definedName>
    <definedName name="_VAL15560" localSheetId="4">#REF!</definedName>
    <definedName name="_VAL15560" localSheetId="2">#REF!</definedName>
    <definedName name="_VAL15560" localSheetId="5">#REF!</definedName>
    <definedName name="_VAL15560" localSheetId="1">#REF!</definedName>
    <definedName name="_VAL15560" localSheetId="3">#REF!</definedName>
    <definedName name="_VAL15565" localSheetId="0">#REF!</definedName>
    <definedName name="_VAL15565" localSheetId="4">#REF!</definedName>
    <definedName name="_VAL15565" localSheetId="2">#REF!</definedName>
    <definedName name="_VAL15565" localSheetId="5">#REF!</definedName>
    <definedName name="_VAL15565" localSheetId="1">#REF!</definedName>
    <definedName name="_VAL15565" localSheetId="3">#REF!</definedName>
    <definedName name="_VAL15570" localSheetId="0">#REF!</definedName>
    <definedName name="_VAL15570" localSheetId="4">#REF!</definedName>
    <definedName name="_VAL15570" localSheetId="2">#REF!</definedName>
    <definedName name="_VAL15570" localSheetId="5">#REF!</definedName>
    <definedName name="_VAL15570" localSheetId="1">#REF!</definedName>
    <definedName name="_VAL15570" localSheetId="3">#REF!</definedName>
    <definedName name="_VAL15575" localSheetId="0">#REF!</definedName>
    <definedName name="_VAL15575" localSheetId="4">#REF!</definedName>
    <definedName name="_VAL15575" localSheetId="2">#REF!</definedName>
    <definedName name="_VAL15575" localSheetId="5">#REF!</definedName>
    <definedName name="_VAL15575" localSheetId="1">#REF!</definedName>
    <definedName name="_VAL15575" localSheetId="3">#REF!</definedName>
    <definedName name="_VAL15583" localSheetId="0">#REF!</definedName>
    <definedName name="_VAL15583" localSheetId="4">#REF!</definedName>
    <definedName name="_VAL15583" localSheetId="2">#REF!</definedName>
    <definedName name="_VAL15583" localSheetId="5">#REF!</definedName>
    <definedName name="_VAL15583" localSheetId="1">#REF!</definedName>
    <definedName name="_VAL15583" localSheetId="3">#REF!</definedName>
    <definedName name="_VAL15590" localSheetId="0">#REF!</definedName>
    <definedName name="_VAL15590" localSheetId="4">#REF!</definedName>
    <definedName name="_VAL15590" localSheetId="2">#REF!</definedName>
    <definedName name="_VAL15590" localSheetId="5">#REF!</definedName>
    <definedName name="_VAL15590" localSheetId="1">#REF!</definedName>
    <definedName name="_VAL15590" localSheetId="3">#REF!</definedName>
    <definedName name="_VAL15591" localSheetId="0">#REF!</definedName>
    <definedName name="_VAL15591" localSheetId="4">#REF!</definedName>
    <definedName name="_VAL15591" localSheetId="2">#REF!</definedName>
    <definedName name="_VAL15591" localSheetId="5">#REF!</definedName>
    <definedName name="_VAL15591" localSheetId="1">#REF!</definedName>
    <definedName name="_VAL15591" localSheetId="3">#REF!</definedName>
    <definedName name="_VAL15610" localSheetId="0">#REF!</definedName>
    <definedName name="_VAL15610" localSheetId="4">#REF!</definedName>
    <definedName name="_VAL15610" localSheetId="2">#REF!</definedName>
    <definedName name="_VAL15610" localSheetId="5">#REF!</definedName>
    <definedName name="_VAL15610" localSheetId="1">#REF!</definedName>
    <definedName name="_VAL15610" localSheetId="3">#REF!</definedName>
    <definedName name="_VAL15625" localSheetId="0">#REF!</definedName>
    <definedName name="_VAL15625" localSheetId="4">#REF!</definedName>
    <definedName name="_VAL15625" localSheetId="2">#REF!</definedName>
    <definedName name="_VAL15625" localSheetId="5">#REF!</definedName>
    <definedName name="_VAL15625" localSheetId="1">#REF!</definedName>
    <definedName name="_VAL15625" localSheetId="3">#REF!</definedName>
    <definedName name="_VAL15635" localSheetId="0">#REF!</definedName>
    <definedName name="_VAL15635" localSheetId="4">#REF!</definedName>
    <definedName name="_VAL15635" localSheetId="2">#REF!</definedName>
    <definedName name="_VAL15635" localSheetId="5">#REF!</definedName>
    <definedName name="_VAL15635" localSheetId="1">#REF!</definedName>
    <definedName name="_VAL15635" localSheetId="3">#REF!</definedName>
    <definedName name="_VAL15655" localSheetId="0">#REF!</definedName>
    <definedName name="_VAL15655" localSheetId="4">#REF!</definedName>
    <definedName name="_VAL15655" localSheetId="2">#REF!</definedName>
    <definedName name="_VAL15655" localSheetId="5">#REF!</definedName>
    <definedName name="_VAL15655" localSheetId="1">#REF!</definedName>
    <definedName name="_VAL15655" localSheetId="3">#REF!</definedName>
    <definedName name="_VAL15665" localSheetId="0">#REF!</definedName>
    <definedName name="_VAL15665" localSheetId="4">#REF!</definedName>
    <definedName name="_VAL15665" localSheetId="2">#REF!</definedName>
    <definedName name="_VAL15665" localSheetId="5">#REF!</definedName>
    <definedName name="_VAL15665" localSheetId="1">#REF!</definedName>
    <definedName name="_VAL15665" localSheetId="3">#REF!</definedName>
    <definedName name="_VAL16515" localSheetId="0">#REF!</definedName>
    <definedName name="_VAL16515" localSheetId="4">#REF!</definedName>
    <definedName name="_VAL16515" localSheetId="2">#REF!</definedName>
    <definedName name="_VAL16515" localSheetId="5">#REF!</definedName>
    <definedName name="_VAL16515" localSheetId="1">#REF!</definedName>
    <definedName name="_VAL16515" localSheetId="3">#REF!</definedName>
    <definedName name="_VAL16535" localSheetId="0">#REF!</definedName>
    <definedName name="_VAL16535" localSheetId="4">#REF!</definedName>
    <definedName name="_VAL16535" localSheetId="2">#REF!</definedName>
    <definedName name="_VAL16535" localSheetId="5">#REF!</definedName>
    <definedName name="_VAL16535" localSheetId="1">#REF!</definedName>
    <definedName name="_VAL16535" localSheetId="3">#REF!</definedName>
    <definedName name="_VAL17140" localSheetId="0">#REF!</definedName>
    <definedName name="_VAL17140" localSheetId="4">#REF!</definedName>
    <definedName name="_VAL17140" localSheetId="2">#REF!</definedName>
    <definedName name="_VAL17140" localSheetId="5">#REF!</definedName>
    <definedName name="_VAL17140" localSheetId="1">#REF!</definedName>
    <definedName name="_VAL17140" localSheetId="3">#REF!</definedName>
    <definedName name="_VAL19500" localSheetId="0">#REF!</definedName>
    <definedName name="_VAL19500" localSheetId="4">#REF!</definedName>
    <definedName name="_VAL19500" localSheetId="2">#REF!</definedName>
    <definedName name="_VAL19500" localSheetId="5">#REF!</definedName>
    <definedName name="_VAL19500" localSheetId="1">#REF!</definedName>
    <definedName name="_VAL19500" localSheetId="3">#REF!</definedName>
    <definedName name="_VAL19501" localSheetId="0">#REF!</definedName>
    <definedName name="_VAL19501" localSheetId="4">#REF!</definedName>
    <definedName name="_VAL19501" localSheetId="2">#REF!</definedName>
    <definedName name="_VAL19501" localSheetId="5">#REF!</definedName>
    <definedName name="_VAL19501" localSheetId="1">#REF!</definedName>
    <definedName name="_VAL19501" localSheetId="3">#REF!</definedName>
    <definedName name="_VAL19502" localSheetId="0">#REF!</definedName>
    <definedName name="_VAL19502" localSheetId="4">#REF!</definedName>
    <definedName name="_VAL19502" localSheetId="2">#REF!</definedName>
    <definedName name="_VAL19502" localSheetId="5">#REF!</definedName>
    <definedName name="_VAL19502" localSheetId="1">#REF!</definedName>
    <definedName name="_VAL19502" localSheetId="3">#REF!</definedName>
    <definedName name="_VAL19503" localSheetId="0">#REF!</definedName>
    <definedName name="_VAL19503" localSheetId="4">#REF!</definedName>
    <definedName name="_VAL19503" localSheetId="2">#REF!</definedName>
    <definedName name="_VAL19503" localSheetId="5">#REF!</definedName>
    <definedName name="_VAL19503" localSheetId="1">#REF!</definedName>
    <definedName name="_VAL19503" localSheetId="3">#REF!</definedName>
    <definedName name="_VAL19504" localSheetId="0">#REF!</definedName>
    <definedName name="_VAL19504" localSheetId="4">#REF!</definedName>
    <definedName name="_VAL19504" localSheetId="2">#REF!</definedName>
    <definedName name="_VAL19504" localSheetId="5">#REF!</definedName>
    <definedName name="_VAL19504" localSheetId="1">#REF!</definedName>
    <definedName name="_VAL19504" localSheetId="3">#REF!</definedName>
    <definedName name="_VAL19505" localSheetId="0">#REF!</definedName>
    <definedName name="_VAL19505" localSheetId="4">#REF!</definedName>
    <definedName name="_VAL19505" localSheetId="2">#REF!</definedName>
    <definedName name="_VAL19505" localSheetId="5">#REF!</definedName>
    <definedName name="_VAL19505" localSheetId="1">#REF!</definedName>
    <definedName name="_VAL19505" localSheetId="3">#REF!</definedName>
    <definedName name="_VAL20100" localSheetId="0">#REF!</definedName>
    <definedName name="_VAL20100" localSheetId="4">#REF!</definedName>
    <definedName name="_VAL20100" localSheetId="2">#REF!</definedName>
    <definedName name="_VAL20100" localSheetId="5">#REF!</definedName>
    <definedName name="_VAL20100" localSheetId="1">#REF!</definedName>
    <definedName name="_VAL20100" localSheetId="3">#REF!</definedName>
    <definedName name="_VAL20105" localSheetId="0">#REF!</definedName>
    <definedName name="_VAL20105" localSheetId="4">#REF!</definedName>
    <definedName name="_VAL20105" localSheetId="2">#REF!</definedName>
    <definedName name="_VAL20105" localSheetId="5">#REF!</definedName>
    <definedName name="_VAL20105" localSheetId="1">#REF!</definedName>
    <definedName name="_VAL20105" localSheetId="3">#REF!</definedName>
    <definedName name="_VAL20110" localSheetId="0">#REF!</definedName>
    <definedName name="_VAL20110" localSheetId="4">#REF!</definedName>
    <definedName name="_VAL20110" localSheetId="2">#REF!</definedName>
    <definedName name="_VAL20110" localSheetId="5">#REF!</definedName>
    <definedName name="_VAL20110" localSheetId="1">#REF!</definedName>
    <definedName name="_VAL20110" localSheetId="3">#REF!</definedName>
    <definedName name="_VAL20115" localSheetId="0">#REF!</definedName>
    <definedName name="_VAL20115" localSheetId="4">#REF!</definedName>
    <definedName name="_VAL20115" localSheetId="2">#REF!</definedName>
    <definedName name="_VAL20115" localSheetId="5">#REF!</definedName>
    <definedName name="_VAL20115" localSheetId="1">#REF!</definedName>
    <definedName name="_VAL20115" localSheetId="3">#REF!</definedName>
    <definedName name="_VAL20130" localSheetId="0">#REF!</definedName>
    <definedName name="_VAL20130" localSheetId="4">#REF!</definedName>
    <definedName name="_VAL20130" localSheetId="2">#REF!</definedName>
    <definedName name="_VAL20130" localSheetId="5">#REF!</definedName>
    <definedName name="_VAL20130" localSheetId="1">#REF!</definedName>
    <definedName name="_VAL20130" localSheetId="3">#REF!</definedName>
    <definedName name="_VAL20135" localSheetId="0">#REF!</definedName>
    <definedName name="_VAL20135" localSheetId="4">#REF!</definedName>
    <definedName name="_VAL20135" localSheetId="2">#REF!</definedName>
    <definedName name="_VAL20135" localSheetId="5">#REF!</definedName>
    <definedName name="_VAL20135" localSheetId="1">#REF!</definedName>
    <definedName name="_VAL20135" localSheetId="3">#REF!</definedName>
    <definedName name="_VAL20140" localSheetId="0">#REF!</definedName>
    <definedName name="_VAL20140" localSheetId="4">#REF!</definedName>
    <definedName name="_VAL20140" localSheetId="2">#REF!</definedName>
    <definedName name="_VAL20140" localSheetId="5">#REF!</definedName>
    <definedName name="_VAL20140" localSheetId="1">#REF!</definedName>
    <definedName name="_VAL20140" localSheetId="3">#REF!</definedName>
    <definedName name="_VAL20145" localSheetId="0">#REF!</definedName>
    <definedName name="_VAL20145" localSheetId="4">#REF!</definedName>
    <definedName name="_VAL20145" localSheetId="2">#REF!</definedName>
    <definedName name="_VAL20145" localSheetId="5">#REF!</definedName>
    <definedName name="_VAL20145" localSheetId="1">#REF!</definedName>
    <definedName name="_VAL20145" localSheetId="3">#REF!</definedName>
    <definedName name="_VAL20150" localSheetId="0">#REF!</definedName>
    <definedName name="_VAL20150" localSheetId="4">#REF!</definedName>
    <definedName name="_VAL20150" localSheetId="2">#REF!</definedName>
    <definedName name="_VAL20150" localSheetId="5">#REF!</definedName>
    <definedName name="_VAL20150" localSheetId="1">#REF!</definedName>
    <definedName name="_VAL20150" localSheetId="3">#REF!</definedName>
    <definedName name="_VAL20155" localSheetId="0">#REF!</definedName>
    <definedName name="_VAL20155" localSheetId="4">#REF!</definedName>
    <definedName name="_VAL20155" localSheetId="2">#REF!</definedName>
    <definedName name="_VAL20155" localSheetId="5">#REF!</definedName>
    <definedName name="_VAL20155" localSheetId="1">#REF!</definedName>
    <definedName name="_VAL20155" localSheetId="3">#REF!</definedName>
    <definedName name="_VAL20175" localSheetId="0">#REF!</definedName>
    <definedName name="_VAL20175" localSheetId="4">#REF!</definedName>
    <definedName name="_VAL20175" localSheetId="2">#REF!</definedName>
    <definedName name="_VAL20175" localSheetId="5">#REF!</definedName>
    <definedName name="_VAL20175" localSheetId="1">#REF!</definedName>
    <definedName name="_VAL20175" localSheetId="3">#REF!</definedName>
    <definedName name="_VAL20185" localSheetId="0">#REF!</definedName>
    <definedName name="_VAL20185" localSheetId="4">#REF!</definedName>
    <definedName name="_VAL20185" localSheetId="2">#REF!</definedName>
    <definedName name="_VAL20185" localSheetId="5">#REF!</definedName>
    <definedName name="_VAL20185" localSheetId="1">#REF!</definedName>
    <definedName name="_VAL20185" localSheetId="3">#REF!</definedName>
    <definedName name="_VAL20190" localSheetId="0">#REF!</definedName>
    <definedName name="_VAL20190" localSheetId="4">#REF!</definedName>
    <definedName name="_VAL20190" localSheetId="2">#REF!</definedName>
    <definedName name="_VAL20190" localSheetId="5">#REF!</definedName>
    <definedName name="_VAL20190" localSheetId="1">#REF!</definedName>
    <definedName name="_VAL20190" localSheetId="3">#REF!</definedName>
    <definedName name="_VAL20195" localSheetId="0">#REF!</definedName>
    <definedName name="_VAL20195" localSheetId="4">#REF!</definedName>
    <definedName name="_VAL20195" localSheetId="2">#REF!</definedName>
    <definedName name="_VAL20195" localSheetId="5">#REF!</definedName>
    <definedName name="_VAL20195" localSheetId="1">#REF!</definedName>
    <definedName name="_VAL20195" localSheetId="3">#REF!</definedName>
    <definedName name="_VAL20210" localSheetId="0">#REF!</definedName>
    <definedName name="_VAL20210" localSheetId="4">#REF!</definedName>
    <definedName name="_VAL20210" localSheetId="2">#REF!</definedName>
    <definedName name="_VAL20210" localSheetId="5">#REF!</definedName>
    <definedName name="_VAL20210" localSheetId="1">#REF!</definedName>
    <definedName name="_VAL20210" localSheetId="3">#REF!</definedName>
    <definedName name="A_1" localSheetId="0">#REF!</definedName>
    <definedName name="A_1" localSheetId="4">#REF!</definedName>
    <definedName name="A_1" localSheetId="2">#REF!</definedName>
    <definedName name="A_1" localSheetId="5">#REF!</definedName>
    <definedName name="A_1" localSheetId="1">#REF!</definedName>
    <definedName name="A_1" localSheetId="3">#REF!</definedName>
    <definedName name="A_6" localSheetId="0">#REF!</definedName>
    <definedName name="A_6" localSheetId="4">#REF!</definedName>
    <definedName name="A_6" localSheetId="2">#REF!</definedName>
    <definedName name="A_6" localSheetId="5">#REF!</definedName>
    <definedName name="A_6" localSheetId="1">#REF!</definedName>
    <definedName name="A_6" localSheetId="3">#REF!</definedName>
    <definedName name="A_9" localSheetId="0">#REF!</definedName>
    <definedName name="A_9" localSheetId="4">#REF!</definedName>
    <definedName name="A_9" localSheetId="2">#REF!</definedName>
    <definedName name="A_9" localSheetId="5">#REF!</definedName>
    <definedName name="A_9" localSheetId="1">#REF!</definedName>
    <definedName name="A_9" localSheetId="3">#REF!</definedName>
    <definedName name="A1_1" localSheetId="0">#REF!</definedName>
    <definedName name="A1_1" localSheetId="4">#REF!</definedName>
    <definedName name="A1_1" localSheetId="2">#REF!</definedName>
    <definedName name="A1_1" localSheetId="5">#REF!</definedName>
    <definedName name="A1_1" localSheetId="1">#REF!</definedName>
    <definedName name="A1_1" localSheetId="3">#REF!</definedName>
    <definedName name="AA" localSheetId="0">#REF!</definedName>
    <definedName name="AA" localSheetId="4">#REF!</definedName>
    <definedName name="AA" localSheetId="2">#REF!</definedName>
    <definedName name="AA" localSheetId="5">#REF!</definedName>
    <definedName name="AA" localSheetId="1">#REF!</definedName>
    <definedName name="AA" localSheetId="3">#REF!</definedName>
    <definedName name="AA_1" localSheetId="0">#REF!</definedName>
    <definedName name="AA_1" localSheetId="4">#REF!</definedName>
    <definedName name="AA_1" localSheetId="2">#REF!</definedName>
    <definedName name="AA_1" localSheetId="5">#REF!</definedName>
    <definedName name="AA_1" localSheetId="1">#REF!</definedName>
    <definedName name="AA_1" localSheetId="3">#REF!</definedName>
    <definedName name="aaaaa" localSheetId="0">#REF!</definedName>
    <definedName name="aaaaa" localSheetId="4">#REF!</definedName>
    <definedName name="aaaaa" localSheetId="2">#REF!</definedName>
    <definedName name="aaaaa" localSheetId="5">#REF!</definedName>
    <definedName name="aaaaa" localSheetId="1">#REF!</definedName>
    <definedName name="aaaaa" localSheetId="3">#REF!</definedName>
    <definedName name="alfa" localSheetId="0">#REF!</definedName>
    <definedName name="alfa" localSheetId="4">#REF!</definedName>
    <definedName name="alfa" localSheetId="2">#REF!</definedName>
    <definedName name="alfa" localSheetId="5">#REF!</definedName>
    <definedName name="alfa" localSheetId="1">#REF!</definedName>
    <definedName name="alfa" localSheetId="3">#REF!</definedName>
    <definedName name="ANTIGA_1" localSheetId="0">#REF!</definedName>
    <definedName name="ANTIGA_1" localSheetId="4">#REF!</definedName>
    <definedName name="ANTIGA_1" localSheetId="2">#REF!</definedName>
    <definedName name="ANTIGA_1" localSheetId="5">#REF!</definedName>
    <definedName name="ANTIGA_1" localSheetId="1">#REF!</definedName>
    <definedName name="ANTIGA_1" localSheetId="3">#REF!</definedName>
    <definedName name="ANTIGA_6" localSheetId="0">#REF!</definedName>
    <definedName name="ANTIGA_6" localSheetId="4">#REF!</definedName>
    <definedName name="ANTIGA_6" localSheetId="2">#REF!</definedName>
    <definedName name="ANTIGA_6" localSheetId="5">#REF!</definedName>
    <definedName name="ANTIGA_6" localSheetId="1">#REF!</definedName>
    <definedName name="ANTIGA_6" localSheetId="3">#REF!</definedName>
    <definedName name="ANTIGA_9" localSheetId="0">#REF!</definedName>
    <definedName name="ANTIGA_9" localSheetId="4">#REF!</definedName>
    <definedName name="ANTIGA_9" localSheetId="2">#REF!</definedName>
    <definedName name="ANTIGA_9" localSheetId="5">#REF!</definedName>
    <definedName name="ANTIGA_9" localSheetId="1">#REF!</definedName>
    <definedName name="ANTIGA_9" localSheetId="3">#REF!</definedName>
    <definedName name="_xlnm.Print_Area" localSheetId="0">'Cronograma Físico-H10'!$B$1:$X$47</definedName>
    <definedName name="_xlnm.Print_Area" localSheetId="4">'Cronograma Físico-H10 (2)'!$B$1:$X$47</definedName>
    <definedName name="_xlnm.Print_Area" localSheetId="2">'Cronograma Físico-H24'!$B$1:$U$47</definedName>
    <definedName name="_xlnm.Print_Area" localSheetId="6">Cronograma_Fisico!$B$1:$AX$45</definedName>
    <definedName name="_xlnm.Print_Area" localSheetId="5">#REF!</definedName>
    <definedName name="_xlnm.Print_Area" localSheetId="1">#REF!</definedName>
    <definedName name="_xlnm.Print_Area" localSheetId="3">#REF!</definedName>
    <definedName name="Área_impressão_IM" localSheetId="0">#REF!</definedName>
    <definedName name="Área_impressão_IM" localSheetId="4">#REF!</definedName>
    <definedName name="Área_impressão_IM" localSheetId="2">#REF!</definedName>
    <definedName name="Área_impressão_IM" localSheetId="5">#REF!</definedName>
    <definedName name="Área_impressão_IM" localSheetId="1">#REF!</definedName>
    <definedName name="Área_impressão_IM" localSheetId="3">#REF!</definedName>
    <definedName name="Área_impressão_IM_10" localSheetId="0">#REF!</definedName>
    <definedName name="Área_impressão_IM_10" localSheetId="4">#REF!</definedName>
    <definedName name="Área_impressão_IM_10" localSheetId="2">#REF!</definedName>
    <definedName name="Área_impressão_IM_10" localSheetId="5">#REF!</definedName>
    <definedName name="Área_impressão_IM_10" localSheetId="1">#REF!</definedName>
    <definedName name="Área_impressão_IM_10" localSheetId="3">#REF!</definedName>
    <definedName name="Área_impressão_IM_11" localSheetId="0">#REF!</definedName>
    <definedName name="Área_impressão_IM_11" localSheetId="4">#REF!</definedName>
    <definedName name="Área_impressão_IM_11" localSheetId="2">#REF!</definedName>
    <definedName name="Área_impressão_IM_11" localSheetId="5">#REF!</definedName>
    <definedName name="Área_impressão_IM_11" localSheetId="1">#REF!</definedName>
    <definedName name="Área_impressão_IM_11" localSheetId="3">#REF!</definedName>
    <definedName name="Área_impressão_IM_12" localSheetId="0">#REF!</definedName>
    <definedName name="Área_impressão_IM_12" localSheetId="4">#REF!</definedName>
    <definedName name="Área_impressão_IM_12" localSheetId="2">#REF!</definedName>
    <definedName name="Área_impressão_IM_12" localSheetId="5">#REF!</definedName>
    <definedName name="Área_impressão_IM_12" localSheetId="1">#REF!</definedName>
    <definedName name="Área_impressão_IM_12" localSheetId="3">#REF!</definedName>
    <definedName name="Área_impressão_IM_13" localSheetId="0">#REF!</definedName>
    <definedName name="Área_impressão_IM_13" localSheetId="4">#REF!</definedName>
    <definedName name="Área_impressão_IM_13" localSheetId="2">#REF!</definedName>
    <definedName name="Área_impressão_IM_13" localSheetId="5">#REF!</definedName>
    <definedName name="Área_impressão_IM_13" localSheetId="1">#REF!</definedName>
    <definedName name="Área_impressão_IM_13" localSheetId="3">#REF!</definedName>
    <definedName name="Área_impressão_IM_14" localSheetId="0">#REF!</definedName>
    <definedName name="Área_impressão_IM_14" localSheetId="4">#REF!</definedName>
    <definedName name="Área_impressão_IM_14" localSheetId="2">#REF!</definedName>
    <definedName name="Área_impressão_IM_14" localSheetId="5">#REF!</definedName>
    <definedName name="Área_impressão_IM_14" localSheetId="1">#REF!</definedName>
    <definedName name="Área_impressão_IM_14" localSheetId="3">#REF!</definedName>
    <definedName name="Área_impressão_IM_2" localSheetId="0">#REF!</definedName>
    <definedName name="Área_impressão_IM_2" localSheetId="4">#REF!</definedName>
    <definedName name="Área_impressão_IM_2" localSheetId="2">#REF!</definedName>
    <definedName name="Área_impressão_IM_2" localSheetId="5">#REF!</definedName>
    <definedName name="Área_impressão_IM_2" localSheetId="1">#REF!</definedName>
    <definedName name="Área_impressão_IM_2" localSheetId="3">#REF!</definedName>
    <definedName name="Área_impressão_IM_3" localSheetId="0">#REF!</definedName>
    <definedName name="Área_impressão_IM_3" localSheetId="4">#REF!</definedName>
    <definedName name="Área_impressão_IM_3" localSheetId="2">#REF!</definedName>
    <definedName name="Área_impressão_IM_3" localSheetId="5">#REF!</definedName>
    <definedName name="Área_impressão_IM_3" localSheetId="1">#REF!</definedName>
    <definedName name="Área_impressão_IM_3" localSheetId="3">#REF!</definedName>
    <definedName name="Área_impressão_IM_4" localSheetId="0">#REF!</definedName>
    <definedName name="Área_impressão_IM_4" localSheetId="4">#REF!</definedName>
    <definedName name="Área_impressão_IM_4" localSheetId="2">#REF!</definedName>
    <definedName name="Área_impressão_IM_4" localSheetId="5">#REF!</definedName>
    <definedName name="Área_impressão_IM_4" localSheetId="1">#REF!</definedName>
    <definedName name="Área_impressão_IM_4" localSheetId="3">#REF!</definedName>
    <definedName name="Área_impressão_IM_5" localSheetId="0">#REF!</definedName>
    <definedName name="Área_impressão_IM_5" localSheetId="4">#REF!</definedName>
    <definedName name="Área_impressão_IM_5" localSheetId="2">#REF!</definedName>
    <definedName name="Área_impressão_IM_5" localSheetId="5">#REF!</definedName>
    <definedName name="Área_impressão_IM_5" localSheetId="1">#REF!</definedName>
    <definedName name="Área_impressão_IM_5" localSheetId="3">#REF!</definedName>
    <definedName name="Área_impressão_IM_6" localSheetId="0">#REF!</definedName>
    <definedName name="Área_impressão_IM_6" localSheetId="4">#REF!</definedName>
    <definedName name="Área_impressão_IM_6" localSheetId="2">#REF!</definedName>
    <definedName name="Área_impressão_IM_6" localSheetId="5">#REF!</definedName>
    <definedName name="Área_impressão_IM_6" localSheetId="1">#REF!</definedName>
    <definedName name="Área_impressão_IM_6" localSheetId="3">#REF!</definedName>
    <definedName name="Área_impressão_IM_7" localSheetId="0">#REF!</definedName>
    <definedName name="Área_impressão_IM_7" localSheetId="4">#REF!</definedName>
    <definedName name="Área_impressão_IM_7" localSheetId="2">#REF!</definedName>
    <definedName name="Área_impressão_IM_7" localSheetId="5">#REF!</definedName>
    <definedName name="Área_impressão_IM_7" localSheetId="1">#REF!</definedName>
    <definedName name="Área_impressão_IM_7" localSheetId="3">#REF!</definedName>
    <definedName name="Área_impressão_IM_8" localSheetId="0">#REF!</definedName>
    <definedName name="Área_impressão_IM_8" localSheetId="4">#REF!</definedName>
    <definedName name="Área_impressão_IM_8" localSheetId="2">#REF!</definedName>
    <definedName name="Área_impressão_IM_8" localSheetId="5">#REF!</definedName>
    <definedName name="Área_impressão_IM_8" localSheetId="1">#REF!</definedName>
    <definedName name="Área_impressão_IM_8" localSheetId="3">#REF!</definedName>
    <definedName name="Área_impressão_IM_9" localSheetId="0">#REF!</definedName>
    <definedName name="Área_impressão_IM_9" localSheetId="4">#REF!</definedName>
    <definedName name="Área_impressão_IM_9" localSheetId="2">#REF!</definedName>
    <definedName name="Área_impressão_IM_9" localSheetId="5">#REF!</definedName>
    <definedName name="Área_impressão_IM_9" localSheetId="1">#REF!</definedName>
    <definedName name="Área_impressão_IM_9" localSheetId="3">#REF!</definedName>
    <definedName name="aux_1" localSheetId="0">#REF!</definedName>
    <definedName name="aux_1" localSheetId="4">#REF!</definedName>
    <definedName name="aux_1" localSheetId="2">#REF!</definedName>
    <definedName name="aux_1" localSheetId="5">#REF!</definedName>
    <definedName name="aux_1" localSheetId="1">#REF!</definedName>
    <definedName name="aux_1" localSheetId="3">#REF!</definedName>
    <definedName name="aux_6" localSheetId="0">#REF!</definedName>
    <definedName name="aux_6" localSheetId="4">#REF!</definedName>
    <definedName name="aux_6" localSheetId="2">#REF!</definedName>
    <definedName name="aux_6" localSheetId="5">#REF!</definedName>
    <definedName name="aux_6" localSheetId="1">#REF!</definedName>
    <definedName name="aux_6" localSheetId="3">#REF!</definedName>
    <definedName name="aux_9" localSheetId="0">#REF!</definedName>
    <definedName name="aux_9" localSheetId="4">#REF!</definedName>
    <definedName name="aux_9" localSheetId="2">#REF!</definedName>
    <definedName name="aux_9" localSheetId="5">#REF!</definedName>
    <definedName name="aux_9" localSheetId="1">#REF!</definedName>
    <definedName name="aux_9" localSheetId="3">#REF!</definedName>
    <definedName name="auxiliar_1" localSheetId="0">#REF!</definedName>
    <definedName name="auxiliar_1" localSheetId="4">#REF!</definedName>
    <definedName name="auxiliar_1" localSheetId="2">#REF!</definedName>
    <definedName name="auxiliar_1" localSheetId="5">#REF!</definedName>
    <definedName name="auxiliar_1" localSheetId="1">#REF!</definedName>
    <definedName name="auxiliar_1" localSheetId="3">#REF!</definedName>
    <definedName name="auxiliar_6" localSheetId="0">#REF!</definedName>
    <definedName name="auxiliar_6" localSheetId="4">#REF!</definedName>
    <definedName name="auxiliar_6" localSheetId="2">#REF!</definedName>
    <definedName name="auxiliar_6" localSheetId="5">#REF!</definedName>
    <definedName name="auxiliar_6" localSheetId="1">#REF!</definedName>
    <definedName name="auxiliar_6" localSheetId="3">#REF!</definedName>
    <definedName name="auxiliar_9" localSheetId="0">#REF!</definedName>
    <definedName name="auxiliar_9" localSheetId="4">#REF!</definedName>
    <definedName name="auxiliar_9" localSheetId="2">#REF!</definedName>
    <definedName name="auxiliar_9" localSheetId="5">#REF!</definedName>
    <definedName name="auxiliar_9" localSheetId="1">#REF!</definedName>
    <definedName name="auxiliar_9" localSheetId="3">#REF!</definedName>
    <definedName name="B_1" localSheetId="0">#REF!</definedName>
    <definedName name="B_1" localSheetId="4">#REF!</definedName>
    <definedName name="B_1" localSheetId="2">#REF!</definedName>
    <definedName name="B_1" localSheetId="5">#REF!</definedName>
    <definedName name="B_1" localSheetId="1">#REF!</definedName>
    <definedName name="B_1" localSheetId="3">#REF!</definedName>
    <definedName name="B_6" localSheetId="0">#REF!</definedName>
    <definedName name="B_6" localSheetId="4">#REF!</definedName>
    <definedName name="B_6" localSheetId="2">#REF!</definedName>
    <definedName name="B_6" localSheetId="5">#REF!</definedName>
    <definedName name="B_6" localSheetId="1">#REF!</definedName>
    <definedName name="B_6" localSheetId="3">#REF!</definedName>
    <definedName name="B_9" localSheetId="0">#REF!</definedName>
    <definedName name="B_9" localSheetId="4">#REF!</definedName>
    <definedName name="B_9" localSheetId="2">#REF!</definedName>
    <definedName name="B_9" localSheetId="5">#REF!</definedName>
    <definedName name="B_9" localSheetId="1">#REF!</definedName>
    <definedName name="B_9" localSheetId="3">#REF!</definedName>
    <definedName name="BDI." localSheetId="0">#REF!</definedName>
    <definedName name="BDI." localSheetId="4">#REF!</definedName>
    <definedName name="BDI." localSheetId="2">#REF!</definedName>
    <definedName name="BDI." localSheetId="5">#REF!</definedName>
    <definedName name="BDI." localSheetId="1">#REF!</definedName>
    <definedName name="BDI." localSheetId="3">#REF!</definedName>
    <definedName name="BDI._1" localSheetId="0">#REF!</definedName>
    <definedName name="BDI._1" localSheetId="4">#REF!</definedName>
    <definedName name="BDI._1" localSheetId="2">#REF!</definedName>
    <definedName name="BDI._1" localSheetId="5">#REF!</definedName>
    <definedName name="BDI._1" localSheetId="1">#REF!</definedName>
    <definedName name="BDI._1" localSheetId="3">#REF!</definedName>
    <definedName name="bdi_1" localSheetId="0">#REF!</definedName>
    <definedName name="bdi_1" localSheetId="4">#REF!</definedName>
    <definedName name="bdi_1" localSheetId="2">#REF!</definedName>
    <definedName name="bdi_1" localSheetId="5">#REF!</definedName>
    <definedName name="bdi_1" localSheetId="1">#REF!</definedName>
    <definedName name="bdi_1" localSheetId="3">#REF!</definedName>
    <definedName name="bdi_6" localSheetId="0">#REF!</definedName>
    <definedName name="bdi_6" localSheetId="4">#REF!</definedName>
    <definedName name="bdi_6" localSheetId="2">#REF!</definedName>
    <definedName name="bdi_6" localSheetId="5">#REF!</definedName>
    <definedName name="bdi_6" localSheetId="1">#REF!</definedName>
    <definedName name="bdi_6" localSheetId="3">#REF!</definedName>
    <definedName name="bdi_9" localSheetId="0">#REF!</definedName>
    <definedName name="bdi_9" localSheetId="4">#REF!</definedName>
    <definedName name="bdi_9" localSheetId="2">#REF!</definedName>
    <definedName name="bdi_9" localSheetId="5">#REF!</definedName>
    <definedName name="bdi_9" localSheetId="1">#REF!</definedName>
    <definedName name="bdi_9" localSheetId="3">#REF!</definedName>
    <definedName name="Bomba_putzmeister_1" localSheetId="0">#REF!</definedName>
    <definedName name="Bomba_putzmeister_1" localSheetId="4">#REF!</definedName>
    <definedName name="Bomba_putzmeister_1" localSheetId="2">#REF!</definedName>
    <definedName name="Bomba_putzmeister_1" localSheetId="5">#REF!</definedName>
    <definedName name="Bomba_putzmeister_1" localSheetId="1">#REF!</definedName>
    <definedName name="Bomba_putzmeister_1" localSheetId="3">#REF!</definedName>
    <definedName name="Bomba_putzmeister_6" localSheetId="0">#REF!</definedName>
    <definedName name="Bomba_putzmeister_6" localSheetId="4">#REF!</definedName>
    <definedName name="Bomba_putzmeister_6" localSheetId="2">#REF!</definedName>
    <definedName name="Bomba_putzmeister_6" localSheetId="5">#REF!</definedName>
    <definedName name="Bomba_putzmeister_6" localSheetId="1">#REF!</definedName>
    <definedName name="Bomba_putzmeister_6" localSheetId="3">#REF!</definedName>
    <definedName name="Bomba_putzmeister_9" localSheetId="0">#REF!</definedName>
    <definedName name="Bomba_putzmeister_9" localSheetId="4">#REF!</definedName>
    <definedName name="Bomba_putzmeister_9" localSheetId="2">#REF!</definedName>
    <definedName name="Bomba_putzmeister_9" localSheetId="5">#REF!</definedName>
    <definedName name="Bomba_putzmeister_9" localSheetId="1">#REF!</definedName>
    <definedName name="Bomba_putzmeister_9" localSheetId="3">#REF!</definedName>
    <definedName name="cab_cortes" localSheetId="0">#REF!</definedName>
    <definedName name="cab_cortes" localSheetId="4">#REF!</definedName>
    <definedName name="cab_cortes" localSheetId="2">#REF!</definedName>
    <definedName name="cab_cortes" localSheetId="5">#REF!</definedName>
    <definedName name="cab_cortes" localSheetId="1">#REF!</definedName>
    <definedName name="cab_cortes" localSheetId="3">#REF!</definedName>
    <definedName name="cab_dmt" localSheetId="0">#REF!</definedName>
    <definedName name="cab_dmt" localSheetId="4">#REF!</definedName>
    <definedName name="cab_dmt" localSheetId="2">#REF!</definedName>
    <definedName name="cab_dmt" localSheetId="5">#REF!</definedName>
    <definedName name="cab_dmt" localSheetId="1">#REF!</definedName>
    <definedName name="cab_dmt" localSheetId="3">#REF!</definedName>
    <definedName name="cab_limpeza" localSheetId="0">#REF!</definedName>
    <definedName name="cab_limpeza" localSheetId="4">#REF!</definedName>
    <definedName name="cab_limpeza" localSheetId="2">#REF!</definedName>
    <definedName name="cab_limpeza" localSheetId="5">#REF!</definedName>
    <definedName name="cab_limpeza" localSheetId="1">#REF!</definedName>
    <definedName name="cab_limpeza" localSheetId="3">#REF!</definedName>
    <definedName name="cabmeio" localSheetId="0">#REF!</definedName>
    <definedName name="cabmeio" localSheetId="4">#REF!</definedName>
    <definedName name="cabmeio" localSheetId="2">#REF!</definedName>
    <definedName name="cabmeio" localSheetId="5">#REF!</definedName>
    <definedName name="cabmeio" localSheetId="1">#REF!</definedName>
    <definedName name="cabmeio" localSheetId="3">#REF!</definedName>
    <definedName name="Código." localSheetId="0">#REF!</definedName>
    <definedName name="Código." localSheetId="4">#REF!</definedName>
    <definedName name="Código." localSheetId="2">#REF!</definedName>
    <definedName name="Código." localSheetId="5">#REF!</definedName>
    <definedName name="Código." localSheetId="1">#REF!</definedName>
    <definedName name="Código." localSheetId="3">#REF!</definedName>
    <definedName name="Código._1" localSheetId="0">#REF!</definedName>
    <definedName name="Código._1" localSheetId="4">#REF!</definedName>
    <definedName name="Código._1" localSheetId="2">#REF!</definedName>
    <definedName name="Código._1" localSheetId="5">#REF!</definedName>
    <definedName name="Código._1" localSheetId="1">#REF!</definedName>
    <definedName name="Código._1" localSheetId="3">#REF!</definedName>
    <definedName name="Código_1" localSheetId="0">#REF!</definedName>
    <definedName name="Código_1" localSheetId="4">#REF!</definedName>
    <definedName name="Código_1" localSheetId="2">#REF!</definedName>
    <definedName name="Código_1" localSheetId="5">#REF!</definedName>
    <definedName name="Código_1" localSheetId="1">#REF!</definedName>
    <definedName name="Código_1" localSheetId="3">#REF!</definedName>
    <definedName name="Código_6" localSheetId="0">#REF!</definedName>
    <definedName name="Código_6" localSheetId="4">#REF!</definedName>
    <definedName name="Código_6" localSheetId="2">#REF!</definedName>
    <definedName name="Código_6" localSheetId="5">#REF!</definedName>
    <definedName name="Código_6" localSheetId="1">#REF!</definedName>
    <definedName name="Código_6" localSheetId="3">#REF!</definedName>
    <definedName name="Código_9" localSheetId="0">#REF!</definedName>
    <definedName name="Código_9" localSheetId="4">#REF!</definedName>
    <definedName name="Código_9" localSheetId="2">#REF!</definedName>
    <definedName name="Código_9" localSheetId="5">#REF!</definedName>
    <definedName name="Código_9" localSheetId="1">#REF!</definedName>
    <definedName name="Código_9" localSheetId="3">#REF!</definedName>
    <definedName name="COM010201_1" localSheetId="0">#REF!</definedName>
    <definedName name="COM010201_1" localSheetId="4">#REF!</definedName>
    <definedName name="COM010201_1" localSheetId="2">#REF!</definedName>
    <definedName name="COM010201_1" localSheetId="5">#REF!</definedName>
    <definedName name="COM010201_1" localSheetId="1">#REF!</definedName>
    <definedName name="COM010201_1" localSheetId="3">#REF!</definedName>
    <definedName name="COM010202_1" localSheetId="0">#REF!</definedName>
    <definedName name="COM010202_1" localSheetId="4">#REF!</definedName>
    <definedName name="COM010202_1" localSheetId="2">#REF!</definedName>
    <definedName name="COM010202_1" localSheetId="5">#REF!</definedName>
    <definedName name="COM010202_1" localSheetId="1">#REF!</definedName>
    <definedName name="COM010202_1" localSheetId="3">#REF!</definedName>
    <definedName name="COM010205_1" localSheetId="0">#REF!</definedName>
    <definedName name="COM010205_1" localSheetId="4">#REF!</definedName>
    <definedName name="COM010205_1" localSheetId="2">#REF!</definedName>
    <definedName name="COM010205_1" localSheetId="5">#REF!</definedName>
    <definedName name="COM010205_1" localSheetId="1">#REF!</definedName>
    <definedName name="COM010205_1" localSheetId="3">#REF!</definedName>
    <definedName name="COM010206_1" localSheetId="0">#REF!</definedName>
    <definedName name="COM010206_1" localSheetId="4">#REF!</definedName>
    <definedName name="COM010206_1" localSheetId="2">#REF!</definedName>
    <definedName name="COM010206_1" localSheetId="5">#REF!</definedName>
    <definedName name="COM010206_1" localSheetId="1">#REF!</definedName>
    <definedName name="COM010206_1" localSheetId="3">#REF!</definedName>
    <definedName name="COM010210_1" localSheetId="0">#REF!</definedName>
    <definedName name="COM010210_1" localSheetId="4">#REF!</definedName>
    <definedName name="COM010210_1" localSheetId="2">#REF!</definedName>
    <definedName name="COM010210_1" localSheetId="5">#REF!</definedName>
    <definedName name="COM010210_1" localSheetId="1">#REF!</definedName>
    <definedName name="COM010210_1" localSheetId="3">#REF!</definedName>
    <definedName name="COM010301_1" localSheetId="0">#REF!</definedName>
    <definedName name="COM010301_1" localSheetId="4">#REF!</definedName>
    <definedName name="COM010301_1" localSheetId="2">#REF!</definedName>
    <definedName name="COM010301_1" localSheetId="5">#REF!</definedName>
    <definedName name="COM010301_1" localSheetId="1">#REF!</definedName>
    <definedName name="COM010301_1" localSheetId="3">#REF!</definedName>
    <definedName name="COM010401_1" localSheetId="0">#REF!</definedName>
    <definedName name="COM010401_1" localSheetId="4">#REF!</definedName>
    <definedName name="COM010401_1" localSheetId="2">#REF!</definedName>
    <definedName name="COM010401_1" localSheetId="5">#REF!</definedName>
    <definedName name="COM010401_1" localSheetId="1">#REF!</definedName>
    <definedName name="COM010401_1" localSheetId="3">#REF!</definedName>
    <definedName name="COM010402_1" localSheetId="0">#REF!</definedName>
    <definedName name="COM010402_1" localSheetId="4">#REF!</definedName>
    <definedName name="COM010402_1" localSheetId="2">#REF!</definedName>
    <definedName name="COM010402_1" localSheetId="5">#REF!</definedName>
    <definedName name="COM010402_1" localSheetId="1">#REF!</definedName>
    <definedName name="COM010402_1" localSheetId="3">#REF!</definedName>
    <definedName name="COM010407_1" localSheetId="0">#REF!</definedName>
    <definedName name="COM010407_1" localSheetId="4">#REF!</definedName>
    <definedName name="COM010407_1" localSheetId="2">#REF!</definedName>
    <definedName name="COM010407_1" localSheetId="5">#REF!</definedName>
    <definedName name="COM010407_1" localSheetId="1">#REF!</definedName>
    <definedName name="COM010407_1" localSheetId="3">#REF!</definedName>
    <definedName name="COM010413_1" localSheetId="0">#REF!</definedName>
    <definedName name="COM010413_1" localSheetId="4">#REF!</definedName>
    <definedName name="COM010413_1" localSheetId="2">#REF!</definedName>
    <definedName name="COM010413_1" localSheetId="5">#REF!</definedName>
    <definedName name="COM010413_1" localSheetId="1">#REF!</definedName>
    <definedName name="COM010413_1" localSheetId="3">#REF!</definedName>
    <definedName name="COM010501_1" localSheetId="0">#REF!</definedName>
    <definedName name="COM010501_1" localSheetId="4">#REF!</definedName>
    <definedName name="COM010501_1" localSheetId="2">#REF!</definedName>
    <definedName name="COM010501_1" localSheetId="5">#REF!</definedName>
    <definedName name="COM010501_1" localSheetId="1">#REF!</definedName>
    <definedName name="COM010501_1" localSheetId="3">#REF!</definedName>
    <definedName name="COM010503_1" localSheetId="0">#REF!</definedName>
    <definedName name="COM010503_1" localSheetId="4">#REF!</definedName>
    <definedName name="COM010503_1" localSheetId="2">#REF!</definedName>
    <definedName name="COM010503_1" localSheetId="5">#REF!</definedName>
    <definedName name="COM010503_1" localSheetId="1">#REF!</definedName>
    <definedName name="COM010503_1" localSheetId="3">#REF!</definedName>
    <definedName name="COM010505_1" localSheetId="0">#REF!</definedName>
    <definedName name="COM010505_1" localSheetId="4">#REF!</definedName>
    <definedName name="COM010505_1" localSheetId="2">#REF!</definedName>
    <definedName name="COM010505_1" localSheetId="5">#REF!</definedName>
    <definedName name="COM010505_1" localSheetId="1">#REF!</definedName>
    <definedName name="COM010505_1" localSheetId="3">#REF!</definedName>
    <definedName name="COM010509_1" localSheetId="0">#REF!</definedName>
    <definedName name="COM010509_1" localSheetId="4">#REF!</definedName>
    <definedName name="COM010509_1" localSheetId="2">#REF!</definedName>
    <definedName name="COM010509_1" localSheetId="5">#REF!</definedName>
    <definedName name="COM010509_1" localSheetId="1">#REF!</definedName>
    <definedName name="COM010509_1" localSheetId="3">#REF!</definedName>
    <definedName name="COM010512_1" localSheetId="0">#REF!</definedName>
    <definedName name="COM010512_1" localSheetId="4">#REF!</definedName>
    <definedName name="COM010512_1" localSheetId="2">#REF!</definedName>
    <definedName name="COM010512_1" localSheetId="5">#REF!</definedName>
    <definedName name="COM010512_1" localSheetId="1">#REF!</definedName>
    <definedName name="COM010512_1" localSheetId="3">#REF!</definedName>
    <definedName name="COM010518_1" localSheetId="0">#REF!</definedName>
    <definedName name="COM010518_1" localSheetId="4">#REF!</definedName>
    <definedName name="COM010518_1" localSheetId="2">#REF!</definedName>
    <definedName name="COM010518_1" localSheetId="5">#REF!</definedName>
    <definedName name="COM010518_1" localSheetId="1">#REF!</definedName>
    <definedName name="COM010518_1" localSheetId="3">#REF!</definedName>
    <definedName name="COM010519_1" localSheetId="0">#REF!</definedName>
    <definedName name="COM010519_1" localSheetId="4">#REF!</definedName>
    <definedName name="COM010519_1" localSheetId="2">#REF!</definedName>
    <definedName name="COM010519_1" localSheetId="5">#REF!</definedName>
    <definedName name="COM010519_1" localSheetId="1">#REF!</definedName>
    <definedName name="COM010519_1" localSheetId="3">#REF!</definedName>
    <definedName name="COM010521_1" localSheetId="0">#REF!</definedName>
    <definedName name="COM010521_1" localSheetId="4">#REF!</definedName>
    <definedName name="COM010521_1" localSheetId="2">#REF!</definedName>
    <definedName name="COM010521_1" localSheetId="5">#REF!</definedName>
    <definedName name="COM010521_1" localSheetId="1">#REF!</definedName>
    <definedName name="COM010521_1" localSheetId="3">#REF!</definedName>
    <definedName name="COM010523_1" localSheetId="0">#REF!</definedName>
    <definedName name="COM010523_1" localSheetId="4">#REF!</definedName>
    <definedName name="COM010523_1" localSheetId="2">#REF!</definedName>
    <definedName name="COM010523_1" localSheetId="5">#REF!</definedName>
    <definedName name="COM010523_1" localSheetId="1">#REF!</definedName>
    <definedName name="COM010523_1" localSheetId="3">#REF!</definedName>
    <definedName name="COM010532_1" localSheetId="0">#REF!</definedName>
    <definedName name="COM010532_1" localSheetId="4">#REF!</definedName>
    <definedName name="COM010532_1" localSheetId="2">#REF!</definedName>
    <definedName name="COM010532_1" localSheetId="5">#REF!</definedName>
    <definedName name="COM010532_1" localSheetId="1">#REF!</definedName>
    <definedName name="COM010532_1" localSheetId="3">#REF!</definedName>
    <definedName name="COM010533_1" localSheetId="0">#REF!</definedName>
    <definedName name="COM010533_1" localSheetId="4">#REF!</definedName>
    <definedName name="COM010533_1" localSheetId="2">#REF!</definedName>
    <definedName name="COM010533_1" localSheetId="5">#REF!</definedName>
    <definedName name="COM010533_1" localSheetId="1">#REF!</definedName>
    <definedName name="COM010533_1" localSheetId="3">#REF!</definedName>
    <definedName name="COM010536_1" localSheetId="0">#REF!</definedName>
    <definedName name="COM010536_1" localSheetId="4">#REF!</definedName>
    <definedName name="COM010536_1" localSheetId="2">#REF!</definedName>
    <definedName name="COM010536_1" localSheetId="5">#REF!</definedName>
    <definedName name="COM010536_1" localSheetId="1">#REF!</definedName>
    <definedName name="COM010536_1" localSheetId="3">#REF!</definedName>
    <definedName name="COM010701_1" localSheetId="0">#REF!</definedName>
    <definedName name="COM010701_1" localSheetId="4">#REF!</definedName>
    <definedName name="COM010701_1" localSheetId="2">#REF!</definedName>
    <definedName name="COM010701_1" localSheetId="5">#REF!</definedName>
    <definedName name="COM010701_1" localSheetId="1">#REF!</definedName>
    <definedName name="COM010701_1" localSheetId="3">#REF!</definedName>
    <definedName name="COM010703_1" localSheetId="0">#REF!</definedName>
    <definedName name="COM010703_1" localSheetId="4">#REF!</definedName>
    <definedName name="COM010703_1" localSheetId="2">#REF!</definedName>
    <definedName name="COM010703_1" localSheetId="5">#REF!</definedName>
    <definedName name="COM010703_1" localSheetId="1">#REF!</definedName>
    <definedName name="COM010703_1" localSheetId="3">#REF!</definedName>
    <definedName name="COM010705_1" localSheetId="0">#REF!</definedName>
    <definedName name="COM010705_1" localSheetId="4">#REF!</definedName>
    <definedName name="COM010705_1" localSheetId="2">#REF!</definedName>
    <definedName name="COM010705_1" localSheetId="5">#REF!</definedName>
    <definedName name="COM010705_1" localSheetId="1">#REF!</definedName>
    <definedName name="COM010705_1" localSheetId="3">#REF!</definedName>
    <definedName name="COM010708_1" localSheetId="0">#REF!</definedName>
    <definedName name="COM010708_1" localSheetId="4">#REF!</definedName>
    <definedName name="COM010708_1" localSheetId="2">#REF!</definedName>
    <definedName name="COM010708_1" localSheetId="5">#REF!</definedName>
    <definedName name="COM010708_1" localSheetId="1">#REF!</definedName>
    <definedName name="COM010708_1" localSheetId="3">#REF!</definedName>
    <definedName name="COM010710_1" localSheetId="0">#REF!</definedName>
    <definedName name="COM010710_1" localSheetId="4">#REF!</definedName>
    <definedName name="COM010710_1" localSheetId="2">#REF!</definedName>
    <definedName name="COM010710_1" localSheetId="5">#REF!</definedName>
    <definedName name="COM010710_1" localSheetId="1">#REF!</definedName>
    <definedName name="COM010710_1" localSheetId="3">#REF!</definedName>
    <definedName name="COM010712_1" localSheetId="0">#REF!</definedName>
    <definedName name="COM010712_1" localSheetId="4">#REF!</definedName>
    <definedName name="COM010712_1" localSheetId="2">#REF!</definedName>
    <definedName name="COM010712_1" localSheetId="5">#REF!</definedName>
    <definedName name="COM010712_1" localSheetId="1">#REF!</definedName>
    <definedName name="COM010712_1" localSheetId="3">#REF!</definedName>
    <definedName name="COM010717_1" localSheetId="0">#REF!</definedName>
    <definedName name="COM010717_1" localSheetId="4">#REF!</definedName>
    <definedName name="COM010717_1" localSheetId="2">#REF!</definedName>
    <definedName name="COM010717_1" localSheetId="5">#REF!</definedName>
    <definedName name="COM010717_1" localSheetId="1">#REF!</definedName>
    <definedName name="COM010717_1" localSheetId="3">#REF!</definedName>
    <definedName name="COM010718_1" localSheetId="0">#REF!</definedName>
    <definedName name="COM010718_1" localSheetId="4">#REF!</definedName>
    <definedName name="COM010718_1" localSheetId="2">#REF!</definedName>
    <definedName name="COM010718_1" localSheetId="5">#REF!</definedName>
    <definedName name="COM010718_1" localSheetId="1">#REF!</definedName>
    <definedName name="COM010718_1" localSheetId="3">#REF!</definedName>
    <definedName name="COM020201_1" localSheetId="0">#REF!</definedName>
    <definedName name="COM020201_1" localSheetId="4">#REF!</definedName>
    <definedName name="COM020201_1" localSheetId="2">#REF!</definedName>
    <definedName name="COM020201_1" localSheetId="5">#REF!</definedName>
    <definedName name="COM020201_1" localSheetId="1">#REF!</definedName>
    <definedName name="COM020201_1" localSheetId="3">#REF!</definedName>
    <definedName name="COM020205_1" localSheetId="0">#REF!</definedName>
    <definedName name="COM020205_1" localSheetId="4">#REF!</definedName>
    <definedName name="COM020205_1" localSheetId="2">#REF!</definedName>
    <definedName name="COM020205_1" localSheetId="5">#REF!</definedName>
    <definedName name="COM020205_1" localSheetId="1">#REF!</definedName>
    <definedName name="COM020205_1" localSheetId="3">#REF!</definedName>
    <definedName name="COM020211_1" localSheetId="0">#REF!</definedName>
    <definedName name="COM020211_1" localSheetId="4">#REF!</definedName>
    <definedName name="COM020211_1" localSheetId="2">#REF!</definedName>
    <definedName name="COM020211_1" localSheetId="5">#REF!</definedName>
    <definedName name="COM020211_1" localSheetId="1">#REF!</definedName>
    <definedName name="COM020211_1" localSheetId="3">#REF!</definedName>
    <definedName name="COM020217_1" localSheetId="0">#REF!</definedName>
    <definedName name="COM020217_1" localSheetId="4">#REF!</definedName>
    <definedName name="COM020217_1" localSheetId="2">#REF!</definedName>
    <definedName name="COM020217_1" localSheetId="5">#REF!</definedName>
    <definedName name="COM020217_1" localSheetId="1">#REF!</definedName>
    <definedName name="COM020217_1" localSheetId="3">#REF!</definedName>
    <definedName name="COM030102_1" localSheetId="0">#REF!</definedName>
    <definedName name="COM030102_1" localSheetId="4">#REF!</definedName>
    <definedName name="COM030102_1" localSheetId="2">#REF!</definedName>
    <definedName name="COM030102_1" localSheetId="5">#REF!</definedName>
    <definedName name="COM030102_1" localSheetId="1">#REF!</definedName>
    <definedName name="COM030102_1" localSheetId="3">#REF!</definedName>
    <definedName name="COM030201_1" localSheetId="0">#REF!</definedName>
    <definedName name="COM030201_1" localSheetId="4">#REF!</definedName>
    <definedName name="COM030201_1" localSheetId="2">#REF!</definedName>
    <definedName name="COM030201_1" localSheetId="5">#REF!</definedName>
    <definedName name="COM030201_1" localSheetId="1">#REF!</definedName>
    <definedName name="COM030201_1" localSheetId="3">#REF!</definedName>
    <definedName name="COM030303_1" localSheetId="0">#REF!</definedName>
    <definedName name="COM030303_1" localSheetId="4">#REF!</definedName>
    <definedName name="COM030303_1" localSheetId="2">#REF!</definedName>
    <definedName name="COM030303_1" localSheetId="5">#REF!</definedName>
    <definedName name="COM030303_1" localSheetId="1">#REF!</definedName>
    <definedName name="COM030303_1" localSheetId="3">#REF!</definedName>
    <definedName name="COM030317_1" localSheetId="0">#REF!</definedName>
    <definedName name="COM030317_1" localSheetId="4">#REF!</definedName>
    <definedName name="COM030317_1" localSheetId="2">#REF!</definedName>
    <definedName name="COM030317_1" localSheetId="5">#REF!</definedName>
    <definedName name="COM030317_1" localSheetId="1">#REF!</definedName>
    <definedName name="COM030317_1" localSheetId="3">#REF!</definedName>
    <definedName name="COM040101_1" localSheetId="0">#REF!</definedName>
    <definedName name="COM040101_1" localSheetId="4">#REF!</definedName>
    <definedName name="COM040101_1" localSheetId="2">#REF!</definedName>
    <definedName name="COM040101_1" localSheetId="5">#REF!</definedName>
    <definedName name="COM040101_1" localSheetId="1">#REF!</definedName>
    <definedName name="COM040101_1" localSheetId="3">#REF!</definedName>
    <definedName name="COM040202_1" localSheetId="0">#REF!</definedName>
    <definedName name="COM040202_1" localSheetId="4">#REF!</definedName>
    <definedName name="COM040202_1" localSheetId="2">#REF!</definedName>
    <definedName name="COM040202_1" localSheetId="5">#REF!</definedName>
    <definedName name="COM040202_1" localSheetId="1">#REF!</definedName>
    <definedName name="COM040202_1" localSheetId="3">#REF!</definedName>
    <definedName name="COM050103_1" localSheetId="0">#REF!</definedName>
    <definedName name="COM050103_1" localSheetId="4">#REF!</definedName>
    <definedName name="COM050103_1" localSheetId="2">#REF!</definedName>
    <definedName name="COM050103_1" localSheetId="5">#REF!</definedName>
    <definedName name="COM050103_1" localSheetId="1">#REF!</definedName>
    <definedName name="COM050103_1" localSheetId="3">#REF!</definedName>
    <definedName name="COM050207_1" localSheetId="0">#REF!</definedName>
    <definedName name="COM050207_1" localSheetId="4">#REF!</definedName>
    <definedName name="COM050207_1" localSheetId="2">#REF!</definedName>
    <definedName name="COM050207_1" localSheetId="5">#REF!</definedName>
    <definedName name="COM050207_1" localSheetId="1">#REF!</definedName>
    <definedName name="COM050207_1" localSheetId="3">#REF!</definedName>
    <definedName name="COM060101_1" localSheetId="0">#REF!</definedName>
    <definedName name="COM060101_1" localSheetId="4">#REF!</definedName>
    <definedName name="COM060101_1" localSheetId="2">#REF!</definedName>
    <definedName name="COM060101_1" localSheetId="5">#REF!</definedName>
    <definedName name="COM060101_1" localSheetId="1">#REF!</definedName>
    <definedName name="COM060101_1" localSheetId="3">#REF!</definedName>
    <definedName name="COM080101_1" localSheetId="0">#REF!</definedName>
    <definedName name="COM080101_1" localSheetId="4">#REF!</definedName>
    <definedName name="COM080101_1" localSheetId="2">#REF!</definedName>
    <definedName name="COM080101_1" localSheetId="5">#REF!</definedName>
    <definedName name="COM080101_1" localSheetId="1">#REF!</definedName>
    <definedName name="COM080101_1" localSheetId="3">#REF!</definedName>
    <definedName name="COM080310_1" localSheetId="0">#REF!</definedName>
    <definedName name="COM080310_1" localSheetId="4">#REF!</definedName>
    <definedName name="COM080310_1" localSheetId="2">#REF!</definedName>
    <definedName name="COM080310_1" localSheetId="5">#REF!</definedName>
    <definedName name="COM080310_1" localSheetId="1">#REF!</definedName>
    <definedName name="COM080310_1" localSheetId="3">#REF!</definedName>
    <definedName name="COM090101_1" localSheetId="0">#REF!</definedName>
    <definedName name="COM090101_1" localSheetId="4">#REF!</definedName>
    <definedName name="COM090101_1" localSheetId="2">#REF!</definedName>
    <definedName name="COM090101_1" localSheetId="5">#REF!</definedName>
    <definedName name="COM090101_1" localSheetId="1">#REF!</definedName>
    <definedName name="COM090101_1" localSheetId="3">#REF!</definedName>
    <definedName name="COM100302_1" localSheetId="0">#REF!</definedName>
    <definedName name="COM100302_1" localSheetId="4">#REF!</definedName>
    <definedName name="COM100302_1" localSheetId="2">#REF!</definedName>
    <definedName name="COM100302_1" localSheetId="5">#REF!</definedName>
    <definedName name="COM100302_1" localSheetId="1">#REF!</definedName>
    <definedName name="COM100302_1" localSheetId="3">#REF!</definedName>
    <definedName name="COM110101_1" localSheetId="0">#REF!</definedName>
    <definedName name="COM110101_1" localSheetId="4">#REF!</definedName>
    <definedName name="COM110101_1" localSheetId="2">#REF!</definedName>
    <definedName name="COM110101_1" localSheetId="5">#REF!</definedName>
    <definedName name="COM110101_1" localSheetId="1">#REF!</definedName>
    <definedName name="COM110101_1" localSheetId="3">#REF!</definedName>
    <definedName name="COM110104_1" localSheetId="0">#REF!</definedName>
    <definedName name="COM110104_1" localSheetId="4">#REF!</definedName>
    <definedName name="COM110104_1" localSheetId="2">#REF!</definedName>
    <definedName name="COM110104_1" localSheetId="5">#REF!</definedName>
    <definedName name="COM110104_1" localSheetId="1">#REF!</definedName>
    <definedName name="COM110104_1" localSheetId="3">#REF!</definedName>
    <definedName name="COM110107_1" localSheetId="0">#REF!</definedName>
    <definedName name="COM110107_1" localSheetId="4">#REF!</definedName>
    <definedName name="COM110107_1" localSheetId="2">#REF!</definedName>
    <definedName name="COM110107_1" localSheetId="5">#REF!</definedName>
    <definedName name="COM110107_1" localSheetId="1">#REF!</definedName>
    <definedName name="COM110107_1" localSheetId="3">#REF!</definedName>
    <definedName name="COM120101_1" localSheetId="0">#REF!</definedName>
    <definedName name="COM120101_1" localSheetId="4">#REF!</definedName>
    <definedName name="COM120101_1" localSheetId="2">#REF!</definedName>
    <definedName name="COM120101_1" localSheetId="5">#REF!</definedName>
    <definedName name="COM120101_1" localSheetId="1">#REF!</definedName>
    <definedName name="COM120101_1" localSheetId="3">#REF!</definedName>
    <definedName name="COM120105_1" localSheetId="0">#REF!</definedName>
    <definedName name="COM120105_1" localSheetId="4">#REF!</definedName>
    <definedName name="COM120105_1" localSheetId="2">#REF!</definedName>
    <definedName name="COM120105_1" localSheetId="5">#REF!</definedName>
    <definedName name="COM120105_1" localSheetId="1">#REF!</definedName>
    <definedName name="COM120105_1" localSheetId="3">#REF!</definedName>
    <definedName name="COM120106_1" localSheetId="0">#REF!</definedName>
    <definedName name="COM120106_1" localSheetId="4">#REF!</definedName>
    <definedName name="COM120106_1" localSheetId="2">#REF!</definedName>
    <definedName name="COM120106_1" localSheetId="5">#REF!</definedName>
    <definedName name="COM120106_1" localSheetId="1">#REF!</definedName>
    <definedName name="COM120106_1" localSheetId="3">#REF!</definedName>
    <definedName name="COM120107_1" localSheetId="0">#REF!</definedName>
    <definedName name="COM120107_1" localSheetId="4">#REF!</definedName>
    <definedName name="COM120107_1" localSheetId="2">#REF!</definedName>
    <definedName name="COM120107_1" localSheetId="5">#REF!</definedName>
    <definedName name="COM120107_1" localSheetId="1">#REF!</definedName>
    <definedName name="COM120107_1" localSheetId="3">#REF!</definedName>
    <definedName name="COM120110_1" localSheetId="0">#REF!</definedName>
    <definedName name="COM120110_1" localSheetId="4">#REF!</definedName>
    <definedName name="COM120110_1" localSheetId="2">#REF!</definedName>
    <definedName name="COM120110_1" localSheetId="5">#REF!</definedName>
    <definedName name="COM120110_1" localSheetId="1">#REF!</definedName>
    <definedName name="COM120110_1" localSheetId="3">#REF!</definedName>
    <definedName name="COM120150_1" localSheetId="0">#REF!</definedName>
    <definedName name="COM120150_1" localSheetId="4">#REF!</definedName>
    <definedName name="COM120150_1" localSheetId="2">#REF!</definedName>
    <definedName name="COM120150_1" localSheetId="5">#REF!</definedName>
    <definedName name="COM120150_1" localSheetId="1">#REF!</definedName>
    <definedName name="COM120150_1" localSheetId="3">#REF!</definedName>
    <definedName name="COM130101_1" localSheetId="0">#REF!</definedName>
    <definedName name="COM130101_1" localSheetId="4">#REF!</definedName>
    <definedName name="COM130101_1" localSheetId="2">#REF!</definedName>
    <definedName name="COM130101_1" localSheetId="5">#REF!</definedName>
    <definedName name="COM130101_1" localSheetId="1">#REF!</definedName>
    <definedName name="COM130101_1" localSheetId="3">#REF!</definedName>
    <definedName name="COM130103_1" localSheetId="0">#REF!</definedName>
    <definedName name="COM130103_1" localSheetId="4">#REF!</definedName>
    <definedName name="COM130103_1" localSheetId="2">#REF!</definedName>
    <definedName name="COM130103_1" localSheetId="5">#REF!</definedName>
    <definedName name="COM130103_1" localSheetId="1">#REF!</definedName>
    <definedName name="COM130103_1" localSheetId="3">#REF!</definedName>
    <definedName name="COM130304_1" localSheetId="0">#REF!</definedName>
    <definedName name="COM130304_1" localSheetId="4">#REF!</definedName>
    <definedName name="COM130304_1" localSheetId="2">#REF!</definedName>
    <definedName name="COM130304_1" localSheetId="5">#REF!</definedName>
    <definedName name="COM130304_1" localSheetId="1">#REF!</definedName>
    <definedName name="COM130304_1" localSheetId="3">#REF!</definedName>
    <definedName name="COM130401_1" localSheetId="0">#REF!</definedName>
    <definedName name="COM130401_1" localSheetId="4">#REF!</definedName>
    <definedName name="COM130401_1" localSheetId="2">#REF!</definedName>
    <definedName name="COM130401_1" localSheetId="5">#REF!</definedName>
    <definedName name="COM130401_1" localSheetId="1">#REF!</definedName>
    <definedName name="COM130401_1" localSheetId="3">#REF!</definedName>
    <definedName name="COM140102_1" localSheetId="0">#REF!</definedName>
    <definedName name="COM140102_1" localSheetId="4">#REF!</definedName>
    <definedName name="COM140102_1" localSheetId="2">#REF!</definedName>
    <definedName name="COM140102_1" localSheetId="5">#REF!</definedName>
    <definedName name="COM140102_1" localSheetId="1">#REF!</definedName>
    <definedName name="COM140102_1" localSheetId="3">#REF!</definedName>
    <definedName name="COM140109_1" localSheetId="0">#REF!</definedName>
    <definedName name="COM140109_1" localSheetId="4">#REF!</definedName>
    <definedName name="COM140109_1" localSheetId="2">#REF!</definedName>
    <definedName name="COM140109_1" localSheetId="5">#REF!</definedName>
    <definedName name="COM140109_1" localSheetId="1">#REF!</definedName>
    <definedName name="COM140109_1" localSheetId="3">#REF!</definedName>
    <definedName name="COM140113_1" localSheetId="0">#REF!</definedName>
    <definedName name="COM140113_1" localSheetId="4">#REF!</definedName>
    <definedName name="COM140113_1" localSheetId="2">#REF!</definedName>
    <definedName name="COM140113_1" localSheetId="5">#REF!</definedName>
    <definedName name="COM140113_1" localSheetId="1">#REF!</definedName>
    <definedName name="COM140113_1" localSheetId="3">#REF!</definedName>
    <definedName name="COM140122_1" localSheetId="0">#REF!</definedName>
    <definedName name="COM140122_1" localSheetId="4">#REF!</definedName>
    <definedName name="COM140122_1" localSheetId="2">#REF!</definedName>
    <definedName name="COM140122_1" localSheetId="5">#REF!</definedName>
    <definedName name="COM140122_1" localSheetId="1">#REF!</definedName>
    <definedName name="COM140122_1" localSheetId="3">#REF!</definedName>
    <definedName name="COM140126_1" localSheetId="0">#REF!</definedName>
    <definedName name="COM140126_1" localSheetId="4">#REF!</definedName>
    <definedName name="COM140126_1" localSheetId="2">#REF!</definedName>
    <definedName name="COM140126_1" localSheetId="5">#REF!</definedName>
    <definedName name="COM140126_1" localSheetId="1">#REF!</definedName>
    <definedName name="COM140126_1" localSheetId="3">#REF!</definedName>
    <definedName name="COM140129_1" localSheetId="0">#REF!</definedName>
    <definedName name="COM140129_1" localSheetId="4">#REF!</definedName>
    <definedName name="COM140129_1" localSheetId="2">#REF!</definedName>
    <definedName name="COM140129_1" localSheetId="5">#REF!</definedName>
    <definedName name="COM140129_1" localSheetId="1">#REF!</definedName>
    <definedName name="COM140129_1" localSheetId="3">#REF!</definedName>
    <definedName name="COM140135_1" localSheetId="0">#REF!</definedName>
    <definedName name="COM140135_1" localSheetId="4">#REF!</definedName>
    <definedName name="COM140135_1" localSheetId="2">#REF!</definedName>
    <definedName name="COM140135_1" localSheetId="5">#REF!</definedName>
    <definedName name="COM140135_1" localSheetId="1">#REF!</definedName>
    <definedName name="COM140135_1" localSheetId="3">#REF!</definedName>
    <definedName name="COM140143_1" localSheetId="0">#REF!</definedName>
    <definedName name="COM140143_1" localSheetId="4">#REF!</definedName>
    <definedName name="COM140143_1" localSheetId="2">#REF!</definedName>
    <definedName name="COM140143_1" localSheetId="5">#REF!</definedName>
    <definedName name="COM140143_1" localSheetId="1">#REF!</definedName>
    <definedName name="COM140143_1" localSheetId="3">#REF!</definedName>
    <definedName name="COM140145_1" localSheetId="0">#REF!</definedName>
    <definedName name="COM140145_1" localSheetId="4">#REF!</definedName>
    <definedName name="COM140145_1" localSheetId="2">#REF!</definedName>
    <definedName name="COM140145_1" localSheetId="5">#REF!</definedName>
    <definedName name="COM140145_1" localSheetId="1">#REF!</definedName>
    <definedName name="COM140145_1" localSheetId="3">#REF!</definedName>
    <definedName name="COM150130_1" localSheetId="0">#REF!</definedName>
    <definedName name="COM150130_1" localSheetId="4">#REF!</definedName>
    <definedName name="COM150130_1" localSheetId="2">#REF!</definedName>
    <definedName name="COM150130_1" localSheetId="5">#REF!</definedName>
    <definedName name="COM150130_1" localSheetId="1">#REF!</definedName>
    <definedName name="COM150130_1" localSheetId="3">#REF!</definedName>
    <definedName name="COM170101_1" localSheetId="0">#REF!</definedName>
    <definedName name="COM170101_1" localSheetId="4">#REF!</definedName>
    <definedName name="COM170101_1" localSheetId="2">#REF!</definedName>
    <definedName name="COM170101_1" localSheetId="5">#REF!</definedName>
    <definedName name="COM170101_1" localSheetId="1">#REF!</definedName>
    <definedName name="COM170101_1" localSheetId="3">#REF!</definedName>
    <definedName name="COM170102_1" localSheetId="0">#REF!</definedName>
    <definedName name="COM170102_1" localSheetId="4">#REF!</definedName>
    <definedName name="COM170102_1" localSheetId="2">#REF!</definedName>
    <definedName name="COM170102_1" localSheetId="5">#REF!</definedName>
    <definedName name="COM170102_1" localSheetId="1">#REF!</definedName>
    <definedName name="COM170102_1" localSheetId="3">#REF!</definedName>
    <definedName name="COM170103_1" localSheetId="0">#REF!</definedName>
    <definedName name="COM170103_1" localSheetId="4">#REF!</definedName>
    <definedName name="COM170103_1" localSheetId="2">#REF!</definedName>
    <definedName name="COM170103_1" localSheetId="5">#REF!</definedName>
    <definedName name="COM170103_1" localSheetId="1">#REF!</definedName>
    <definedName name="COM170103_1" localSheetId="3">#REF!</definedName>
    <definedName name="corte_1" localSheetId="0">#REF!</definedName>
    <definedName name="corte_1" localSheetId="4">#REF!</definedName>
    <definedName name="corte_1" localSheetId="2">#REF!</definedName>
    <definedName name="corte_1" localSheetId="5">#REF!</definedName>
    <definedName name="corte_1" localSheetId="1">#REF!</definedName>
    <definedName name="corte_1" localSheetId="3">#REF!</definedName>
    <definedName name="corte_6" localSheetId="0">#REF!</definedName>
    <definedName name="corte_6" localSheetId="4">#REF!</definedName>
    <definedName name="corte_6" localSheetId="2">#REF!</definedName>
    <definedName name="corte_6" localSheetId="5">#REF!</definedName>
    <definedName name="corte_6" localSheetId="1">#REF!</definedName>
    <definedName name="corte_6" localSheetId="3">#REF!</definedName>
    <definedName name="corte_9" localSheetId="0">#REF!</definedName>
    <definedName name="corte_9" localSheetId="4">#REF!</definedName>
    <definedName name="corte_9" localSheetId="2">#REF!</definedName>
    <definedName name="corte_9" localSheetId="5">#REF!</definedName>
    <definedName name="corte_9" localSheetId="1">#REF!</definedName>
    <definedName name="corte_9" localSheetId="3">#REF!</definedName>
    <definedName name="data" localSheetId="0">#REF!</definedName>
    <definedName name="data" localSheetId="4">#REF!</definedName>
    <definedName name="data" localSheetId="2">#REF!</definedName>
    <definedName name="data" localSheetId="5">#REF!</definedName>
    <definedName name="data" localSheetId="1">#REF!</definedName>
    <definedName name="data" localSheetId="3">#REF!</definedName>
    <definedName name="datasource" localSheetId="0">#REF!</definedName>
    <definedName name="datasource" localSheetId="4">#REF!</definedName>
    <definedName name="datasource" localSheetId="2">#REF!</definedName>
    <definedName name="datasource" localSheetId="5">#REF!</definedName>
    <definedName name="datasource" localSheetId="1">#REF!</definedName>
    <definedName name="datasource" localSheetId="3">#REF!</definedName>
    <definedName name="datasource_1" localSheetId="0">#REF!</definedName>
    <definedName name="datasource_1" localSheetId="4">#REF!</definedName>
    <definedName name="datasource_1" localSheetId="2">#REF!</definedName>
    <definedName name="datasource_1" localSheetId="5">#REF!</definedName>
    <definedName name="datasource_1" localSheetId="1">#REF!</definedName>
    <definedName name="datasource_1" localSheetId="3">#REF!</definedName>
    <definedName name="densidade_cap" localSheetId="0">#REF!</definedName>
    <definedName name="densidade_cap" localSheetId="4">#REF!</definedName>
    <definedName name="densidade_cap" localSheetId="2">#REF!</definedName>
    <definedName name="densidade_cap" localSheetId="5">#REF!</definedName>
    <definedName name="densidade_cap" localSheetId="1">#REF!</definedName>
    <definedName name="densidade_cap" localSheetId="3">#REF!</definedName>
    <definedName name="DES" localSheetId="0">#REF!</definedName>
    <definedName name="DES" localSheetId="4">#REF!</definedName>
    <definedName name="DES" localSheetId="2">#REF!</definedName>
    <definedName name="DES" localSheetId="5">#REF!</definedName>
    <definedName name="DES" localSheetId="1">#REF!</definedName>
    <definedName name="DES" localSheetId="3">#REF!</definedName>
    <definedName name="DES_1" localSheetId="0">#REF!</definedName>
    <definedName name="DES_1" localSheetId="4">#REF!</definedName>
    <definedName name="DES_1" localSheetId="2">#REF!</definedName>
    <definedName name="DES_1" localSheetId="5">#REF!</definedName>
    <definedName name="DES_1" localSheetId="1">#REF!</definedName>
    <definedName name="DES_1" localSheetId="3">#REF!</definedName>
    <definedName name="dio" localSheetId="0">#REF!</definedName>
    <definedName name="dio" localSheetId="4">#REF!</definedName>
    <definedName name="dio" localSheetId="2">#REF!</definedName>
    <definedName name="dio" localSheetId="5">#REF!</definedName>
    <definedName name="dio" localSheetId="1">#REF!</definedName>
    <definedName name="dio" localSheetId="3">#REF!</definedName>
    <definedName name="DMT_0_50" localSheetId="0">#REF!</definedName>
    <definedName name="DMT_0_50" localSheetId="4">#REF!</definedName>
    <definedName name="DMT_0_50" localSheetId="2">#REF!</definedName>
    <definedName name="DMT_0_50" localSheetId="5">#REF!</definedName>
    <definedName name="DMT_0_50" localSheetId="1">#REF!</definedName>
    <definedName name="DMT_0_50" localSheetId="3">#REF!</definedName>
    <definedName name="DMT_1000" localSheetId="0">#REF!</definedName>
    <definedName name="DMT_1000" localSheetId="4">#REF!</definedName>
    <definedName name="DMT_1000" localSheetId="2">#REF!</definedName>
    <definedName name="DMT_1000" localSheetId="5">#REF!</definedName>
    <definedName name="DMT_1000" localSheetId="1">#REF!</definedName>
    <definedName name="DMT_1000" localSheetId="3">#REF!</definedName>
    <definedName name="DMT_200" localSheetId="0">#REF!</definedName>
    <definedName name="DMT_200" localSheetId="4">#REF!</definedName>
    <definedName name="DMT_200" localSheetId="2">#REF!</definedName>
    <definedName name="DMT_200" localSheetId="5">#REF!</definedName>
    <definedName name="DMT_200" localSheetId="1">#REF!</definedName>
    <definedName name="DMT_200" localSheetId="3">#REF!</definedName>
    <definedName name="DMT_200_400" localSheetId="0">#REF!</definedName>
    <definedName name="DMT_200_400" localSheetId="4">#REF!</definedName>
    <definedName name="DMT_200_400" localSheetId="2">#REF!</definedName>
    <definedName name="DMT_200_400" localSheetId="5">#REF!</definedName>
    <definedName name="DMT_200_400" localSheetId="1">#REF!</definedName>
    <definedName name="DMT_200_400" localSheetId="3">#REF!</definedName>
    <definedName name="DMT_400" localSheetId="0">#REF!</definedName>
    <definedName name="DMT_400" localSheetId="4">#REF!</definedName>
    <definedName name="DMT_400" localSheetId="2">#REF!</definedName>
    <definedName name="DMT_400" localSheetId="5">#REF!</definedName>
    <definedName name="DMT_400" localSheetId="1">#REF!</definedName>
    <definedName name="DMT_400" localSheetId="3">#REF!</definedName>
    <definedName name="DMT_400_600" localSheetId="0">#REF!</definedName>
    <definedName name="DMT_400_600" localSheetId="4">#REF!</definedName>
    <definedName name="DMT_400_600" localSheetId="2">#REF!</definedName>
    <definedName name="DMT_400_600" localSheetId="5">#REF!</definedName>
    <definedName name="DMT_400_600" localSheetId="1">#REF!</definedName>
    <definedName name="DMT_400_600" localSheetId="3">#REF!</definedName>
    <definedName name="DMT_50" localSheetId="0">#REF!</definedName>
    <definedName name="DMT_50" localSheetId="4">#REF!</definedName>
    <definedName name="DMT_50" localSheetId="2">#REF!</definedName>
    <definedName name="DMT_50" localSheetId="5">#REF!</definedName>
    <definedName name="DMT_50" localSheetId="1">#REF!</definedName>
    <definedName name="DMT_50" localSheetId="3">#REF!</definedName>
    <definedName name="DMT_50_200" localSheetId="0">#REF!</definedName>
    <definedName name="DMT_50_200" localSheetId="4">#REF!</definedName>
    <definedName name="DMT_50_200" localSheetId="2">#REF!</definedName>
    <definedName name="DMT_50_200" localSheetId="5">#REF!</definedName>
    <definedName name="DMT_50_200" localSheetId="1">#REF!</definedName>
    <definedName name="DMT_50_200" localSheetId="3">#REF!</definedName>
    <definedName name="DMT_600" localSheetId="0">#REF!</definedName>
    <definedName name="DMT_600" localSheetId="4">#REF!</definedName>
    <definedName name="DMT_600" localSheetId="2">#REF!</definedName>
    <definedName name="DMT_600" localSheetId="5">#REF!</definedName>
    <definedName name="DMT_600" localSheetId="1">#REF!</definedName>
    <definedName name="DMT_600" localSheetId="3">#REF!</definedName>
    <definedName name="DMT_800" localSheetId="0">#REF!</definedName>
    <definedName name="DMT_800" localSheetId="4">#REF!</definedName>
    <definedName name="DMT_800" localSheetId="2">#REF!</definedName>
    <definedName name="DMT_800" localSheetId="5">#REF!</definedName>
    <definedName name="DMT_800" localSheetId="1">#REF!</definedName>
    <definedName name="DMT_800" localSheetId="3">#REF!</definedName>
    <definedName name="drena" localSheetId="0">#REF!</definedName>
    <definedName name="drena" localSheetId="4">#REF!</definedName>
    <definedName name="drena" localSheetId="2">#REF!</definedName>
    <definedName name="drena" localSheetId="5">#REF!</definedName>
    <definedName name="drena" localSheetId="1">#REF!</definedName>
    <definedName name="drena" localSheetId="3">#REF!</definedName>
    <definedName name="Empolamento" localSheetId="0">#REF!</definedName>
    <definedName name="Empolamento" localSheetId="4">#REF!</definedName>
    <definedName name="Empolamento" localSheetId="2">#REF!</definedName>
    <definedName name="Empolamento" localSheetId="5">#REF!</definedName>
    <definedName name="Empolamento" localSheetId="1">#REF!</definedName>
    <definedName name="Empolamento" localSheetId="3">#REF!</definedName>
    <definedName name="eprd_cod" localSheetId="0">#REF!</definedName>
    <definedName name="eprd_cod" localSheetId="4">#REF!</definedName>
    <definedName name="eprd_cod" localSheetId="2">#REF!</definedName>
    <definedName name="eprd_cod" localSheetId="5">#REF!</definedName>
    <definedName name="eprd_cod" localSheetId="1">#REF!</definedName>
    <definedName name="eprd_cod" localSheetId="3">#REF!</definedName>
    <definedName name="eprd_cod_1" localSheetId="0">#REF!</definedName>
    <definedName name="eprd_cod_1" localSheetId="4">#REF!</definedName>
    <definedName name="eprd_cod_1" localSheetId="2">#REF!</definedName>
    <definedName name="eprd_cod_1" localSheetId="5">#REF!</definedName>
    <definedName name="eprd_cod_1" localSheetId="1">#REF!</definedName>
    <definedName name="eprd_cod_1" localSheetId="3">#REF!</definedName>
    <definedName name="EPVT_1" localSheetId="0">#REF!</definedName>
    <definedName name="EPVT_1" localSheetId="4">#REF!</definedName>
    <definedName name="EPVT_1" localSheetId="2">#REF!</definedName>
    <definedName name="EPVT_1" localSheetId="5">#REF!</definedName>
    <definedName name="EPVT_1" localSheetId="1">#REF!</definedName>
    <definedName name="EPVT_1" localSheetId="3">#REF!</definedName>
    <definedName name="EPVT_6" localSheetId="0">#REF!</definedName>
    <definedName name="EPVT_6" localSheetId="4">#REF!</definedName>
    <definedName name="EPVT_6" localSheetId="2">#REF!</definedName>
    <definedName name="EPVT_6" localSheetId="5">#REF!</definedName>
    <definedName name="EPVT_6" localSheetId="1">#REF!</definedName>
    <definedName name="EPVT_6" localSheetId="3">#REF!</definedName>
    <definedName name="EPVT_9" localSheetId="0">#REF!</definedName>
    <definedName name="EPVT_9" localSheetId="4">#REF!</definedName>
    <definedName name="EPVT_9" localSheetId="2">#REF!</definedName>
    <definedName name="EPVT_9" localSheetId="5">#REF!</definedName>
    <definedName name="EPVT_9" localSheetId="1">#REF!</definedName>
    <definedName name="EPVT_9" localSheetId="3">#REF!</definedName>
    <definedName name="EQPTO_1" localSheetId="0">#REF!</definedName>
    <definedName name="EQPTO_1" localSheetId="4">#REF!</definedName>
    <definedName name="EQPTO_1" localSheetId="2">#REF!</definedName>
    <definedName name="EQPTO_1" localSheetId="5">#REF!</definedName>
    <definedName name="EQPTO_1" localSheetId="1">#REF!</definedName>
    <definedName name="EQPTO_1" localSheetId="3">#REF!</definedName>
    <definedName name="EQPTO_6" localSheetId="0">#REF!</definedName>
    <definedName name="EQPTO_6" localSheetId="4">#REF!</definedName>
    <definedName name="EQPTO_6" localSheetId="2">#REF!</definedName>
    <definedName name="EQPTO_6" localSheetId="5">#REF!</definedName>
    <definedName name="EQPTO_6" localSheetId="1">#REF!</definedName>
    <definedName name="EQPTO_6" localSheetId="3">#REF!</definedName>
    <definedName name="EQPTO_9" localSheetId="0">#REF!</definedName>
    <definedName name="EQPTO_9" localSheetId="4">#REF!</definedName>
    <definedName name="EQPTO_9" localSheetId="2">#REF!</definedName>
    <definedName name="EQPTO_9" localSheetId="5">#REF!</definedName>
    <definedName name="EQPTO_9" localSheetId="1">#REF!</definedName>
    <definedName name="EQPTO_9" localSheetId="3">#REF!</definedName>
    <definedName name="est_1" localSheetId="0">#REF!</definedName>
    <definedName name="est_1" localSheetId="4">#REF!</definedName>
    <definedName name="est_1" localSheetId="2">#REF!</definedName>
    <definedName name="est_1" localSheetId="5">#REF!</definedName>
    <definedName name="est_1" localSheetId="1">#REF!</definedName>
    <definedName name="est_1" localSheetId="3">#REF!</definedName>
    <definedName name="est_6" localSheetId="0">#REF!</definedName>
    <definedName name="est_6" localSheetId="4">#REF!</definedName>
    <definedName name="est_6" localSheetId="2">#REF!</definedName>
    <definedName name="est_6" localSheetId="5">#REF!</definedName>
    <definedName name="est_6" localSheetId="1">#REF!</definedName>
    <definedName name="est_6" localSheetId="3">#REF!</definedName>
    <definedName name="est_9" localSheetId="0">#REF!</definedName>
    <definedName name="est_9" localSheetId="4">#REF!</definedName>
    <definedName name="est_9" localSheetId="2">#REF!</definedName>
    <definedName name="est_9" localSheetId="5">#REF!</definedName>
    <definedName name="est_9" localSheetId="1">#REF!</definedName>
    <definedName name="est_9" localSheetId="3">#REF!</definedName>
    <definedName name="Excal" localSheetId="0">#REF!</definedName>
    <definedName name="Excal" localSheetId="4">#REF!</definedName>
    <definedName name="Excal" localSheetId="2">#REF!</definedName>
    <definedName name="Excal" localSheetId="5">#REF!</definedName>
    <definedName name="Excal" localSheetId="1">#REF!</definedName>
    <definedName name="Excal" localSheetId="3">#REF!</definedName>
    <definedName name="Excal_2" localSheetId="0">#REF!</definedName>
    <definedName name="Excal_2" localSheetId="4">#REF!</definedName>
    <definedName name="Excal_2" localSheetId="2">#REF!</definedName>
    <definedName name="Excal_2" localSheetId="5">#REF!</definedName>
    <definedName name="Excal_2" localSheetId="1">#REF!</definedName>
    <definedName name="Excal_2" localSheetId="3">#REF!</definedName>
    <definedName name="Excel_BuiltIn__FilterDatabase_2" localSheetId="0">#REF!</definedName>
    <definedName name="Excel_BuiltIn__FilterDatabase_2" localSheetId="4">#REF!</definedName>
    <definedName name="Excel_BuiltIn__FilterDatabase_2" localSheetId="2">#REF!</definedName>
    <definedName name="Excel_BuiltIn__FilterDatabase_2" localSheetId="5">#REF!</definedName>
    <definedName name="Excel_BuiltIn__FilterDatabase_2" localSheetId="1">#REF!</definedName>
    <definedName name="Excel_BuiltIn__FilterDatabase_2" localSheetId="3">#REF!</definedName>
    <definedName name="Excel_BuiltIn__FilterDatabase_3" localSheetId="0">#REF!</definedName>
    <definedName name="Excel_BuiltIn__FilterDatabase_3" localSheetId="4">#REF!</definedName>
    <definedName name="Excel_BuiltIn__FilterDatabase_3" localSheetId="2">#REF!</definedName>
    <definedName name="Excel_BuiltIn__FilterDatabase_3" localSheetId="5">#REF!</definedName>
    <definedName name="Excel_BuiltIn__FilterDatabase_3" localSheetId="1">#REF!</definedName>
    <definedName name="Excel_BuiltIn__FilterDatabase_3" localSheetId="3">#REF!</definedName>
    <definedName name="Excel_BuiltIn_Print_Area_1" localSheetId="0">#REF!</definedName>
    <definedName name="Excel_BuiltIn_Print_Area_1" localSheetId="4">#REF!</definedName>
    <definedName name="Excel_BuiltIn_Print_Area_1" localSheetId="2">#REF!</definedName>
    <definedName name="Excel_BuiltIn_Print_Area_1" localSheetId="5">#REF!</definedName>
    <definedName name="Excel_BuiltIn_Print_Area_1" localSheetId="1">#REF!</definedName>
    <definedName name="Excel_BuiltIn_Print_Area_1" localSheetId="3">#REF!</definedName>
    <definedName name="Excel_BuiltIn_Print_Area_1_1" localSheetId="0">#REF!</definedName>
    <definedName name="Excel_BuiltIn_Print_Area_1_1" localSheetId="4">#REF!</definedName>
    <definedName name="Excel_BuiltIn_Print_Area_1_1" localSheetId="2">#REF!</definedName>
    <definedName name="Excel_BuiltIn_Print_Area_1_1" localSheetId="5">#REF!</definedName>
    <definedName name="Excel_BuiltIn_Print_Area_1_1" localSheetId="1">#REF!</definedName>
    <definedName name="Excel_BuiltIn_Print_Area_1_1" localSheetId="3">#REF!</definedName>
    <definedName name="Excel_BuiltIn_Print_Area_10" localSheetId="0">#REF!</definedName>
    <definedName name="Excel_BuiltIn_Print_Area_10" localSheetId="4">#REF!</definedName>
    <definedName name="Excel_BuiltIn_Print_Area_10" localSheetId="2">#REF!</definedName>
    <definedName name="Excel_BuiltIn_Print_Area_10" localSheetId="5">#REF!</definedName>
    <definedName name="Excel_BuiltIn_Print_Area_10" localSheetId="1">#REF!</definedName>
    <definedName name="Excel_BuiltIn_Print_Area_10" localSheetId="3">#REF!</definedName>
    <definedName name="Excel_BuiltIn_Print_Area_11" localSheetId="0">#REF!</definedName>
    <definedName name="Excel_BuiltIn_Print_Area_11" localSheetId="4">#REF!</definedName>
    <definedName name="Excel_BuiltIn_Print_Area_11" localSheetId="2">#REF!</definedName>
    <definedName name="Excel_BuiltIn_Print_Area_11" localSheetId="5">#REF!</definedName>
    <definedName name="Excel_BuiltIn_Print_Area_11" localSheetId="1">#REF!</definedName>
    <definedName name="Excel_BuiltIn_Print_Area_11" localSheetId="3">#REF!</definedName>
    <definedName name="Excel_BuiltIn_Print_Area_12" localSheetId="0">"$#REF!.$A$1:$L$14"</definedName>
    <definedName name="Excel_BuiltIn_Print_Area_12" localSheetId="4">"$#REF!.$A$1:$L$14"</definedName>
    <definedName name="Excel_BuiltIn_Print_Area_12" localSheetId="2">"$#REF!.$A$1:$L$14"</definedName>
    <definedName name="Excel_BuiltIn_Print_Area_12" localSheetId="5">#REF!</definedName>
    <definedName name="Excel_BuiltIn_Print_Area_12" localSheetId="1">#REF!</definedName>
    <definedName name="Excel_BuiltIn_Print_Area_12" localSheetId="3">#REF!</definedName>
    <definedName name="Excel_BuiltIn_Print_Area_12_1" localSheetId="0">#REF!</definedName>
    <definedName name="Excel_BuiltIn_Print_Area_12_1" localSheetId="4">#REF!</definedName>
    <definedName name="Excel_BuiltIn_Print_Area_12_1" localSheetId="2">#REF!</definedName>
    <definedName name="Excel_BuiltIn_Print_Area_12_1" localSheetId="5">#REF!</definedName>
    <definedName name="Excel_BuiltIn_Print_Area_12_1" localSheetId="1">#REF!</definedName>
    <definedName name="Excel_BuiltIn_Print_Area_12_1" localSheetId="3">#REF!</definedName>
    <definedName name="Excel_BuiltIn_Print_Area_13" localSheetId="0">#REF!</definedName>
    <definedName name="Excel_BuiltIn_Print_Area_13" localSheetId="4">#REF!</definedName>
    <definedName name="Excel_BuiltIn_Print_Area_13" localSheetId="2">#REF!</definedName>
    <definedName name="Excel_BuiltIn_Print_Area_13" localSheetId="5">#REF!</definedName>
    <definedName name="Excel_BuiltIn_Print_Area_13" localSheetId="1">#REF!</definedName>
    <definedName name="Excel_BuiltIn_Print_Area_13" localSheetId="3">#REF!</definedName>
    <definedName name="Excel_BuiltIn_Print_Area_13_1" localSheetId="0">#REF!</definedName>
    <definedName name="Excel_BuiltIn_Print_Area_13_1" localSheetId="4">#REF!</definedName>
    <definedName name="Excel_BuiltIn_Print_Area_13_1" localSheetId="2">#REF!</definedName>
    <definedName name="Excel_BuiltIn_Print_Area_13_1" localSheetId="5">#REF!</definedName>
    <definedName name="Excel_BuiltIn_Print_Area_13_1" localSheetId="1">#REF!</definedName>
    <definedName name="Excel_BuiltIn_Print_Area_13_1" localSheetId="3">#REF!</definedName>
    <definedName name="Excel_BuiltIn_Print_Area_14" localSheetId="0">#REF!</definedName>
    <definedName name="Excel_BuiltIn_Print_Area_14" localSheetId="4">#REF!</definedName>
    <definedName name="Excel_BuiltIn_Print_Area_14" localSheetId="2">#REF!</definedName>
    <definedName name="Excel_BuiltIn_Print_Area_14" localSheetId="5">#REF!</definedName>
    <definedName name="Excel_BuiltIn_Print_Area_14" localSheetId="1">#REF!</definedName>
    <definedName name="Excel_BuiltIn_Print_Area_14" localSheetId="3">#REF!</definedName>
    <definedName name="Excel_BuiltIn_Print_Area_14_1" localSheetId="0">#REF!</definedName>
    <definedName name="Excel_BuiltIn_Print_Area_14_1" localSheetId="4">#REF!</definedName>
    <definedName name="Excel_BuiltIn_Print_Area_14_1" localSheetId="2">#REF!</definedName>
    <definedName name="Excel_BuiltIn_Print_Area_14_1" localSheetId="5">#REF!</definedName>
    <definedName name="Excel_BuiltIn_Print_Area_14_1" localSheetId="1">#REF!</definedName>
    <definedName name="Excel_BuiltIn_Print_Area_14_1" localSheetId="3">#REF!</definedName>
    <definedName name="Excel_BuiltIn_Print_Area_16_1" localSheetId="0">#REF!</definedName>
    <definedName name="Excel_BuiltIn_Print_Area_16_1" localSheetId="4">#REF!</definedName>
    <definedName name="Excel_BuiltIn_Print_Area_16_1" localSheetId="2">#REF!</definedName>
    <definedName name="Excel_BuiltIn_Print_Area_16_1" localSheetId="5">#REF!</definedName>
    <definedName name="Excel_BuiltIn_Print_Area_16_1" localSheetId="1">#REF!</definedName>
    <definedName name="Excel_BuiltIn_Print_Area_16_1" localSheetId="3">#REF!</definedName>
    <definedName name="Excel_BuiltIn_Print_Area_18" localSheetId="0">#REF!</definedName>
    <definedName name="Excel_BuiltIn_Print_Area_18" localSheetId="4">#REF!</definedName>
    <definedName name="Excel_BuiltIn_Print_Area_18" localSheetId="2">#REF!</definedName>
    <definedName name="Excel_BuiltIn_Print_Area_18" localSheetId="5">#REF!</definedName>
    <definedName name="Excel_BuiltIn_Print_Area_18" localSheetId="1">#REF!</definedName>
    <definedName name="Excel_BuiltIn_Print_Area_18" localSheetId="3">#REF!</definedName>
    <definedName name="Excel_BuiltIn_Print_Area_19" localSheetId="0">#REF!</definedName>
    <definedName name="Excel_BuiltIn_Print_Area_19" localSheetId="4">#REF!</definedName>
    <definedName name="Excel_BuiltIn_Print_Area_19" localSheetId="2">#REF!</definedName>
    <definedName name="Excel_BuiltIn_Print_Area_19" localSheetId="5">#REF!</definedName>
    <definedName name="Excel_BuiltIn_Print_Area_19" localSheetId="1">#REF!</definedName>
    <definedName name="Excel_BuiltIn_Print_Area_19" localSheetId="3">#REF!</definedName>
    <definedName name="Excel_BuiltIn_Print_Area_2" localSheetId="0">#REF!</definedName>
    <definedName name="Excel_BuiltIn_Print_Area_2" localSheetId="4">#REF!</definedName>
    <definedName name="Excel_BuiltIn_Print_Area_2" localSheetId="2">#REF!</definedName>
    <definedName name="Excel_BuiltIn_Print_Area_2" localSheetId="5">#REF!</definedName>
    <definedName name="Excel_BuiltIn_Print_Area_2" localSheetId="1">#REF!</definedName>
    <definedName name="Excel_BuiltIn_Print_Area_2" localSheetId="3">#REF!</definedName>
    <definedName name="Excel_BuiltIn_Print_Area_2_1" localSheetId="0">#REF!</definedName>
    <definedName name="Excel_BuiltIn_Print_Area_2_1" localSheetId="4">#REF!</definedName>
    <definedName name="Excel_BuiltIn_Print_Area_2_1" localSheetId="2">#REF!</definedName>
    <definedName name="Excel_BuiltIn_Print_Area_2_1" localSheetId="5">#REF!</definedName>
    <definedName name="Excel_BuiltIn_Print_Area_2_1" localSheetId="1">#REF!</definedName>
    <definedName name="Excel_BuiltIn_Print_Area_2_1" localSheetId="3">#REF!</definedName>
    <definedName name="Excel_BuiltIn_Print_Area_2_1_1" localSheetId="0">#REF!</definedName>
    <definedName name="Excel_BuiltIn_Print_Area_2_1_1" localSheetId="4">#REF!</definedName>
    <definedName name="Excel_BuiltIn_Print_Area_2_1_1" localSheetId="2">#REF!</definedName>
    <definedName name="Excel_BuiltIn_Print_Area_2_1_1" localSheetId="5">#REF!</definedName>
    <definedName name="Excel_BuiltIn_Print_Area_2_1_1" localSheetId="1">#REF!</definedName>
    <definedName name="Excel_BuiltIn_Print_Area_2_1_1" localSheetId="3">#REF!</definedName>
    <definedName name="Excel_BuiltIn_Print_Area_20" localSheetId="0">#REF!</definedName>
    <definedName name="Excel_BuiltIn_Print_Area_20" localSheetId="4">#REF!</definedName>
    <definedName name="Excel_BuiltIn_Print_Area_20" localSheetId="2">#REF!</definedName>
    <definedName name="Excel_BuiltIn_Print_Area_20" localSheetId="5">#REF!</definedName>
    <definedName name="Excel_BuiltIn_Print_Area_20" localSheetId="1">#REF!</definedName>
    <definedName name="Excel_BuiltIn_Print_Area_20" localSheetId="3">#REF!</definedName>
    <definedName name="Excel_BuiltIn_Print_Area_21" localSheetId="0">#REF!</definedName>
    <definedName name="Excel_BuiltIn_Print_Area_21" localSheetId="4">#REF!</definedName>
    <definedName name="Excel_BuiltIn_Print_Area_21" localSheetId="2">#REF!</definedName>
    <definedName name="Excel_BuiltIn_Print_Area_21" localSheetId="5">#REF!</definedName>
    <definedName name="Excel_BuiltIn_Print_Area_21" localSheetId="1">#REF!</definedName>
    <definedName name="Excel_BuiltIn_Print_Area_21" localSheetId="3">#REF!</definedName>
    <definedName name="Excel_BuiltIn_Print_Area_22" localSheetId="0">#REF!</definedName>
    <definedName name="Excel_BuiltIn_Print_Area_22" localSheetId="4">#REF!</definedName>
    <definedName name="Excel_BuiltIn_Print_Area_22" localSheetId="2">#REF!</definedName>
    <definedName name="Excel_BuiltIn_Print_Area_22" localSheetId="5">#REF!</definedName>
    <definedName name="Excel_BuiltIn_Print_Area_22" localSheetId="1">#REF!</definedName>
    <definedName name="Excel_BuiltIn_Print_Area_22" localSheetId="3">#REF!</definedName>
    <definedName name="Excel_BuiltIn_Print_Area_23" localSheetId="0">#REF!</definedName>
    <definedName name="Excel_BuiltIn_Print_Area_23" localSheetId="4">#REF!</definedName>
    <definedName name="Excel_BuiltIn_Print_Area_23" localSheetId="2">#REF!</definedName>
    <definedName name="Excel_BuiltIn_Print_Area_23" localSheetId="5">#REF!</definedName>
    <definedName name="Excel_BuiltIn_Print_Area_23" localSheetId="1">#REF!</definedName>
    <definedName name="Excel_BuiltIn_Print_Area_23" localSheetId="3">#REF!</definedName>
    <definedName name="Excel_BuiltIn_Print_Area_24" localSheetId="0">#REF!</definedName>
    <definedName name="Excel_BuiltIn_Print_Area_24" localSheetId="4">#REF!</definedName>
    <definedName name="Excel_BuiltIn_Print_Area_24" localSheetId="2">#REF!</definedName>
    <definedName name="Excel_BuiltIn_Print_Area_24" localSheetId="5">#REF!</definedName>
    <definedName name="Excel_BuiltIn_Print_Area_24" localSheetId="1">#REF!</definedName>
    <definedName name="Excel_BuiltIn_Print_Area_24" localSheetId="3">#REF!</definedName>
    <definedName name="Excel_BuiltIn_Print_Area_25" localSheetId="0">#REF!</definedName>
    <definedName name="Excel_BuiltIn_Print_Area_25" localSheetId="4">#REF!</definedName>
    <definedName name="Excel_BuiltIn_Print_Area_25" localSheetId="2">#REF!</definedName>
    <definedName name="Excel_BuiltIn_Print_Area_25" localSheetId="5">#REF!</definedName>
    <definedName name="Excel_BuiltIn_Print_Area_25" localSheetId="1">#REF!</definedName>
    <definedName name="Excel_BuiltIn_Print_Area_25" localSheetId="3">#REF!</definedName>
    <definedName name="Excel_BuiltIn_Print_Area_26" localSheetId="0">#REF!</definedName>
    <definedName name="Excel_BuiltIn_Print_Area_26" localSheetId="4">#REF!</definedName>
    <definedName name="Excel_BuiltIn_Print_Area_26" localSheetId="2">#REF!</definedName>
    <definedName name="Excel_BuiltIn_Print_Area_26" localSheetId="5">#REF!</definedName>
    <definedName name="Excel_BuiltIn_Print_Area_26" localSheetId="1">#REF!</definedName>
    <definedName name="Excel_BuiltIn_Print_Area_26" localSheetId="3">#REF!</definedName>
    <definedName name="Excel_BuiltIn_Print_Area_27" localSheetId="0">#REF!</definedName>
    <definedName name="Excel_BuiltIn_Print_Area_27" localSheetId="4">#REF!</definedName>
    <definedName name="Excel_BuiltIn_Print_Area_27" localSheetId="2">#REF!</definedName>
    <definedName name="Excel_BuiltIn_Print_Area_27" localSheetId="5">#REF!</definedName>
    <definedName name="Excel_BuiltIn_Print_Area_27" localSheetId="1">#REF!</definedName>
    <definedName name="Excel_BuiltIn_Print_Area_27" localSheetId="3">#REF!</definedName>
    <definedName name="Excel_BuiltIn_Print_Area_28" localSheetId="0">#REF!</definedName>
    <definedName name="Excel_BuiltIn_Print_Area_28" localSheetId="4">#REF!</definedName>
    <definedName name="Excel_BuiltIn_Print_Area_28" localSheetId="2">#REF!</definedName>
    <definedName name="Excel_BuiltIn_Print_Area_28" localSheetId="5">#REF!</definedName>
    <definedName name="Excel_BuiltIn_Print_Area_28" localSheetId="1">#REF!</definedName>
    <definedName name="Excel_BuiltIn_Print_Area_28" localSheetId="3">#REF!</definedName>
    <definedName name="Excel_BuiltIn_Print_Area_29" localSheetId="0">#REF!</definedName>
    <definedName name="Excel_BuiltIn_Print_Area_29" localSheetId="4">#REF!</definedName>
    <definedName name="Excel_BuiltIn_Print_Area_29" localSheetId="2">#REF!</definedName>
    <definedName name="Excel_BuiltIn_Print_Area_29" localSheetId="5">#REF!</definedName>
    <definedName name="Excel_BuiltIn_Print_Area_29" localSheetId="1">#REF!</definedName>
    <definedName name="Excel_BuiltIn_Print_Area_29" localSheetId="3">#REF!</definedName>
    <definedName name="Excel_BuiltIn_Print_Area_3_1" localSheetId="0">#REF!</definedName>
    <definedName name="Excel_BuiltIn_Print_Area_3_1" localSheetId="4">#REF!</definedName>
    <definedName name="Excel_BuiltIn_Print_Area_3_1" localSheetId="2">#REF!</definedName>
    <definedName name="Excel_BuiltIn_Print_Area_3_1" localSheetId="5">#REF!</definedName>
    <definedName name="Excel_BuiltIn_Print_Area_3_1" localSheetId="1">#REF!</definedName>
    <definedName name="Excel_BuiltIn_Print_Area_3_1" localSheetId="3">#REF!</definedName>
    <definedName name="Excel_BuiltIn_Print_Area_30" localSheetId="0">#REF!</definedName>
    <definedName name="Excel_BuiltIn_Print_Area_30" localSheetId="4">#REF!</definedName>
    <definedName name="Excel_BuiltIn_Print_Area_30" localSheetId="2">#REF!</definedName>
    <definedName name="Excel_BuiltIn_Print_Area_30" localSheetId="5">#REF!</definedName>
    <definedName name="Excel_BuiltIn_Print_Area_30" localSheetId="1">#REF!</definedName>
    <definedName name="Excel_BuiltIn_Print_Area_30" localSheetId="3">#REF!</definedName>
    <definedName name="Excel_BuiltIn_Print_Area_31" localSheetId="0">#REF!</definedName>
    <definedName name="Excel_BuiltIn_Print_Area_31" localSheetId="4">#REF!</definedName>
    <definedName name="Excel_BuiltIn_Print_Area_31" localSheetId="2">#REF!</definedName>
    <definedName name="Excel_BuiltIn_Print_Area_31" localSheetId="5">#REF!</definedName>
    <definedName name="Excel_BuiltIn_Print_Area_31" localSheetId="1">#REF!</definedName>
    <definedName name="Excel_BuiltIn_Print_Area_31" localSheetId="3">#REF!</definedName>
    <definedName name="Excel_BuiltIn_Print_Area_32" localSheetId="0">#REF!</definedName>
    <definedName name="Excel_BuiltIn_Print_Area_32" localSheetId="4">#REF!</definedName>
    <definedName name="Excel_BuiltIn_Print_Area_32" localSheetId="2">#REF!</definedName>
    <definedName name="Excel_BuiltIn_Print_Area_32" localSheetId="5">#REF!</definedName>
    <definedName name="Excel_BuiltIn_Print_Area_32" localSheetId="1">#REF!</definedName>
    <definedName name="Excel_BuiltIn_Print_Area_32" localSheetId="3">#REF!</definedName>
    <definedName name="Excel_BuiltIn_Print_Area_33" localSheetId="0">#REF!</definedName>
    <definedName name="Excel_BuiltIn_Print_Area_33" localSheetId="4">#REF!</definedName>
    <definedName name="Excel_BuiltIn_Print_Area_33" localSheetId="2">#REF!</definedName>
    <definedName name="Excel_BuiltIn_Print_Area_33" localSheetId="5">#REF!</definedName>
    <definedName name="Excel_BuiltIn_Print_Area_33" localSheetId="1">#REF!</definedName>
    <definedName name="Excel_BuiltIn_Print_Area_33" localSheetId="3">#REF!</definedName>
    <definedName name="Excel_BuiltIn_Print_Area_34" localSheetId="0">#REF!</definedName>
    <definedName name="Excel_BuiltIn_Print_Area_34" localSheetId="4">#REF!</definedName>
    <definedName name="Excel_BuiltIn_Print_Area_34" localSheetId="2">#REF!</definedName>
    <definedName name="Excel_BuiltIn_Print_Area_34" localSheetId="5">#REF!</definedName>
    <definedName name="Excel_BuiltIn_Print_Area_34" localSheetId="1">#REF!</definedName>
    <definedName name="Excel_BuiltIn_Print_Area_34" localSheetId="3">#REF!</definedName>
    <definedName name="Excel_BuiltIn_Print_Area_35" localSheetId="0">#REF!</definedName>
    <definedName name="Excel_BuiltIn_Print_Area_35" localSheetId="4">#REF!</definedName>
    <definedName name="Excel_BuiltIn_Print_Area_35" localSheetId="2">#REF!</definedName>
    <definedName name="Excel_BuiltIn_Print_Area_35" localSheetId="5">#REF!</definedName>
    <definedName name="Excel_BuiltIn_Print_Area_35" localSheetId="1">#REF!</definedName>
    <definedName name="Excel_BuiltIn_Print_Area_35" localSheetId="3">#REF!</definedName>
    <definedName name="Excel_BuiltIn_Print_Area_36" localSheetId="0">#REF!</definedName>
    <definedName name="Excel_BuiltIn_Print_Area_36" localSheetId="4">#REF!</definedName>
    <definedName name="Excel_BuiltIn_Print_Area_36" localSheetId="2">#REF!</definedName>
    <definedName name="Excel_BuiltIn_Print_Area_36" localSheetId="5">#REF!</definedName>
    <definedName name="Excel_BuiltIn_Print_Area_36" localSheetId="1">#REF!</definedName>
    <definedName name="Excel_BuiltIn_Print_Area_36" localSheetId="3">#REF!</definedName>
    <definedName name="Excel_BuiltIn_Print_Area_37" localSheetId="0">#REF!</definedName>
    <definedName name="Excel_BuiltIn_Print_Area_37" localSheetId="4">#REF!</definedName>
    <definedName name="Excel_BuiltIn_Print_Area_37" localSheetId="2">#REF!</definedName>
    <definedName name="Excel_BuiltIn_Print_Area_37" localSheetId="5">#REF!</definedName>
    <definedName name="Excel_BuiltIn_Print_Area_37" localSheetId="1">#REF!</definedName>
    <definedName name="Excel_BuiltIn_Print_Area_37" localSheetId="3">#REF!</definedName>
    <definedName name="Excel_BuiltIn_Print_Area_38" localSheetId="0">#REF!</definedName>
    <definedName name="Excel_BuiltIn_Print_Area_38" localSheetId="4">#REF!</definedName>
    <definedName name="Excel_BuiltIn_Print_Area_38" localSheetId="2">#REF!</definedName>
    <definedName name="Excel_BuiltIn_Print_Area_38" localSheetId="5">#REF!</definedName>
    <definedName name="Excel_BuiltIn_Print_Area_38" localSheetId="1">#REF!</definedName>
    <definedName name="Excel_BuiltIn_Print_Area_38" localSheetId="3">#REF!</definedName>
    <definedName name="Excel_BuiltIn_Print_Area_39" localSheetId="0">#REF!</definedName>
    <definedName name="Excel_BuiltIn_Print_Area_39" localSheetId="4">#REF!</definedName>
    <definedName name="Excel_BuiltIn_Print_Area_39" localSheetId="2">#REF!</definedName>
    <definedName name="Excel_BuiltIn_Print_Area_39" localSheetId="5">#REF!</definedName>
    <definedName name="Excel_BuiltIn_Print_Area_39" localSheetId="1">#REF!</definedName>
    <definedName name="Excel_BuiltIn_Print_Area_39" localSheetId="3">#REF!</definedName>
    <definedName name="Excel_BuiltIn_Print_Area_40" localSheetId="0">#REF!</definedName>
    <definedName name="Excel_BuiltIn_Print_Area_40" localSheetId="4">#REF!</definedName>
    <definedName name="Excel_BuiltIn_Print_Area_40" localSheetId="2">#REF!</definedName>
    <definedName name="Excel_BuiltIn_Print_Area_40" localSheetId="5">#REF!</definedName>
    <definedName name="Excel_BuiltIn_Print_Area_40" localSheetId="1">#REF!</definedName>
    <definedName name="Excel_BuiltIn_Print_Area_40" localSheetId="3">#REF!</definedName>
    <definedName name="Excel_BuiltIn_Print_Area_41" localSheetId="0">#REF!</definedName>
    <definedName name="Excel_BuiltIn_Print_Area_41" localSheetId="4">#REF!</definedName>
    <definedName name="Excel_BuiltIn_Print_Area_41" localSheetId="2">#REF!</definedName>
    <definedName name="Excel_BuiltIn_Print_Area_41" localSheetId="5">#REF!</definedName>
    <definedName name="Excel_BuiltIn_Print_Area_41" localSheetId="1">#REF!</definedName>
    <definedName name="Excel_BuiltIn_Print_Area_41" localSheetId="3">#REF!</definedName>
    <definedName name="Excel_BuiltIn_Print_Area_42" localSheetId="0">#REF!</definedName>
    <definedName name="Excel_BuiltIn_Print_Area_42" localSheetId="4">#REF!</definedName>
    <definedName name="Excel_BuiltIn_Print_Area_42" localSheetId="2">#REF!</definedName>
    <definedName name="Excel_BuiltIn_Print_Area_42" localSheetId="5">#REF!</definedName>
    <definedName name="Excel_BuiltIn_Print_Area_42" localSheetId="1">#REF!</definedName>
    <definedName name="Excel_BuiltIn_Print_Area_42" localSheetId="3">#REF!</definedName>
    <definedName name="Excel_BuiltIn_Print_Area_43" localSheetId="0">#REF!</definedName>
    <definedName name="Excel_BuiltIn_Print_Area_43" localSheetId="4">#REF!</definedName>
    <definedName name="Excel_BuiltIn_Print_Area_43" localSheetId="2">#REF!</definedName>
    <definedName name="Excel_BuiltIn_Print_Area_43" localSheetId="5">#REF!</definedName>
    <definedName name="Excel_BuiltIn_Print_Area_43" localSheetId="1">#REF!</definedName>
    <definedName name="Excel_BuiltIn_Print_Area_43" localSheetId="3">#REF!</definedName>
    <definedName name="Excel_BuiltIn_Print_Area_44" localSheetId="0">#REF!</definedName>
    <definedName name="Excel_BuiltIn_Print_Area_44" localSheetId="4">#REF!</definedName>
    <definedName name="Excel_BuiltIn_Print_Area_44" localSheetId="2">#REF!</definedName>
    <definedName name="Excel_BuiltIn_Print_Area_44" localSheetId="5">#REF!</definedName>
    <definedName name="Excel_BuiltIn_Print_Area_44" localSheetId="1">#REF!</definedName>
    <definedName name="Excel_BuiltIn_Print_Area_44" localSheetId="3">#REF!</definedName>
    <definedName name="Excel_BuiltIn_Print_Area_45" localSheetId="0">#REF!</definedName>
    <definedName name="Excel_BuiltIn_Print_Area_45" localSheetId="4">#REF!</definedName>
    <definedName name="Excel_BuiltIn_Print_Area_45" localSheetId="2">#REF!</definedName>
    <definedName name="Excel_BuiltIn_Print_Area_45" localSheetId="5">#REF!</definedName>
    <definedName name="Excel_BuiltIn_Print_Area_45" localSheetId="1">#REF!</definedName>
    <definedName name="Excel_BuiltIn_Print_Area_45" localSheetId="3">#REF!</definedName>
    <definedName name="Excel_BuiltIn_Print_Area_46" localSheetId="0">#REF!</definedName>
    <definedName name="Excel_BuiltIn_Print_Area_46" localSheetId="4">#REF!</definedName>
    <definedName name="Excel_BuiltIn_Print_Area_46" localSheetId="2">#REF!</definedName>
    <definedName name="Excel_BuiltIn_Print_Area_46" localSheetId="5">#REF!</definedName>
    <definedName name="Excel_BuiltIn_Print_Area_46" localSheetId="1">#REF!</definedName>
    <definedName name="Excel_BuiltIn_Print_Area_46" localSheetId="3">#REF!</definedName>
    <definedName name="Excel_BuiltIn_Print_Area_47" localSheetId="0">#REF!</definedName>
    <definedName name="Excel_BuiltIn_Print_Area_47" localSheetId="4">#REF!</definedName>
    <definedName name="Excel_BuiltIn_Print_Area_47" localSheetId="2">#REF!</definedName>
    <definedName name="Excel_BuiltIn_Print_Area_47" localSheetId="5">#REF!</definedName>
    <definedName name="Excel_BuiltIn_Print_Area_47" localSheetId="1">#REF!</definedName>
    <definedName name="Excel_BuiltIn_Print_Area_47" localSheetId="3">#REF!</definedName>
    <definedName name="Excel_BuiltIn_Print_Area_48" localSheetId="0">#REF!</definedName>
    <definedName name="Excel_BuiltIn_Print_Area_48" localSheetId="4">#REF!</definedName>
    <definedName name="Excel_BuiltIn_Print_Area_48" localSheetId="2">#REF!</definedName>
    <definedName name="Excel_BuiltIn_Print_Area_48" localSheetId="5">#REF!</definedName>
    <definedName name="Excel_BuiltIn_Print_Area_48" localSheetId="1">#REF!</definedName>
    <definedName name="Excel_BuiltIn_Print_Area_48" localSheetId="3">#REF!</definedName>
    <definedName name="Excel_BuiltIn_Print_Area_49" localSheetId="0">#REF!</definedName>
    <definedName name="Excel_BuiltIn_Print_Area_49" localSheetId="4">#REF!</definedName>
    <definedName name="Excel_BuiltIn_Print_Area_49" localSheetId="2">#REF!</definedName>
    <definedName name="Excel_BuiltIn_Print_Area_49" localSheetId="5">#REF!</definedName>
    <definedName name="Excel_BuiltIn_Print_Area_49" localSheetId="1">#REF!</definedName>
    <definedName name="Excel_BuiltIn_Print_Area_49" localSheetId="3">#REF!</definedName>
    <definedName name="Excel_BuiltIn_Print_Area_5_1" localSheetId="0">#REF!</definedName>
    <definedName name="Excel_BuiltIn_Print_Area_5_1" localSheetId="4">#REF!</definedName>
    <definedName name="Excel_BuiltIn_Print_Area_5_1" localSheetId="2">#REF!</definedName>
    <definedName name="Excel_BuiltIn_Print_Area_5_1" localSheetId="5">#REF!</definedName>
    <definedName name="Excel_BuiltIn_Print_Area_5_1" localSheetId="1">#REF!</definedName>
    <definedName name="Excel_BuiltIn_Print_Area_5_1" localSheetId="3">#REF!</definedName>
    <definedName name="Excel_BuiltIn_Print_Area_50" localSheetId="0">#REF!</definedName>
    <definedName name="Excel_BuiltIn_Print_Area_50" localSheetId="4">#REF!</definedName>
    <definedName name="Excel_BuiltIn_Print_Area_50" localSheetId="2">#REF!</definedName>
    <definedName name="Excel_BuiltIn_Print_Area_50" localSheetId="5">#REF!</definedName>
    <definedName name="Excel_BuiltIn_Print_Area_50" localSheetId="1">#REF!</definedName>
    <definedName name="Excel_BuiltIn_Print_Area_50" localSheetId="3">#REF!</definedName>
    <definedName name="Excel_BuiltIn_Print_Area_51" localSheetId="0">#REF!</definedName>
    <definedName name="Excel_BuiltIn_Print_Area_51" localSheetId="4">#REF!</definedName>
    <definedName name="Excel_BuiltIn_Print_Area_51" localSheetId="2">#REF!</definedName>
    <definedName name="Excel_BuiltIn_Print_Area_51" localSheetId="5">#REF!</definedName>
    <definedName name="Excel_BuiltIn_Print_Area_51" localSheetId="1">#REF!</definedName>
    <definedName name="Excel_BuiltIn_Print_Area_51" localSheetId="3">#REF!</definedName>
    <definedName name="Excel_BuiltIn_Print_Area_52" localSheetId="0">#REF!</definedName>
    <definedName name="Excel_BuiltIn_Print_Area_52" localSheetId="4">#REF!</definedName>
    <definedName name="Excel_BuiltIn_Print_Area_52" localSheetId="2">#REF!</definedName>
    <definedName name="Excel_BuiltIn_Print_Area_52" localSheetId="5">#REF!</definedName>
    <definedName name="Excel_BuiltIn_Print_Area_52" localSheetId="1">#REF!</definedName>
    <definedName name="Excel_BuiltIn_Print_Area_52" localSheetId="3">#REF!</definedName>
    <definedName name="Excel_BuiltIn_Print_Area_53" localSheetId="0">#REF!</definedName>
    <definedName name="Excel_BuiltIn_Print_Area_53" localSheetId="4">#REF!</definedName>
    <definedName name="Excel_BuiltIn_Print_Area_53" localSheetId="2">#REF!</definedName>
    <definedName name="Excel_BuiltIn_Print_Area_53" localSheetId="5">#REF!</definedName>
    <definedName name="Excel_BuiltIn_Print_Area_53" localSheetId="1">#REF!</definedName>
    <definedName name="Excel_BuiltIn_Print_Area_53" localSheetId="3">#REF!</definedName>
    <definedName name="Excel_BuiltIn_Print_Area_54" localSheetId="0">#REF!</definedName>
    <definedName name="Excel_BuiltIn_Print_Area_54" localSheetId="4">#REF!</definedName>
    <definedName name="Excel_BuiltIn_Print_Area_54" localSheetId="2">#REF!</definedName>
    <definedName name="Excel_BuiltIn_Print_Area_54" localSheetId="5">#REF!</definedName>
    <definedName name="Excel_BuiltIn_Print_Area_54" localSheetId="1">#REF!</definedName>
    <definedName name="Excel_BuiltIn_Print_Area_54" localSheetId="3">#REF!</definedName>
    <definedName name="Excel_BuiltIn_Print_Area_55" localSheetId="0">#REF!</definedName>
    <definedName name="Excel_BuiltIn_Print_Area_55" localSheetId="4">#REF!</definedName>
    <definedName name="Excel_BuiltIn_Print_Area_55" localSheetId="2">#REF!</definedName>
    <definedName name="Excel_BuiltIn_Print_Area_55" localSheetId="5">#REF!</definedName>
    <definedName name="Excel_BuiltIn_Print_Area_55" localSheetId="1">#REF!</definedName>
    <definedName name="Excel_BuiltIn_Print_Area_55" localSheetId="3">#REF!</definedName>
    <definedName name="Excel_BuiltIn_Print_Area_56" localSheetId="0">#REF!</definedName>
    <definedName name="Excel_BuiltIn_Print_Area_56" localSheetId="4">#REF!</definedName>
    <definedName name="Excel_BuiltIn_Print_Area_56" localSheetId="2">#REF!</definedName>
    <definedName name="Excel_BuiltIn_Print_Area_56" localSheetId="5">#REF!</definedName>
    <definedName name="Excel_BuiltIn_Print_Area_56" localSheetId="1">#REF!</definedName>
    <definedName name="Excel_BuiltIn_Print_Area_56" localSheetId="3">#REF!</definedName>
    <definedName name="Excel_BuiltIn_Print_Area_57" localSheetId="0">#REF!</definedName>
    <definedName name="Excel_BuiltIn_Print_Area_57" localSheetId="4">#REF!</definedName>
    <definedName name="Excel_BuiltIn_Print_Area_57" localSheetId="2">#REF!</definedName>
    <definedName name="Excel_BuiltIn_Print_Area_57" localSheetId="5">#REF!</definedName>
    <definedName name="Excel_BuiltIn_Print_Area_57" localSheetId="1">#REF!</definedName>
    <definedName name="Excel_BuiltIn_Print_Area_57" localSheetId="3">#REF!</definedName>
    <definedName name="Excel_BuiltIn_Print_Area_58" localSheetId="0">#REF!</definedName>
    <definedName name="Excel_BuiltIn_Print_Area_58" localSheetId="4">#REF!</definedName>
    <definedName name="Excel_BuiltIn_Print_Area_58" localSheetId="2">#REF!</definedName>
    <definedName name="Excel_BuiltIn_Print_Area_58" localSheetId="5">#REF!</definedName>
    <definedName name="Excel_BuiltIn_Print_Area_58" localSheetId="1">#REF!</definedName>
    <definedName name="Excel_BuiltIn_Print_Area_58" localSheetId="3">#REF!</definedName>
    <definedName name="Excel_BuiltIn_Print_Area_59" localSheetId="0">#REF!</definedName>
    <definedName name="Excel_BuiltIn_Print_Area_59" localSheetId="4">#REF!</definedName>
    <definedName name="Excel_BuiltIn_Print_Area_59" localSheetId="2">#REF!</definedName>
    <definedName name="Excel_BuiltIn_Print_Area_59" localSheetId="5">#REF!</definedName>
    <definedName name="Excel_BuiltIn_Print_Area_59" localSheetId="1">#REF!</definedName>
    <definedName name="Excel_BuiltIn_Print_Area_59" localSheetId="3">#REF!</definedName>
    <definedName name="Excel_BuiltIn_Print_Area_6_1" localSheetId="0">#REF!</definedName>
    <definedName name="Excel_BuiltIn_Print_Area_6_1" localSheetId="4">#REF!</definedName>
    <definedName name="Excel_BuiltIn_Print_Area_6_1" localSheetId="2">#REF!</definedName>
    <definedName name="Excel_BuiltIn_Print_Area_6_1" localSheetId="5">#REF!</definedName>
    <definedName name="Excel_BuiltIn_Print_Area_6_1" localSheetId="1">#REF!</definedName>
    <definedName name="Excel_BuiltIn_Print_Area_6_1" localSheetId="3">#REF!</definedName>
    <definedName name="Excel_BuiltIn_Print_Area_60" localSheetId="0">#REF!</definedName>
    <definedName name="Excel_BuiltIn_Print_Area_60" localSheetId="4">#REF!</definedName>
    <definedName name="Excel_BuiltIn_Print_Area_60" localSheetId="2">#REF!</definedName>
    <definedName name="Excel_BuiltIn_Print_Area_60" localSheetId="5">#REF!</definedName>
    <definedName name="Excel_BuiltIn_Print_Area_60" localSheetId="1">#REF!</definedName>
    <definedName name="Excel_BuiltIn_Print_Area_60" localSheetId="3">#REF!</definedName>
    <definedName name="Excel_BuiltIn_Print_Area_61" localSheetId="0">#REF!</definedName>
    <definedName name="Excel_BuiltIn_Print_Area_61" localSheetId="4">#REF!</definedName>
    <definedName name="Excel_BuiltIn_Print_Area_61" localSheetId="2">#REF!</definedName>
    <definedName name="Excel_BuiltIn_Print_Area_61" localSheetId="5">#REF!</definedName>
    <definedName name="Excel_BuiltIn_Print_Area_61" localSheetId="1">#REF!</definedName>
    <definedName name="Excel_BuiltIn_Print_Area_61" localSheetId="3">#REF!</definedName>
    <definedName name="Excel_BuiltIn_Print_Area_62" localSheetId="0">#REF!</definedName>
    <definedName name="Excel_BuiltIn_Print_Area_62" localSheetId="4">#REF!</definedName>
    <definedName name="Excel_BuiltIn_Print_Area_62" localSheetId="2">#REF!</definedName>
    <definedName name="Excel_BuiltIn_Print_Area_62" localSheetId="5">#REF!</definedName>
    <definedName name="Excel_BuiltIn_Print_Area_62" localSheetId="1">#REF!</definedName>
    <definedName name="Excel_BuiltIn_Print_Area_62" localSheetId="3">#REF!</definedName>
    <definedName name="Excel_BuiltIn_Print_Area_63" localSheetId="0">#REF!</definedName>
    <definedName name="Excel_BuiltIn_Print_Area_63" localSheetId="4">#REF!</definedName>
    <definedName name="Excel_BuiltIn_Print_Area_63" localSheetId="2">#REF!</definedName>
    <definedName name="Excel_BuiltIn_Print_Area_63" localSheetId="5">#REF!</definedName>
    <definedName name="Excel_BuiltIn_Print_Area_63" localSheetId="1">#REF!</definedName>
    <definedName name="Excel_BuiltIn_Print_Area_63" localSheetId="3">#REF!</definedName>
    <definedName name="Excel_BuiltIn_Print_Area_64" localSheetId="0">#REF!</definedName>
    <definedName name="Excel_BuiltIn_Print_Area_64" localSheetId="4">#REF!</definedName>
    <definedName name="Excel_BuiltIn_Print_Area_64" localSheetId="2">#REF!</definedName>
    <definedName name="Excel_BuiltIn_Print_Area_64" localSheetId="5">#REF!</definedName>
    <definedName name="Excel_BuiltIn_Print_Area_64" localSheetId="1">#REF!</definedName>
    <definedName name="Excel_BuiltIn_Print_Area_64" localSheetId="3">#REF!</definedName>
    <definedName name="Excel_BuiltIn_Print_Area_65" localSheetId="0">#REF!</definedName>
    <definedName name="Excel_BuiltIn_Print_Area_65" localSheetId="4">#REF!</definedName>
    <definedName name="Excel_BuiltIn_Print_Area_65" localSheetId="2">#REF!</definedName>
    <definedName name="Excel_BuiltIn_Print_Area_65" localSheetId="5">#REF!</definedName>
    <definedName name="Excel_BuiltIn_Print_Area_65" localSheetId="1">#REF!</definedName>
    <definedName name="Excel_BuiltIn_Print_Area_65" localSheetId="3">#REF!</definedName>
    <definedName name="Excel_BuiltIn_Print_Area_66" localSheetId="0">#REF!</definedName>
    <definedName name="Excel_BuiltIn_Print_Area_66" localSheetId="4">#REF!</definedName>
    <definedName name="Excel_BuiltIn_Print_Area_66" localSheetId="2">#REF!</definedName>
    <definedName name="Excel_BuiltIn_Print_Area_66" localSheetId="5">#REF!</definedName>
    <definedName name="Excel_BuiltIn_Print_Area_66" localSheetId="1">#REF!</definedName>
    <definedName name="Excel_BuiltIn_Print_Area_66" localSheetId="3">#REF!</definedName>
    <definedName name="Excel_BuiltIn_Print_Area_67" localSheetId="0">#REF!</definedName>
    <definedName name="Excel_BuiltIn_Print_Area_67" localSheetId="4">#REF!</definedName>
    <definedName name="Excel_BuiltIn_Print_Area_67" localSheetId="2">#REF!</definedName>
    <definedName name="Excel_BuiltIn_Print_Area_67" localSheetId="5">#REF!</definedName>
    <definedName name="Excel_BuiltIn_Print_Area_67" localSheetId="1">#REF!</definedName>
    <definedName name="Excel_BuiltIn_Print_Area_67" localSheetId="3">#REF!</definedName>
    <definedName name="Excel_BuiltIn_Print_Area_68" localSheetId="0">#REF!</definedName>
    <definedName name="Excel_BuiltIn_Print_Area_68" localSheetId="4">#REF!</definedName>
    <definedName name="Excel_BuiltIn_Print_Area_68" localSheetId="2">#REF!</definedName>
    <definedName name="Excel_BuiltIn_Print_Area_68" localSheetId="5">#REF!</definedName>
    <definedName name="Excel_BuiltIn_Print_Area_68" localSheetId="1">#REF!</definedName>
    <definedName name="Excel_BuiltIn_Print_Area_68" localSheetId="3">#REF!</definedName>
    <definedName name="Excel_BuiltIn_Print_Area_69" localSheetId="0">#REF!</definedName>
    <definedName name="Excel_BuiltIn_Print_Area_69" localSheetId="4">#REF!</definedName>
    <definedName name="Excel_BuiltIn_Print_Area_69" localSheetId="2">#REF!</definedName>
    <definedName name="Excel_BuiltIn_Print_Area_69" localSheetId="5">#REF!</definedName>
    <definedName name="Excel_BuiltIn_Print_Area_69" localSheetId="1">#REF!</definedName>
    <definedName name="Excel_BuiltIn_Print_Area_69" localSheetId="3">#REF!</definedName>
    <definedName name="Excel_BuiltIn_Print_Area_7_1" localSheetId="0">#REF!</definedName>
    <definedName name="Excel_BuiltIn_Print_Area_7_1" localSheetId="4">#REF!</definedName>
    <definedName name="Excel_BuiltIn_Print_Area_7_1" localSheetId="2">#REF!</definedName>
    <definedName name="Excel_BuiltIn_Print_Area_7_1" localSheetId="5">#REF!</definedName>
    <definedName name="Excel_BuiltIn_Print_Area_7_1" localSheetId="1">#REF!</definedName>
    <definedName name="Excel_BuiltIn_Print_Area_7_1" localSheetId="3">#REF!</definedName>
    <definedName name="Excel_BuiltIn_Print_Area_70" localSheetId="0">#REF!</definedName>
    <definedName name="Excel_BuiltIn_Print_Area_70" localSheetId="4">#REF!</definedName>
    <definedName name="Excel_BuiltIn_Print_Area_70" localSheetId="2">#REF!</definedName>
    <definedName name="Excel_BuiltIn_Print_Area_70" localSheetId="5">#REF!</definedName>
    <definedName name="Excel_BuiltIn_Print_Area_70" localSheetId="1">#REF!</definedName>
    <definedName name="Excel_BuiltIn_Print_Area_70" localSheetId="3">#REF!</definedName>
    <definedName name="Excel_BuiltIn_Print_Area_71" localSheetId="0">#REF!</definedName>
    <definedName name="Excel_BuiltIn_Print_Area_71" localSheetId="4">#REF!</definedName>
    <definedName name="Excel_BuiltIn_Print_Area_71" localSheetId="2">#REF!</definedName>
    <definedName name="Excel_BuiltIn_Print_Area_71" localSheetId="5">#REF!</definedName>
    <definedName name="Excel_BuiltIn_Print_Area_71" localSheetId="1">#REF!</definedName>
    <definedName name="Excel_BuiltIn_Print_Area_71" localSheetId="3">#REF!</definedName>
    <definedName name="Excel_BuiltIn_Print_Area_72" localSheetId="0">#REF!</definedName>
    <definedName name="Excel_BuiltIn_Print_Area_72" localSheetId="4">#REF!</definedName>
    <definedName name="Excel_BuiltIn_Print_Area_72" localSheetId="2">#REF!</definedName>
    <definedName name="Excel_BuiltIn_Print_Area_72" localSheetId="5">#REF!</definedName>
    <definedName name="Excel_BuiltIn_Print_Area_72" localSheetId="1">#REF!</definedName>
    <definedName name="Excel_BuiltIn_Print_Area_72" localSheetId="3">#REF!</definedName>
    <definedName name="Excel_BuiltIn_Print_Area_73" localSheetId="0">#REF!</definedName>
    <definedName name="Excel_BuiltIn_Print_Area_73" localSheetId="4">#REF!</definedName>
    <definedName name="Excel_BuiltIn_Print_Area_73" localSheetId="2">#REF!</definedName>
    <definedName name="Excel_BuiltIn_Print_Area_73" localSheetId="5">#REF!</definedName>
    <definedName name="Excel_BuiltIn_Print_Area_73" localSheetId="1">#REF!</definedName>
    <definedName name="Excel_BuiltIn_Print_Area_73" localSheetId="3">#REF!</definedName>
    <definedName name="Excel_BuiltIn_Print_Area_74" localSheetId="0">#REF!</definedName>
    <definedName name="Excel_BuiltIn_Print_Area_74" localSheetId="4">#REF!</definedName>
    <definedName name="Excel_BuiltIn_Print_Area_74" localSheetId="2">#REF!</definedName>
    <definedName name="Excel_BuiltIn_Print_Area_74" localSheetId="5">#REF!</definedName>
    <definedName name="Excel_BuiltIn_Print_Area_74" localSheetId="1">#REF!</definedName>
    <definedName name="Excel_BuiltIn_Print_Area_74" localSheetId="3">#REF!</definedName>
    <definedName name="Excel_BuiltIn_Print_Area_75" localSheetId="0">#REF!</definedName>
    <definedName name="Excel_BuiltIn_Print_Area_75" localSheetId="4">#REF!</definedName>
    <definedName name="Excel_BuiltIn_Print_Area_75" localSheetId="2">#REF!</definedName>
    <definedName name="Excel_BuiltIn_Print_Area_75" localSheetId="5">#REF!</definedName>
    <definedName name="Excel_BuiltIn_Print_Area_75" localSheetId="1">#REF!</definedName>
    <definedName name="Excel_BuiltIn_Print_Area_75" localSheetId="3">#REF!</definedName>
    <definedName name="Excel_BuiltIn_Print_Area_76" localSheetId="0">#REF!</definedName>
    <definedName name="Excel_BuiltIn_Print_Area_76" localSheetId="4">#REF!</definedName>
    <definedName name="Excel_BuiltIn_Print_Area_76" localSheetId="2">#REF!</definedName>
    <definedName name="Excel_BuiltIn_Print_Area_76" localSheetId="5">#REF!</definedName>
    <definedName name="Excel_BuiltIn_Print_Area_76" localSheetId="1">#REF!</definedName>
    <definedName name="Excel_BuiltIn_Print_Area_76" localSheetId="3">#REF!</definedName>
    <definedName name="Excel_BuiltIn_Print_Area_77" localSheetId="0">#REF!</definedName>
    <definedName name="Excel_BuiltIn_Print_Area_77" localSheetId="4">#REF!</definedName>
    <definedName name="Excel_BuiltIn_Print_Area_77" localSheetId="2">#REF!</definedName>
    <definedName name="Excel_BuiltIn_Print_Area_77" localSheetId="5">#REF!</definedName>
    <definedName name="Excel_BuiltIn_Print_Area_77" localSheetId="1">#REF!</definedName>
    <definedName name="Excel_BuiltIn_Print_Area_77" localSheetId="3">#REF!</definedName>
    <definedName name="Excel_BuiltIn_Print_Area_78" localSheetId="0">#REF!</definedName>
    <definedName name="Excel_BuiltIn_Print_Area_78" localSheetId="4">#REF!</definedName>
    <definedName name="Excel_BuiltIn_Print_Area_78" localSheetId="2">#REF!</definedName>
    <definedName name="Excel_BuiltIn_Print_Area_78" localSheetId="5">#REF!</definedName>
    <definedName name="Excel_BuiltIn_Print_Area_78" localSheetId="1">#REF!</definedName>
    <definedName name="Excel_BuiltIn_Print_Area_78" localSheetId="3">#REF!</definedName>
    <definedName name="Excel_BuiltIn_Print_Area_79" localSheetId="0">#REF!</definedName>
    <definedName name="Excel_BuiltIn_Print_Area_79" localSheetId="4">#REF!</definedName>
    <definedName name="Excel_BuiltIn_Print_Area_79" localSheetId="2">#REF!</definedName>
    <definedName name="Excel_BuiltIn_Print_Area_79" localSheetId="5">#REF!</definedName>
    <definedName name="Excel_BuiltIn_Print_Area_79" localSheetId="1">#REF!</definedName>
    <definedName name="Excel_BuiltIn_Print_Area_79" localSheetId="3">#REF!</definedName>
    <definedName name="Excel_BuiltIn_Print_Area_8_1" localSheetId="0">#REF!</definedName>
    <definedName name="Excel_BuiltIn_Print_Area_8_1" localSheetId="4">#REF!</definedName>
    <definedName name="Excel_BuiltIn_Print_Area_8_1" localSheetId="2">#REF!</definedName>
    <definedName name="Excel_BuiltIn_Print_Area_8_1" localSheetId="5">#REF!</definedName>
    <definedName name="Excel_BuiltIn_Print_Area_8_1" localSheetId="1">#REF!</definedName>
    <definedName name="Excel_BuiltIn_Print_Area_8_1" localSheetId="3">#REF!</definedName>
    <definedName name="Excel_BuiltIn_Print_Area_80" localSheetId="0">#REF!</definedName>
    <definedName name="Excel_BuiltIn_Print_Area_80" localSheetId="4">#REF!</definedName>
    <definedName name="Excel_BuiltIn_Print_Area_80" localSheetId="2">#REF!</definedName>
    <definedName name="Excel_BuiltIn_Print_Area_80" localSheetId="5">#REF!</definedName>
    <definedName name="Excel_BuiltIn_Print_Area_80" localSheetId="1">#REF!</definedName>
    <definedName name="Excel_BuiltIn_Print_Area_80" localSheetId="3">#REF!</definedName>
    <definedName name="Excel_BuiltIn_Print_Area_81" localSheetId="0">#REF!</definedName>
    <definedName name="Excel_BuiltIn_Print_Area_81" localSheetId="4">#REF!</definedName>
    <definedName name="Excel_BuiltIn_Print_Area_81" localSheetId="2">#REF!</definedName>
    <definedName name="Excel_BuiltIn_Print_Area_81" localSheetId="5">#REF!</definedName>
    <definedName name="Excel_BuiltIn_Print_Area_81" localSheetId="1">#REF!</definedName>
    <definedName name="Excel_BuiltIn_Print_Area_81" localSheetId="3">#REF!</definedName>
    <definedName name="Excel_BuiltIn_Print_Area_82" localSheetId="0">#REF!</definedName>
    <definedName name="Excel_BuiltIn_Print_Area_82" localSheetId="4">#REF!</definedName>
    <definedName name="Excel_BuiltIn_Print_Area_82" localSheetId="2">#REF!</definedName>
    <definedName name="Excel_BuiltIn_Print_Area_82" localSheetId="5">#REF!</definedName>
    <definedName name="Excel_BuiltIn_Print_Area_82" localSheetId="1">#REF!</definedName>
    <definedName name="Excel_BuiltIn_Print_Area_82" localSheetId="3">#REF!</definedName>
    <definedName name="Excel_BuiltIn_Print_Area_83" localSheetId="0">#REF!</definedName>
    <definedName name="Excel_BuiltIn_Print_Area_83" localSheetId="4">#REF!</definedName>
    <definedName name="Excel_BuiltIn_Print_Area_83" localSheetId="2">#REF!</definedName>
    <definedName name="Excel_BuiltIn_Print_Area_83" localSheetId="5">#REF!</definedName>
    <definedName name="Excel_BuiltIn_Print_Area_83" localSheetId="1">#REF!</definedName>
    <definedName name="Excel_BuiltIn_Print_Area_83" localSheetId="3">#REF!</definedName>
    <definedName name="Excel_BuiltIn_Print_Area_84" localSheetId="0">#REF!</definedName>
    <definedName name="Excel_BuiltIn_Print_Area_84" localSheetId="4">#REF!</definedName>
    <definedName name="Excel_BuiltIn_Print_Area_84" localSheetId="2">#REF!</definedName>
    <definedName name="Excel_BuiltIn_Print_Area_84" localSheetId="5">#REF!</definedName>
    <definedName name="Excel_BuiltIn_Print_Area_84" localSheetId="1">#REF!</definedName>
    <definedName name="Excel_BuiltIn_Print_Area_84" localSheetId="3">#REF!</definedName>
    <definedName name="Excel_BuiltIn_Print_Area_85" localSheetId="0">#REF!</definedName>
    <definedName name="Excel_BuiltIn_Print_Area_85" localSheetId="4">#REF!</definedName>
    <definedName name="Excel_BuiltIn_Print_Area_85" localSheetId="2">#REF!</definedName>
    <definedName name="Excel_BuiltIn_Print_Area_85" localSheetId="5">#REF!</definedName>
    <definedName name="Excel_BuiltIn_Print_Area_85" localSheetId="1">#REF!</definedName>
    <definedName name="Excel_BuiltIn_Print_Area_85" localSheetId="3">#REF!</definedName>
    <definedName name="Excel_BuiltIn_Print_Area_86" localSheetId="0">#REF!</definedName>
    <definedName name="Excel_BuiltIn_Print_Area_86" localSheetId="4">#REF!</definedName>
    <definedName name="Excel_BuiltIn_Print_Area_86" localSheetId="2">#REF!</definedName>
    <definedName name="Excel_BuiltIn_Print_Area_86" localSheetId="5">#REF!</definedName>
    <definedName name="Excel_BuiltIn_Print_Area_86" localSheetId="1">#REF!</definedName>
    <definedName name="Excel_BuiltIn_Print_Area_86" localSheetId="3">#REF!</definedName>
    <definedName name="Excel_BuiltIn_Print_Area_87" localSheetId="0">#REF!</definedName>
    <definedName name="Excel_BuiltIn_Print_Area_87" localSheetId="4">#REF!</definedName>
    <definedName name="Excel_BuiltIn_Print_Area_87" localSheetId="2">#REF!</definedName>
    <definedName name="Excel_BuiltIn_Print_Area_87" localSheetId="5">#REF!</definedName>
    <definedName name="Excel_BuiltIn_Print_Area_87" localSheetId="1">#REF!</definedName>
    <definedName name="Excel_BuiltIn_Print_Area_87" localSheetId="3">#REF!</definedName>
    <definedName name="Excel_BuiltIn_Print_Area_88" localSheetId="0">#REF!</definedName>
    <definedName name="Excel_BuiltIn_Print_Area_88" localSheetId="4">#REF!</definedName>
    <definedName name="Excel_BuiltIn_Print_Area_88" localSheetId="2">#REF!</definedName>
    <definedName name="Excel_BuiltIn_Print_Area_88" localSheetId="5">#REF!</definedName>
    <definedName name="Excel_BuiltIn_Print_Area_88" localSheetId="1">#REF!</definedName>
    <definedName name="Excel_BuiltIn_Print_Area_88" localSheetId="3">#REF!</definedName>
    <definedName name="Excel_BuiltIn_Print_Area_89" localSheetId="0">#REF!</definedName>
    <definedName name="Excel_BuiltIn_Print_Area_89" localSheetId="4">#REF!</definedName>
    <definedName name="Excel_BuiltIn_Print_Area_89" localSheetId="2">#REF!</definedName>
    <definedName name="Excel_BuiltIn_Print_Area_89" localSheetId="5">#REF!</definedName>
    <definedName name="Excel_BuiltIn_Print_Area_89" localSheetId="1">#REF!</definedName>
    <definedName name="Excel_BuiltIn_Print_Area_89" localSheetId="3">#REF!</definedName>
    <definedName name="Excel_BuiltIn_Print_Area_9_1" localSheetId="0">#REF!</definedName>
    <definedName name="Excel_BuiltIn_Print_Area_9_1" localSheetId="4">#REF!</definedName>
    <definedName name="Excel_BuiltIn_Print_Area_9_1" localSheetId="2">#REF!</definedName>
    <definedName name="Excel_BuiltIn_Print_Area_9_1" localSheetId="5">#REF!</definedName>
    <definedName name="Excel_BuiltIn_Print_Area_9_1" localSheetId="1">#REF!</definedName>
    <definedName name="Excel_BuiltIn_Print_Area_9_1" localSheetId="3">#REF!</definedName>
    <definedName name="Excel_BuiltIn_Print_Titles_1" localSheetId="0">'[4]PLACA DE OBRA'!#REF!</definedName>
    <definedName name="Excel_BuiltIn_Print_Titles_1" localSheetId="4">'[4]PLACA DE OBRA'!#REF!</definedName>
    <definedName name="Excel_BuiltIn_Print_Titles_1" localSheetId="2">'[4]PLACA DE OBRA'!#REF!</definedName>
    <definedName name="Excel_BuiltIn_Print_Titles_1" localSheetId="5">#REF!</definedName>
    <definedName name="Excel_BuiltIn_Print_Titles_1" localSheetId="1">#REF!</definedName>
    <definedName name="Excel_BuiltIn_Print_Titles_1" localSheetId="3">#REF!</definedName>
    <definedName name="Excel_BuiltIn_Print_Titles_1_1" localSheetId="0">#REF!</definedName>
    <definedName name="Excel_BuiltIn_Print_Titles_1_1" localSheetId="4">#REF!</definedName>
    <definedName name="Excel_BuiltIn_Print_Titles_1_1" localSheetId="2">#REF!</definedName>
    <definedName name="Excel_BuiltIn_Print_Titles_1_1" localSheetId="5">#REF!</definedName>
    <definedName name="Excel_BuiltIn_Print_Titles_1_1" localSheetId="1">#REF!</definedName>
    <definedName name="Excel_BuiltIn_Print_Titles_1_1" localSheetId="3">#REF!</definedName>
    <definedName name="Excel_BuiltIn_Print_Titles_10" localSheetId="0">#REF!</definedName>
    <definedName name="Excel_BuiltIn_Print_Titles_10" localSheetId="4">#REF!</definedName>
    <definedName name="Excel_BuiltIn_Print_Titles_10" localSheetId="2">#REF!</definedName>
    <definedName name="Excel_BuiltIn_Print_Titles_10" localSheetId="5">#REF!</definedName>
    <definedName name="Excel_BuiltIn_Print_Titles_10" localSheetId="1">#REF!</definedName>
    <definedName name="Excel_BuiltIn_Print_Titles_10" localSheetId="3">#REF!</definedName>
    <definedName name="Excel_BuiltIn_Print_Titles_11" localSheetId="0">#REF!</definedName>
    <definedName name="Excel_BuiltIn_Print_Titles_11" localSheetId="4">#REF!</definedName>
    <definedName name="Excel_BuiltIn_Print_Titles_11" localSheetId="2">#REF!</definedName>
    <definedName name="Excel_BuiltIn_Print_Titles_11" localSheetId="5">#REF!</definedName>
    <definedName name="Excel_BuiltIn_Print_Titles_11" localSheetId="1">#REF!</definedName>
    <definedName name="Excel_BuiltIn_Print_Titles_11" localSheetId="3">#REF!</definedName>
    <definedName name="Excel_BuiltIn_Print_Titles_12" localSheetId="0">#REF!</definedName>
    <definedName name="Excel_BuiltIn_Print_Titles_12" localSheetId="4">#REF!</definedName>
    <definedName name="Excel_BuiltIn_Print_Titles_12" localSheetId="2">#REF!</definedName>
    <definedName name="Excel_BuiltIn_Print_Titles_12" localSheetId="5">#REF!</definedName>
    <definedName name="Excel_BuiltIn_Print_Titles_12" localSheetId="1">#REF!</definedName>
    <definedName name="Excel_BuiltIn_Print_Titles_12" localSheetId="3">#REF!</definedName>
    <definedName name="Excel_BuiltIn_Print_Titles_13" localSheetId="0">#REF!</definedName>
    <definedName name="Excel_BuiltIn_Print_Titles_13" localSheetId="4">#REF!</definedName>
    <definedName name="Excel_BuiltIn_Print_Titles_13" localSheetId="2">#REF!</definedName>
    <definedName name="Excel_BuiltIn_Print_Titles_13" localSheetId="5">#REF!</definedName>
    <definedName name="Excel_BuiltIn_Print_Titles_13" localSheetId="1">#REF!</definedName>
    <definedName name="Excel_BuiltIn_Print_Titles_13" localSheetId="3">#REF!</definedName>
    <definedName name="Excel_BuiltIn_Print_Titles_14" localSheetId="0">#REF!</definedName>
    <definedName name="Excel_BuiltIn_Print_Titles_14" localSheetId="4">#REF!</definedName>
    <definedName name="Excel_BuiltIn_Print_Titles_14" localSheetId="2">#REF!</definedName>
    <definedName name="Excel_BuiltIn_Print_Titles_14" localSheetId="5">#REF!</definedName>
    <definedName name="Excel_BuiltIn_Print_Titles_14" localSheetId="1">#REF!</definedName>
    <definedName name="Excel_BuiltIn_Print_Titles_14" localSheetId="3">#REF!</definedName>
    <definedName name="Excel_BuiltIn_Print_Titles_15" localSheetId="0">#REF!</definedName>
    <definedName name="Excel_BuiltIn_Print_Titles_15" localSheetId="4">#REF!</definedName>
    <definedName name="Excel_BuiltIn_Print_Titles_15" localSheetId="2">#REF!</definedName>
    <definedName name="Excel_BuiltIn_Print_Titles_15" localSheetId="5">#REF!</definedName>
    <definedName name="Excel_BuiltIn_Print_Titles_15" localSheetId="1">#REF!</definedName>
    <definedName name="Excel_BuiltIn_Print_Titles_15" localSheetId="3">#REF!</definedName>
    <definedName name="Excel_BuiltIn_Print_Titles_16" localSheetId="0">#REF!</definedName>
    <definedName name="Excel_BuiltIn_Print_Titles_16" localSheetId="4">#REF!</definedName>
    <definedName name="Excel_BuiltIn_Print_Titles_16" localSheetId="2">#REF!</definedName>
    <definedName name="Excel_BuiltIn_Print_Titles_16" localSheetId="5">#REF!</definedName>
    <definedName name="Excel_BuiltIn_Print_Titles_16" localSheetId="1">#REF!</definedName>
    <definedName name="Excel_BuiltIn_Print_Titles_16" localSheetId="3">#REF!</definedName>
    <definedName name="Excel_BuiltIn_Print_Titles_17" localSheetId="0">#REF!</definedName>
    <definedName name="Excel_BuiltIn_Print_Titles_17" localSheetId="4">#REF!</definedName>
    <definedName name="Excel_BuiltIn_Print_Titles_17" localSheetId="2">#REF!</definedName>
    <definedName name="Excel_BuiltIn_Print_Titles_17" localSheetId="5">#REF!</definedName>
    <definedName name="Excel_BuiltIn_Print_Titles_17" localSheetId="1">#REF!</definedName>
    <definedName name="Excel_BuiltIn_Print_Titles_17" localSheetId="3">#REF!</definedName>
    <definedName name="Excel_BuiltIn_Print_Titles_18" localSheetId="0">#REF!</definedName>
    <definedName name="Excel_BuiltIn_Print_Titles_18" localSheetId="4">#REF!</definedName>
    <definedName name="Excel_BuiltIn_Print_Titles_18" localSheetId="2">#REF!</definedName>
    <definedName name="Excel_BuiltIn_Print_Titles_18" localSheetId="5">#REF!</definedName>
    <definedName name="Excel_BuiltIn_Print_Titles_18" localSheetId="1">#REF!</definedName>
    <definedName name="Excel_BuiltIn_Print_Titles_18" localSheetId="3">#REF!</definedName>
    <definedName name="Excel_BuiltIn_Print_Titles_19" localSheetId="0">#REF!</definedName>
    <definedName name="Excel_BuiltIn_Print_Titles_19" localSheetId="4">#REF!</definedName>
    <definedName name="Excel_BuiltIn_Print_Titles_19" localSheetId="2">#REF!</definedName>
    <definedName name="Excel_BuiltIn_Print_Titles_19" localSheetId="5">#REF!</definedName>
    <definedName name="Excel_BuiltIn_Print_Titles_19" localSheetId="1">#REF!</definedName>
    <definedName name="Excel_BuiltIn_Print_Titles_19" localSheetId="3">#REF!</definedName>
    <definedName name="Excel_BuiltIn_Print_Titles_2" localSheetId="0">'[4]AUX_CONC ESTRUTURAL'!#REF!</definedName>
    <definedName name="Excel_BuiltIn_Print_Titles_2" localSheetId="4">'[4]AUX_CONC ESTRUTURAL'!#REF!</definedName>
    <definedName name="Excel_BuiltIn_Print_Titles_2" localSheetId="2">'[4]AUX_CONC ESTRUTURAL'!#REF!</definedName>
    <definedName name="Excel_BuiltIn_Print_Titles_2" localSheetId="5">#REF!</definedName>
    <definedName name="Excel_BuiltIn_Print_Titles_2" localSheetId="1">#REF!</definedName>
    <definedName name="Excel_BuiltIn_Print_Titles_2" localSheetId="3">#REF!</definedName>
    <definedName name="Excel_BuiltIn_Print_Titles_2_1" localSheetId="0">'[5]AUX_CONC ESTRUTURAL'!#REF!</definedName>
    <definedName name="Excel_BuiltIn_Print_Titles_2_1" localSheetId="4">'[5]AUX_CONC ESTRUTURAL'!#REF!</definedName>
    <definedName name="Excel_BuiltIn_Print_Titles_2_1" localSheetId="2">'[5]AUX_CONC ESTRUTURAL'!#REF!</definedName>
    <definedName name="Excel_BuiltIn_Print_Titles_2_1" localSheetId="5">'[5]AUX_CONC ESTRUTURAL'!#REF!</definedName>
    <definedName name="Excel_BuiltIn_Print_Titles_2_1" localSheetId="1">'[5]AUX_CONC ESTRUTURAL'!#REF!</definedName>
    <definedName name="Excel_BuiltIn_Print_Titles_2_1" localSheetId="3">'[5]AUX_CONC ESTRUTURAL'!#REF!</definedName>
    <definedName name="Excel_BuiltIn_Print_Titles_20" localSheetId="0">#REF!</definedName>
    <definedName name="Excel_BuiltIn_Print_Titles_20" localSheetId="4">#REF!</definedName>
    <definedName name="Excel_BuiltIn_Print_Titles_20" localSheetId="2">#REF!</definedName>
    <definedName name="Excel_BuiltIn_Print_Titles_20" localSheetId="5">#REF!</definedName>
    <definedName name="Excel_BuiltIn_Print_Titles_20" localSheetId="1">#REF!</definedName>
    <definedName name="Excel_BuiltIn_Print_Titles_20" localSheetId="3">#REF!</definedName>
    <definedName name="Excel_BuiltIn_Print_Titles_21" localSheetId="0">#REF!</definedName>
    <definedName name="Excel_BuiltIn_Print_Titles_21" localSheetId="4">#REF!</definedName>
    <definedName name="Excel_BuiltIn_Print_Titles_21" localSheetId="2">#REF!</definedName>
    <definedName name="Excel_BuiltIn_Print_Titles_21" localSheetId="5">#REF!</definedName>
    <definedName name="Excel_BuiltIn_Print_Titles_21" localSheetId="1">#REF!</definedName>
    <definedName name="Excel_BuiltIn_Print_Titles_21" localSheetId="3">#REF!</definedName>
    <definedName name="Excel_BuiltIn_Print_Titles_22" localSheetId="0">#REF!</definedName>
    <definedName name="Excel_BuiltIn_Print_Titles_22" localSheetId="4">#REF!</definedName>
    <definedName name="Excel_BuiltIn_Print_Titles_22" localSheetId="2">#REF!</definedName>
    <definedName name="Excel_BuiltIn_Print_Titles_22" localSheetId="5">#REF!</definedName>
    <definedName name="Excel_BuiltIn_Print_Titles_22" localSheetId="1">#REF!</definedName>
    <definedName name="Excel_BuiltIn_Print_Titles_22" localSheetId="3">#REF!</definedName>
    <definedName name="Excel_BuiltIn_Print_Titles_23" localSheetId="0">#REF!</definedName>
    <definedName name="Excel_BuiltIn_Print_Titles_23" localSheetId="4">#REF!</definedName>
    <definedName name="Excel_BuiltIn_Print_Titles_23" localSheetId="2">#REF!</definedName>
    <definedName name="Excel_BuiltIn_Print_Titles_23" localSheetId="5">#REF!</definedName>
    <definedName name="Excel_BuiltIn_Print_Titles_23" localSheetId="1">#REF!</definedName>
    <definedName name="Excel_BuiltIn_Print_Titles_23" localSheetId="3">#REF!</definedName>
    <definedName name="Excel_BuiltIn_Print_Titles_24" localSheetId="0">[1]aux_ARGAMASS!#REF!</definedName>
    <definedName name="Excel_BuiltIn_Print_Titles_24" localSheetId="4">[1]aux_ARGAMASS!#REF!</definedName>
    <definedName name="Excel_BuiltIn_Print_Titles_24" localSheetId="2">[1]aux_ARGAMASS!#REF!</definedName>
    <definedName name="Excel_BuiltIn_Print_Titles_24" localSheetId="5">[1]aux_ARGAMASS!#REF!</definedName>
    <definedName name="Excel_BuiltIn_Print_Titles_24" localSheetId="1">[1]aux_ARGAMASS!#REF!</definedName>
    <definedName name="Excel_BuiltIn_Print_Titles_24" localSheetId="3">[1]aux_ARGAMASS!#REF!</definedName>
    <definedName name="Excel_BuiltIn_Print_Titles_25" localSheetId="0">[1]aux_LASTRO!#REF!</definedName>
    <definedName name="Excel_BuiltIn_Print_Titles_25" localSheetId="4">[1]aux_LASTRO!#REF!</definedName>
    <definedName name="Excel_BuiltIn_Print_Titles_25" localSheetId="2">[1]aux_LASTRO!#REF!</definedName>
    <definedName name="Excel_BuiltIn_Print_Titles_25" localSheetId="5">[1]aux_LASTRO!#REF!</definedName>
    <definedName name="Excel_BuiltIn_Print_Titles_25" localSheetId="1">[1]aux_LASTRO!#REF!</definedName>
    <definedName name="Excel_BuiltIn_Print_Titles_25" localSheetId="3">[1]aux_LASTRO!#REF!</definedName>
    <definedName name="Excel_BuiltIn_Print_Titles_28" localSheetId="0">#REF!</definedName>
    <definedName name="Excel_BuiltIn_Print_Titles_28" localSheetId="4">#REF!</definedName>
    <definedName name="Excel_BuiltIn_Print_Titles_28" localSheetId="2">#REF!</definedName>
    <definedName name="Excel_BuiltIn_Print_Titles_28" localSheetId="5">#REF!</definedName>
    <definedName name="Excel_BuiltIn_Print_Titles_28" localSheetId="1">#REF!</definedName>
    <definedName name="Excel_BuiltIn_Print_Titles_28" localSheetId="3">#REF!</definedName>
    <definedName name="Excel_BuiltIn_Print_Titles_3" localSheetId="0">[5]CANTEIRO!#REF!</definedName>
    <definedName name="Excel_BuiltIn_Print_Titles_3" localSheetId="4">[5]CANTEIRO!#REF!</definedName>
    <definedName name="Excel_BuiltIn_Print_Titles_3" localSheetId="2">[5]CANTEIRO!#REF!</definedName>
    <definedName name="Excel_BuiltIn_Print_Titles_3" localSheetId="5">[5]CANTEIRO!#REF!</definedName>
    <definedName name="Excel_BuiltIn_Print_Titles_3" localSheetId="1">[5]CANTEIRO!#REF!</definedName>
    <definedName name="Excel_BuiltIn_Print_Titles_3" localSheetId="3">[5]CANTEIRO!#REF!</definedName>
    <definedName name="Fábio" localSheetId="0">#REF!</definedName>
    <definedName name="Fábio" localSheetId="4">#REF!</definedName>
    <definedName name="Fábio" localSheetId="2">#REF!</definedName>
    <definedName name="Fábio" localSheetId="5">#REF!</definedName>
    <definedName name="Fábio" localSheetId="1">#REF!</definedName>
    <definedName name="Fábio" localSheetId="3">#REF!</definedName>
    <definedName name="FINAL_1" localSheetId="0">#REF!</definedName>
    <definedName name="FINAL_1" localSheetId="4">#REF!</definedName>
    <definedName name="FINAL_1" localSheetId="2">#REF!</definedName>
    <definedName name="FINAL_1" localSheetId="5">#REF!</definedName>
    <definedName name="FINAL_1" localSheetId="1">#REF!</definedName>
    <definedName name="FINAL_1" localSheetId="3">#REF!</definedName>
    <definedName name="FINAL_6" localSheetId="0">#REF!</definedName>
    <definedName name="FINAL_6" localSheetId="4">#REF!</definedName>
    <definedName name="FINAL_6" localSheetId="2">#REF!</definedName>
    <definedName name="FINAL_6" localSheetId="5">#REF!</definedName>
    <definedName name="FINAL_6" localSheetId="1">#REF!</definedName>
    <definedName name="FINAL_6" localSheetId="3">#REF!</definedName>
    <definedName name="FINAL_9" localSheetId="0">#REF!</definedName>
    <definedName name="FINAL_9" localSheetId="4">#REF!</definedName>
    <definedName name="FINAL_9" localSheetId="2">#REF!</definedName>
    <definedName name="FINAL_9" localSheetId="5">#REF!</definedName>
    <definedName name="FINAL_9" localSheetId="1">#REF!</definedName>
    <definedName name="FINAL_9" localSheetId="3">#REF!</definedName>
    <definedName name="gg" localSheetId="0">#REF!</definedName>
    <definedName name="gg" localSheetId="4">#REF!</definedName>
    <definedName name="gg" localSheetId="2">#REF!</definedName>
    <definedName name="gg" localSheetId="5">#REF!</definedName>
    <definedName name="gg" localSheetId="1">#REF!</definedName>
    <definedName name="gg" localSheetId="3">#REF!</definedName>
    <definedName name="gg_1" localSheetId="0">#REF!</definedName>
    <definedName name="gg_1" localSheetId="4">#REF!</definedName>
    <definedName name="gg_1" localSheetId="2">#REF!</definedName>
    <definedName name="gg_1" localSheetId="5">#REF!</definedName>
    <definedName name="gg_1" localSheetId="1">#REF!</definedName>
    <definedName name="gg_1" localSheetId="3">#REF!</definedName>
    <definedName name="gipl_cod" localSheetId="0">#REF!</definedName>
    <definedName name="gipl_cod" localSheetId="4">#REF!</definedName>
    <definedName name="gipl_cod" localSheetId="2">#REF!</definedName>
    <definedName name="gipl_cod" localSheetId="5">#REF!</definedName>
    <definedName name="gipl_cod" localSheetId="1">#REF!</definedName>
    <definedName name="gipl_cod" localSheetId="3">#REF!</definedName>
    <definedName name="gipl_cod_1" localSheetId="0">#REF!</definedName>
    <definedName name="gipl_cod_1" localSheetId="4">#REF!</definedName>
    <definedName name="gipl_cod_1" localSheetId="2">#REF!</definedName>
    <definedName name="gipl_cod_1" localSheetId="5">#REF!</definedName>
    <definedName name="gipl_cod_1" localSheetId="1">#REF!</definedName>
    <definedName name="gipl_cod_1" localSheetId="3">#REF!</definedName>
    <definedName name="GLB2_1" localSheetId="0">#REF!</definedName>
    <definedName name="GLB2_1" localSheetId="4">#REF!</definedName>
    <definedName name="GLB2_1" localSheetId="2">#REF!</definedName>
    <definedName name="GLB2_1" localSheetId="5">#REF!</definedName>
    <definedName name="GLB2_1" localSheetId="1">#REF!</definedName>
    <definedName name="GLB2_1" localSheetId="3">#REF!</definedName>
    <definedName name="GLB2_6" localSheetId="0">#REF!</definedName>
    <definedName name="GLB2_6" localSheetId="4">#REF!</definedName>
    <definedName name="GLB2_6" localSheetId="2">#REF!</definedName>
    <definedName name="GLB2_6" localSheetId="5">#REF!</definedName>
    <definedName name="GLB2_6" localSheetId="1">#REF!</definedName>
    <definedName name="GLB2_6" localSheetId="3">#REF!</definedName>
    <definedName name="GLB2_9" localSheetId="0">#REF!</definedName>
    <definedName name="GLB2_9" localSheetId="4">#REF!</definedName>
    <definedName name="GLB2_9" localSheetId="2">#REF!</definedName>
    <definedName name="GLB2_9" localSheetId="5">#REF!</definedName>
    <definedName name="GLB2_9" localSheetId="1">#REF!</definedName>
    <definedName name="GLB2_9" localSheetId="3">#REF!</definedName>
    <definedName name="grt_1" localSheetId="0">#REF!</definedName>
    <definedName name="grt_1" localSheetId="4">#REF!</definedName>
    <definedName name="grt_1" localSheetId="2">#REF!</definedName>
    <definedName name="grt_1" localSheetId="5">#REF!</definedName>
    <definedName name="grt_1" localSheetId="1">#REF!</definedName>
    <definedName name="grt_1" localSheetId="3">#REF!</definedName>
    <definedName name="grt_6" localSheetId="0">#REF!</definedName>
    <definedName name="grt_6" localSheetId="4">#REF!</definedName>
    <definedName name="grt_6" localSheetId="2">#REF!</definedName>
    <definedName name="grt_6" localSheetId="5">#REF!</definedName>
    <definedName name="grt_6" localSheetId="1">#REF!</definedName>
    <definedName name="grt_6" localSheetId="3">#REF!</definedName>
    <definedName name="grt_9" localSheetId="0">#REF!</definedName>
    <definedName name="grt_9" localSheetId="4">#REF!</definedName>
    <definedName name="grt_9" localSheetId="2">#REF!</definedName>
    <definedName name="grt_9" localSheetId="5">#REF!</definedName>
    <definedName name="grt_9" localSheetId="1">#REF!</definedName>
    <definedName name="grt_9" localSheetId="3">#REF!</definedName>
    <definedName name="H_PCI81101_000023304_2" localSheetId="0">[6]DADOS!$A$1:$I$12367</definedName>
    <definedName name="H_PCI81101_000023304_2" localSheetId="4">[6]DADOS!$A$1:$I$12367</definedName>
    <definedName name="H_PCI81101_000023304_2" localSheetId="2">[6]DADOS!$A$1:$I$12367</definedName>
    <definedName name="H_PCI81101_000023304_2" localSheetId="5">#REF!</definedName>
    <definedName name="H_PCI81101_000023304_2" localSheetId="1">#REF!</definedName>
    <definedName name="H_PCI81101_000023304_2" localSheetId="3">#REF!</definedName>
    <definedName name="H_PCI81101_000023304_28" localSheetId="0">#REF!</definedName>
    <definedName name="H_PCI81101_000023304_28" localSheetId="4">#REF!</definedName>
    <definedName name="H_PCI81101_000023304_28" localSheetId="2">#REF!</definedName>
    <definedName name="H_PCI81101_000023304_28" localSheetId="5">#REF!</definedName>
    <definedName name="H_PCI81101_000023304_28" localSheetId="1">#REF!</definedName>
    <definedName name="H_PCI81101_000023304_28" localSheetId="3">#REF!</definedName>
    <definedName name="i3_1" localSheetId="0">#REF!</definedName>
    <definedName name="i3_1" localSheetId="4">#REF!</definedName>
    <definedName name="i3_1" localSheetId="2">#REF!</definedName>
    <definedName name="i3_1" localSheetId="5">#REF!</definedName>
    <definedName name="i3_1" localSheetId="1">#REF!</definedName>
    <definedName name="i3_1" localSheetId="3">#REF!</definedName>
    <definedName name="insumos_1" localSheetId="0">#REF!</definedName>
    <definedName name="insumos_1" localSheetId="4">#REF!</definedName>
    <definedName name="insumos_1" localSheetId="2">#REF!</definedName>
    <definedName name="insumos_1" localSheetId="5">#REF!</definedName>
    <definedName name="insumos_1" localSheetId="1">#REF!</definedName>
    <definedName name="insumos_1" localSheetId="3">#REF!</definedName>
    <definedName name="insumos_6" localSheetId="0">#REF!</definedName>
    <definedName name="insumos_6" localSheetId="4">#REF!</definedName>
    <definedName name="insumos_6" localSheetId="2">#REF!</definedName>
    <definedName name="insumos_6" localSheetId="5">#REF!</definedName>
    <definedName name="insumos_6" localSheetId="1">#REF!</definedName>
    <definedName name="insumos_6" localSheetId="3">#REF!</definedName>
    <definedName name="insumos_9" localSheetId="0">#REF!</definedName>
    <definedName name="insumos_9" localSheetId="4">#REF!</definedName>
    <definedName name="insumos_9" localSheetId="2">#REF!</definedName>
    <definedName name="insumos_9" localSheetId="5">#REF!</definedName>
    <definedName name="insumos_9" localSheetId="1">#REF!</definedName>
    <definedName name="insumos_9" localSheetId="3">#REF!</definedName>
    <definedName name="ITEM_1" localSheetId="0">#REF!</definedName>
    <definedName name="ITEM_1" localSheetId="4">#REF!</definedName>
    <definedName name="ITEM_1" localSheetId="2">#REF!</definedName>
    <definedName name="ITEM_1" localSheetId="5">#REF!</definedName>
    <definedName name="ITEM_1" localSheetId="1">#REF!</definedName>
    <definedName name="ITEM_1" localSheetId="3">#REF!</definedName>
    <definedName name="ITEM_6" localSheetId="0">#REF!</definedName>
    <definedName name="ITEM_6" localSheetId="4">#REF!</definedName>
    <definedName name="ITEM_6" localSheetId="2">#REF!</definedName>
    <definedName name="ITEM_6" localSheetId="5">#REF!</definedName>
    <definedName name="ITEM_6" localSheetId="1">#REF!</definedName>
    <definedName name="ITEM_6" localSheetId="3">#REF!</definedName>
    <definedName name="ITEM_9" localSheetId="0">#REF!</definedName>
    <definedName name="ITEM_9" localSheetId="4">#REF!</definedName>
    <definedName name="ITEM_9" localSheetId="2">#REF!</definedName>
    <definedName name="ITEM_9" localSheetId="5">#REF!</definedName>
    <definedName name="ITEM_9" localSheetId="1">#REF!</definedName>
    <definedName name="ITEM_9" localSheetId="3">#REF!</definedName>
    <definedName name="item10_1" localSheetId="0">[7]Plan1!#REF!</definedName>
    <definedName name="item10_1" localSheetId="4">[7]Plan1!#REF!</definedName>
    <definedName name="item10_1" localSheetId="2">[7]Plan1!#REF!</definedName>
    <definedName name="item10_1" localSheetId="5">[7]Plan1!#REF!</definedName>
    <definedName name="item10_1" localSheetId="1">[7]Plan1!#REF!</definedName>
    <definedName name="item10_1" localSheetId="3">[7]Plan1!#REF!</definedName>
    <definedName name="item10_3" localSheetId="0">[8]Plan1!#REF!</definedName>
    <definedName name="item10_3" localSheetId="4">[8]Plan1!#REF!</definedName>
    <definedName name="item10_3" localSheetId="2">[8]Plan1!#REF!</definedName>
    <definedName name="item10_3" localSheetId="5">[8]Plan1!#REF!</definedName>
    <definedName name="item10_3" localSheetId="1">[8]Plan1!#REF!</definedName>
    <definedName name="item10_3" localSheetId="3">[8]Plan1!#REF!</definedName>
    <definedName name="item10_4" localSheetId="0">[8]Plan1!#REF!</definedName>
    <definedName name="item10_4" localSheetId="4">[8]Plan1!#REF!</definedName>
    <definedName name="item10_4" localSheetId="2">[8]Plan1!#REF!</definedName>
    <definedName name="item10_4" localSheetId="5">[8]Plan1!#REF!</definedName>
    <definedName name="item10_4" localSheetId="1">[8]Plan1!#REF!</definedName>
    <definedName name="item10_4" localSheetId="3">[8]Plan1!#REF!</definedName>
    <definedName name="item10_5" localSheetId="0">[8]Plan1!#REF!</definedName>
    <definedName name="item10_5" localSheetId="4">[8]Plan1!#REF!</definedName>
    <definedName name="item10_5" localSheetId="2">[8]Plan1!#REF!</definedName>
    <definedName name="item10_5" localSheetId="5">[8]Plan1!#REF!</definedName>
    <definedName name="item10_5" localSheetId="1">[8]Plan1!#REF!</definedName>
    <definedName name="item10_5" localSheetId="3">[8]Plan1!#REF!</definedName>
    <definedName name="item10_6" localSheetId="0">[8]Plan1!#REF!</definedName>
    <definedName name="item10_6" localSheetId="4">[8]Plan1!#REF!</definedName>
    <definedName name="item10_6" localSheetId="2">[8]Plan1!#REF!</definedName>
    <definedName name="item10_6" localSheetId="5">[8]Plan1!#REF!</definedName>
    <definedName name="item10_6" localSheetId="1">[8]Plan1!#REF!</definedName>
    <definedName name="item10_6" localSheetId="3">[8]Plan1!#REF!</definedName>
    <definedName name="item10_6_1" localSheetId="0">[9]Plan1!#REF!</definedName>
    <definedName name="item10_6_1" localSheetId="4">[9]Plan1!#REF!</definedName>
    <definedName name="item10_6_1" localSheetId="2">[9]Plan1!#REF!</definedName>
    <definedName name="item10_6_1" localSheetId="5">[9]Plan1!#REF!</definedName>
    <definedName name="item10_6_1" localSheetId="1">[9]Plan1!#REF!</definedName>
    <definedName name="item10_6_1" localSheetId="3">[9]Plan1!#REF!</definedName>
    <definedName name="item10_7" localSheetId="0">[8]Plan1!#REF!</definedName>
    <definedName name="item10_7" localSheetId="4">[8]Plan1!#REF!</definedName>
    <definedName name="item10_7" localSheetId="2">[8]Plan1!#REF!</definedName>
    <definedName name="item10_7" localSheetId="5">[8]Plan1!#REF!</definedName>
    <definedName name="item10_7" localSheetId="1">[8]Plan1!#REF!</definedName>
    <definedName name="item10_7" localSheetId="3">[8]Plan1!#REF!</definedName>
    <definedName name="item10_8" localSheetId="0">[8]Plan1!#REF!</definedName>
    <definedName name="item10_8" localSheetId="4">[8]Plan1!#REF!</definedName>
    <definedName name="item10_8" localSheetId="2">[8]Plan1!#REF!</definedName>
    <definedName name="item10_8" localSheetId="5">[8]Plan1!#REF!</definedName>
    <definedName name="item10_8" localSheetId="1">[8]Plan1!#REF!</definedName>
    <definedName name="item10_8" localSheetId="3">[8]Plan1!#REF!</definedName>
    <definedName name="item10_9" localSheetId="0">[10]Plan1!#REF!</definedName>
    <definedName name="item10_9" localSheetId="4">[10]Plan1!#REF!</definedName>
    <definedName name="item10_9" localSheetId="2">[10]Plan1!#REF!</definedName>
    <definedName name="item10_9" localSheetId="5">[10]Plan1!#REF!</definedName>
    <definedName name="item10_9" localSheetId="1">[10]Plan1!#REF!</definedName>
    <definedName name="item10_9" localSheetId="3">[10]Plan1!#REF!</definedName>
    <definedName name="item11_1" localSheetId="0">[7]Plan1!#REF!</definedName>
    <definedName name="item11_1" localSheetId="4">[7]Plan1!#REF!</definedName>
    <definedName name="item11_1" localSheetId="2">[7]Plan1!#REF!</definedName>
    <definedName name="item11_1" localSheetId="5">[7]Plan1!#REF!</definedName>
    <definedName name="item11_1" localSheetId="1">[7]Plan1!#REF!</definedName>
    <definedName name="item11_1" localSheetId="3">[7]Plan1!#REF!</definedName>
    <definedName name="item11_3" localSheetId="0">[8]Plan1!#REF!</definedName>
    <definedName name="item11_3" localSheetId="4">[8]Plan1!#REF!</definedName>
    <definedName name="item11_3" localSheetId="2">[8]Plan1!#REF!</definedName>
    <definedName name="item11_3" localSheetId="5">[8]Plan1!#REF!</definedName>
    <definedName name="item11_3" localSheetId="1">[8]Plan1!#REF!</definedName>
    <definedName name="item11_3" localSheetId="3">[8]Plan1!#REF!</definedName>
    <definedName name="item11_4" localSheetId="0">[8]Plan1!#REF!</definedName>
    <definedName name="item11_4" localSheetId="4">[8]Plan1!#REF!</definedName>
    <definedName name="item11_4" localSheetId="2">[8]Plan1!#REF!</definedName>
    <definedName name="item11_4" localSheetId="5">[8]Plan1!#REF!</definedName>
    <definedName name="item11_4" localSheetId="1">[8]Plan1!#REF!</definedName>
    <definedName name="item11_4" localSheetId="3">[8]Plan1!#REF!</definedName>
    <definedName name="item11_5" localSheetId="0">[8]Plan1!#REF!</definedName>
    <definedName name="item11_5" localSheetId="4">[8]Plan1!#REF!</definedName>
    <definedName name="item11_5" localSheetId="2">[8]Plan1!#REF!</definedName>
    <definedName name="item11_5" localSheetId="5">[8]Plan1!#REF!</definedName>
    <definedName name="item11_5" localSheetId="1">[8]Plan1!#REF!</definedName>
    <definedName name="item11_5" localSheetId="3">[8]Plan1!#REF!</definedName>
    <definedName name="item11_6" localSheetId="0">[8]Plan1!#REF!</definedName>
    <definedName name="item11_6" localSheetId="4">[8]Plan1!#REF!</definedName>
    <definedName name="item11_6" localSheetId="2">[8]Plan1!#REF!</definedName>
    <definedName name="item11_6" localSheetId="5">[8]Plan1!#REF!</definedName>
    <definedName name="item11_6" localSheetId="1">[8]Plan1!#REF!</definedName>
    <definedName name="item11_6" localSheetId="3">[8]Plan1!#REF!</definedName>
    <definedName name="item11_6_1" localSheetId="0">[9]Plan1!#REF!</definedName>
    <definedName name="item11_6_1" localSheetId="4">[9]Plan1!#REF!</definedName>
    <definedName name="item11_6_1" localSheetId="2">[9]Plan1!#REF!</definedName>
    <definedName name="item11_6_1" localSheetId="5">[9]Plan1!#REF!</definedName>
    <definedName name="item11_6_1" localSheetId="1">[9]Plan1!#REF!</definedName>
    <definedName name="item11_6_1" localSheetId="3">[9]Plan1!#REF!</definedName>
    <definedName name="item11_7" localSheetId="0">[8]Plan1!#REF!</definedName>
    <definedName name="item11_7" localSheetId="4">[8]Plan1!#REF!</definedName>
    <definedName name="item11_7" localSheetId="2">[8]Plan1!#REF!</definedName>
    <definedName name="item11_7" localSheetId="5">[8]Plan1!#REF!</definedName>
    <definedName name="item11_7" localSheetId="1">[8]Plan1!#REF!</definedName>
    <definedName name="item11_7" localSheetId="3">[8]Plan1!#REF!</definedName>
    <definedName name="item11_8" localSheetId="0">[8]Plan1!#REF!</definedName>
    <definedName name="item11_8" localSheetId="4">[8]Plan1!#REF!</definedName>
    <definedName name="item11_8" localSheetId="2">[8]Plan1!#REF!</definedName>
    <definedName name="item11_8" localSheetId="5">[8]Plan1!#REF!</definedName>
    <definedName name="item11_8" localSheetId="1">[8]Plan1!#REF!</definedName>
    <definedName name="item11_8" localSheetId="3">[8]Plan1!#REF!</definedName>
    <definedName name="item11_9" localSheetId="0">[10]Plan1!#REF!</definedName>
    <definedName name="item11_9" localSheetId="4">[10]Plan1!#REF!</definedName>
    <definedName name="item11_9" localSheetId="2">[10]Plan1!#REF!</definedName>
    <definedName name="item11_9" localSheetId="5">[10]Plan1!#REF!</definedName>
    <definedName name="item11_9" localSheetId="1">[10]Plan1!#REF!</definedName>
    <definedName name="item11_9" localSheetId="3">[10]Plan1!#REF!</definedName>
    <definedName name="item13_1" localSheetId="0">[7]Plan1!#REF!</definedName>
    <definedName name="item13_1" localSheetId="4">[7]Plan1!#REF!</definedName>
    <definedName name="item13_1" localSheetId="2">[7]Plan1!#REF!</definedName>
    <definedName name="item13_1" localSheetId="5">[7]Plan1!#REF!</definedName>
    <definedName name="item13_1" localSheetId="1">[7]Plan1!#REF!</definedName>
    <definedName name="item13_1" localSheetId="3">[7]Plan1!#REF!</definedName>
    <definedName name="item13_3" localSheetId="0">[8]Plan1!#REF!</definedName>
    <definedName name="item13_3" localSheetId="4">[8]Plan1!#REF!</definedName>
    <definedName name="item13_3" localSheetId="2">[8]Plan1!#REF!</definedName>
    <definedName name="item13_3" localSheetId="5">[8]Plan1!#REF!</definedName>
    <definedName name="item13_3" localSheetId="1">[8]Plan1!#REF!</definedName>
    <definedName name="item13_3" localSheetId="3">[8]Plan1!#REF!</definedName>
    <definedName name="item13_4" localSheetId="0">[8]Plan1!#REF!</definedName>
    <definedName name="item13_4" localSheetId="4">[8]Plan1!#REF!</definedName>
    <definedName name="item13_4" localSheetId="2">[8]Plan1!#REF!</definedName>
    <definedName name="item13_4" localSheetId="5">[8]Plan1!#REF!</definedName>
    <definedName name="item13_4" localSheetId="1">[8]Plan1!#REF!</definedName>
    <definedName name="item13_4" localSheetId="3">[8]Plan1!#REF!</definedName>
    <definedName name="item13_5" localSheetId="0">[8]Plan1!#REF!</definedName>
    <definedName name="item13_5" localSheetId="4">[8]Plan1!#REF!</definedName>
    <definedName name="item13_5" localSheetId="2">[8]Plan1!#REF!</definedName>
    <definedName name="item13_5" localSheetId="5">[8]Plan1!#REF!</definedName>
    <definedName name="item13_5" localSheetId="1">[8]Plan1!#REF!</definedName>
    <definedName name="item13_5" localSheetId="3">[8]Plan1!#REF!</definedName>
    <definedName name="item13_6" localSheetId="0">[8]Plan1!#REF!</definedName>
    <definedName name="item13_6" localSheetId="4">[8]Plan1!#REF!</definedName>
    <definedName name="item13_6" localSheetId="2">[8]Plan1!#REF!</definedName>
    <definedName name="item13_6" localSheetId="5">[8]Plan1!#REF!</definedName>
    <definedName name="item13_6" localSheetId="1">[8]Plan1!#REF!</definedName>
    <definedName name="item13_6" localSheetId="3">[8]Plan1!#REF!</definedName>
    <definedName name="item13_6_1" localSheetId="0">[9]Plan1!#REF!</definedName>
    <definedName name="item13_6_1" localSheetId="4">[9]Plan1!#REF!</definedName>
    <definedName name="item13_6_1" localSheetId="2">[9]Plan1!#REF!</definedName>
    <definedName name="item13_6_1" localSheetId="5">[9]Plan1!#REF!</definedName>
    <definedName name="item13_6_1" localSheetId="1">[9]Plan1!#REF!</definedName>
    <definedName name="item13_6_1" localSheetId="3">[9]Plan1!#REF!</definedName>
    <definedName name="item13_7" localSheetId="0">[8]Plan1!#REF!</definedName>
    <definedName name="item13_7" localSheetId="4">[8]Plan1!#REF!</definedName>
    <definedName name="item13_7" localSheetId="2">[8]Plan1!#REF!</definedName>
    <definedName name="item13_7" localSheetId="5">[8]Plan1!#REF!</definedName>
    <definedName name="item13_7" localSheetId="1">[8]Plan1!#REF!</definedName>
    <definedName name="item13_7" localSheetId="3">[8]Plan1!#REF!</definedName>
    <definedName name="item13_8" localSheetId="0">[8]Plan1!#REF!</definedName>
    <definedName name="item13_8" localSheetId="4">[8]Plan1!#REF!</definedName>
    <definedName name="item13_8" localSheetId="2">[8]Plan1!#REF!</definedName>
    <definedName name="item13_8" localSheetId="5">[8]Plan1!#REF!</definedName>
    <definedName name="item13_8" localSheetId="1">[8]Plan1!#REF!</definedName>
    <definedName name="item13_8" localSheetId="3">[8]Plan1!#REF!</definedName>
    <definedName name="item13_9" localSheetId="0">[10]Plan1!#REF!</definedName>
    <definedName name="item13_9" localSheetId="4">[10]Plan1!#REF!</definedName>
    <definedName name="item13_9" localSheetId="2">[10]Plan1!#REF!</definedName>
    <definedName name="item13_9" localSheetId="5">[10]Plan1!#REF!</definedName>
    <definedName name="item13_9" localSheetId="1">[10]Plan1!#REF!</definedName>
    <definedName name="item13_9" localSheetId="3">[10]Plan1!#REF!</definedName>
    <definedName name="item2_1" localSheetId="0">[7]Plan1!#REF!</definedName>
    <definedName name="item2_1" localSheetId="4">[7]Plan1!#REF!</definedName>
    <definedName name="item2_1" localSheetId="2">[7]Plan1!#REF!</definedName>
    <definedName name="item2_1" localSheetId="5">[7]Plan1!#REF!</definedName>
    <definedName name="item2_1" localSheetId="1">[7]Plan1!#REF!</definedName>
    <definedName name="item2_1" localSheetId="3">[7]Plan1!#REF!</definedName>
    <definedName name="item2_3" localSheetId="0">[8]Plan1!#REF!</definedName>
    <definedName name="item2_3" localSheetId="4">[8]Plan1!#REF!</definedName>
    <definedName name="item2_3" localSheetId="2">[8]Plan1!#REF!</definedName>
    <definedName name="item2_3" localSheetId="5">[8]Plan1!#REF!</definedName>
    <definedName name="item2_3" localSheetId="1">[8]Plan1!#REF!</definedName>
    <definedName name="item2_3" localSheetId="3">[8]Plan1!#REF!</definedName>
    <definedName name="item2_4" localSheetId="0">[8]Plan1!#REF!</definedName>
    <definedName name="item2_4" localSheetId="4">[8]Plan1!#REF!</definedName>
    <definedName name="item2_4" localSheetId="2">[8]Plan1!#REF!</definedName>
    <definedName name="item2_4" localSheetId="5">[8]Plan1!#REF!</definedName>
    <definedName name="item2_4" localSheetId="1">[8]Plan1!#REF!</definedName>
    <definedName name="item2_4" localSheetId="3">[8]Plan1!#REF!</definedName>
    <definedName name="item2_5" localSheetId="0">[8]Plan1!#REF!</definedName>
    <definedName name="item2_5" localSheetId="4">[8]Plan1!#REF!</definedName>
    <definedName name="item2_5" localSheetId="2">[8]Plan1!#REF!</definedName>
    <definedName name="item2_5" localSheetId="5">[8]Plan1!#REF!</definedName>
    <definedName name="item2_5" localSheetId="1">[8]Plan1!#REF!</definedName>
    <definedName name="item2_5" localSheetId="3">[8]Plan1!#REF!</definedName>
    <definedName name="item2_6" localSheetId="0">[8]Plan1!#REF!</definedName>
    <definedName name="item2_6" localSheetId="4">[8]Plan1!#REF!</definedName>
    <definedName name="item2_6" localSheetId="2">[8]Plan1!#REF!</definedName>
    <definedName name="item2_6" localSheetId="5">[8]Plan1!#REF!</definedName>
    <definedName name="item2_6" localSheetId="1">[8]Plan1!#REF!</definedName>
    <definedName name="item2_6" localSheetId="3">[8]Plan1!#REF!</definedName>
    <definedName name="item2_6_1" localSheetId="0">[9]Plan1!#REF!</definedName>
    <definedName name="item2_6_1" localSheetId="4">[9]Plan1!#REF!</definedName>
    <definedName name="item2_6_1" localSheetId="2">[9]Plan1!#REF!</definedName>
    <definedName name="item2_6_1" localSheetId="5">[9]Plan1!#REF!</definedName>
    <definedName name="item2_6_1" localSheetId="1">[9]Plan1!#REF!</definedName>
    <definedName name="item2_6_1" localSheetId="3">[9]Plan1!#REF!</definedName>
    <definedName name="item2_7" localSheetId="0">[8]Plan1!#REF!</definedName>
    <definedName name="item2_7" localSheetId="4">[8]Plan1!#REF!</definedName>
    <definedName name="item2_7" localSheetId="2">[8]Plan1!#REF!</definedName>
    <definedName name="item2_7" localSheetId="5">[8]Plan1!#REF!</definedName>
    <definedName name="item2_7" localSheetId="1">[8]Plan1!#REF!</definedName>
    <definedName name="item2_7" localSheetId="3">[8]Plan1!#REF!</definedName>
    <definedName name="item2_8" localSheetId="0">[8]Plan1!#REF!</definedName>
    <definedName name="item2_8" localSheetId="4">[8]Plan1!#REF!</definedName>
    <definedName name="item2_8" localSheetId="2">[8]Plan1!#REF!</definedName>
    <definedName name="item2_8" localSheetId="5">[8]Plan1!#REF!</definedName>
    <definedName name="item2_8" localSheetId="1">[8]Plan1!#REF!</definedName>
    <definedName name="item2_8" localSheetId="3">[8]Plan1!#REF!</definedName>
    <definedName name="item2_9" localSheetId="0">[10]Plan1!#REF!</definedName>
    <definedName name="item2_9" localSheetId="4">[10]Plan1!#REF!</definedName>
    <definedName name="item2_9" localSheetId="2">[10]Plan1!#REF!</definedName>
    <definedName name="item2_9" localSheetId="5">[10]Plan1!#REF!</definedName>
    <definedName name="item2_9" localSheetId="1">[10]Plan1!#REF!</definedName>
    <definedName name="item2_9" localSheetId="3">[10]Plan1!#REF!</definedName>
    <definedName name="item5_1" localSheetId="0">[7]Plan1!#REF!</definedName>
    <definedName name="item5_1" localSheetId="4">[7]Plan1!#REF!</definedName>
    <definedName name="item5_1" localSheetId="2">[7]Plan1!#REF!</definedName>
    <definedName name="item5_1" localSheetId="5">[7]Plan1!#REF!</definedName>
    <definedName name="item5_1" localSheetId="1">[7]Plan1!#REF!</definedName>
    <definedName name="item5_1" localSheetId="3">[7]Plan1!#REF!</definedName>
    <definedName name="item5_3" localSheetId="0">[8]Plan1!#REF!</definedName>
    <definedName name="item5_3" localSheetId="4">[8]Plan1!#REF!</definedName>
    <definedName name="item5_3" localSheetId="2">[8]Plan1!#REF!</definedName>
    <definedName name="item5_3" localSheetId="5">[8]Plan1!#REF!</definedName>
    <definedName name="item5_3" localSheetId="1">[8]Plan1!#REF!</definedName>
    <definedName name="item5_3" localSheetId="3">[8]Plan1!#REF!</definedName>
    <definedName name="item5_4" localSheetId="0">[8]Plan1!#REF!</definedName>
    <definedName name="item5_4" localSheetId="4">[8]Plan1!#REF!</definedName>
    <definedName name="item5_4" localSheetId="2">[8]Plan1!#REF!</definedName>
    <definedName name="item5_4" localSheetId="5">[8]Plan1!#REF!</definedName>
    <definedName name="item5_4" localSheetId="1">[8]Plan1!#REF!</definedName>
    <definedName name="item5_4" localSheetId="3">[8]Plan1!#REF!</definedName>
    <definedName name="item5_5" localSheetId="0">[8]Plan1!#REF!</definedName>
    <definedName name="item5_5" localSheetId="4">[8]Plan1!#REF!</definedName>
    <definedName name="item5_5" localSheetId="2">[8]Plan1!#REF!</definedName>
    <definedName name="item5_5" localSheetId="5">[8]Plan1!#REF!</definedName>
    <definedName name="item5_5" localSheetId="1">[8]Plan1!#REF!</definedName>
    <definedName name="item5_5" localSheetId="3">[8]Plan1!#REF!</definedName>
    <definedName name="item5_6" localSheetId="0">[8]Plan1!#REF!</definedName>
    <definedName name="item5_6" localSheetId="4">[8]Plan1!#REF!</definedName>
    <definedName name="item5_6" localSheetId="2">[8]Plan1!#REF!</definedName>
    <definedName name="item5_6" localSheetId="5">[8]Plan1!#REF!</definedName>
    <definedName name="item5_6" localSheetId="1">[8]Plan1!#REF!</definedName>
    <definedName name="item5_6" localSheetId="3">[8]Plan1!#REF!</definedName>
    <definedName name="item5_6_1" localSheetId="0">[9]Plan1!#REF!</definedName>
    <definedName name="item5_6_1" localSheetId="4">[9]Plan1!#REF!</definedName>
    <definedName name="item5_6_1" localSheetId="2">[9]Plan1!#REF!</definedName>
    <definedName name="item5_6_1" localSheetId="5">[9]Plan1!#REF!</definedName>
    <definedName name="item5_6_1" localSheetId="1">[9]Plan1!#REF!</definedName>
    <definedName name="item5_6_1" localSheetId="3">[9]Plan1!#REF!</definedName>
    <definedName name="item5_7" localSheetId="0">[8]Plan1!#REF!</definedName>
    <definedName name="item5_7" localSheetId="4">[8]Plan1!#REF!</definedName>
    <definedName name="item5_7" localSheetId="2">[8]Plan1!#REF!</definedName>
    <definedName name="item5_7" localSheetId="5">[8]Plan1!#REF!</definedName>
    <definedName name="item5_7" localSheetId="1">[8]Plan1!#REF!</definedName>
    <definedName name="item5_7" localSheetId="3">[8]Plan1!#REF!</definedName>
    <definedName name="item5_8" localSheetId="0">[8]Plan1!#REF!</definedName>
    <definedName name="item5_8" localSheetId="4">[8]Plan1!#REF!</definedName>
    <definedName name="item5_8" localSheetId="2">[8]Plan1!#REF!</definedName>
    <definedName name="item5_8" localSheetId="5">[8]Plan1!#REF!</definedName>
    <definedName name="item5_8" localSheetId="1">[8]Plan1!#REF!</definedName>
    <definedName name="item5_8" localSheetId="3">[8]Plan1!#REF!</definedName>
    <definedName name="item5_9" localSheetId="0">[10]Plan1!#REF!</definedName>
    <definedName name="item5_9" localSheetId="4">[10]Plan1!#REF!</definedName>
    <definedName name="item5_9" localSheetId="2">[10]Plan1!#REF!</definedName>
    <definedName name="item5_9" localSheetId="5">[10]Plan1!#REF!</definedName>
    <definedName name="item5_9" localSheetId="1">[10]Plan1!#REF!</definedName>
    <definedName name="item5_9" localSheetId="3">[10]Plan1!#REF!</definedName>
    <definedName name="item6_1" localSheetId="0">[7]Plan1!#REF!</definedName>
    <definedName name="item6_1" localSheetId="4">[7]Plan1!#REF!</definedName>
    <definedName name="item6_1" localSheetId="2">[7]Plan1!#REF!</definedName>
    <definedName name="item6_1" localSheetId="5">[7]Plan1!#REF!</definedName>
    <definedName name="item6_1" localSheetId="1">[7]Plan1!#REF!</definedName>
    <definedName name="item6_1" localSheetId="3">[7]Plan1!#REF!</definedName>
    <definedName name="item6_3" localSheetId="0">[8]Plan1!#REF!</definedName>
    <definedName name="item6_3" localSheetId="4">[8]Plan1!#REF!</definedName>
    <definedName name="item6_3" localSheetId="2">[8]Plan1!#REF!</definedName>
    <definedName name="item6_3" localSheetId="5">[8]Plan1!#REF!</definedName>
    <definedName name="item6_3" localSheetId="1">[8]Plan1!#REF!</definedName>
    <definedName name="item6_3" localSheetId="3">[8]Plan1!#REF!</definedName>
    <definedName name="item6_4" localSheetId="0">[8]Plan1!#REF!</definedName>
    <definedName name="item6_4" localSheetId="4">[8]Plan1!#REF!</definedName>
    <definedName name="item6_4" localSheetId="2">[8]Plan1!#REF!</definedName>
    <definedName name="item6_4" localSheetId="5">[8]Plan1!#REF!</definedName>
    <definedName name="item6_4" localSheetId="1">[8]Plan1!#REF!</definedName>
    <definedName name="item6_4" localSheetId="3">[8]Plan1!#REF!</definedName>
    <definedName name="item6_5" localSheetId="0">[8]Plan1!#REF!</definedName>
    <definedName name="item6_5" localSheetId="4">[8]Plan1!#REF!</definedName>
    <definedName name="item6_5" localSheetId="2">[8]Plan1!#REF!</definedName>
    <definedName name="item6_5" localSheetId="5">[8]Plan1!#REF!</definedName>
    <definedName name="item6_5" localSheetId="1">[8]Plan1!#REF!</definedName>
    <definedName name="item6_5" localSheetId="3">[8]Plan1!#REF!</definedName>
    <definedName name="item6_6" localSheetId="0">[8]Plan1!#REF!</definedName>
    <definedName name="item6_6" localSheetId="4">[8]Plan1!#REF!</definedName>
    <definedName name="item6_6" localSheetId="2">[8]Plan1!#REF!</definedName>
    <definedName name="item6_6" localSheetId="5">[8]Plan1!#REF!</definedName>
    <definedName name="item6_6" localSheetId="1">[8]Plan1!#REF!</definedName>
    <definedName name="item6_6" localSheetId="3">[8]Plan1!#REF!</definedName>
    <definedName name="item6_6_1" localSheetId="0">[9]Plan1!#REF!</definedName>
    <definedName name="item6_6_1" localSheetId="4">[9]Plan1!#REF!</definedName>
    <definedName name="item6_6_1" localSheetId="2">[9]Plan1!#REF!</definedName>
    <definedName name="item6_6_1" localSheetId="5">[9]Plan1!#REF!</definedName>
    <definedName name="item6_6_1" localSheetId="1">[9]Plan1!#REF!</definedName>
    <definedName name="item6_6_1" localSheetId="3">[9]Plan1!#REF!</definedName>
    <definedName name="item6_7" localSheetId="0">[8]Plan1!#REF!</definedName>
    <definedName name="item6_7" localSheetId="4">[8]Plan1!#REF!</definedName>
    <definedName name="item6_7" localSheetId="2">[8]Plan1!#REF!</definedName>
    <definedName name="item6_7" localSheetId="5">[8]Plan1!#REF!</definedName>
    <definedName name="item6_7" localSheetId="1">[8]Plan1!#REF!</definedName>
    <definedName name="item6_7" localSheetId="3">[8]Plan1!#REF!</definedName>
    <definedName name="item6_8" localSheetId="0">[8]Plan1!#REF!</definedName>
    <definedName name="item6_8" localSheetId="4">[8]Plan1!#REF!</definedName>
    <definedName name="item6_8" localSheetId="2">[8]Plan1!#REF!</definedName>
    <definedName name="item6_8" localSheetId="5">[8]Plan1!#REF!</definedName>
    <definedName name="item6_8" localSheetId="1">[8]Plan1!#REF!</definedName>
    <definedName name="item6_8" localSheetId="3">[8]Plan1!#REF!</definedName>
    <definedName name="item6_9" localSheetId="0">[10]Plan1!#REF!</definedName>
    <definedName name="item6_9" localSheetId="4">[10]Plan1!#REF!</definedName>
    <definedName name="item6_9" localSheetId="2">[10]Plan1!#REF!</definedName>
    <definedName name="item6_9" localSheetId="5">[10]Plan1!#REF!</definedName>
    <definedName name="item6_9" localSheetId="1">[10]Plan1!#REF!</definedName>
    <definedName name="item6_9" localSheetId="3">[10]Plan1!#REF!</definedName>
    <definedName name="item9_1" localSheetId="0">[7]Plan1!#REF!</definedName>
    <definedName name="item9_1" localSheetId="4">[7]Plan1!#REF!</definedName>
    <definedName name="item9_1" localSheetId="2">[7]Plan1!#REF!</definedName>
    <definedName name="item9_1" localSheetId="5">[7]Plan1!#REF!</definedName>
    <definedName name="item9_1" localSheetId="1">[7]Plan1!#REF!</definedName>
    <definedName name="item9_1" localSheetId="3">[7]Plan1!#REF!</definedName>
    <definedName name="item9_3" localSheetId="0">[8]Plan1!#REF!</definedName>
    <definedName name="item9_3" localSheetId="4">[8]Plan1!#REF!</definedName>
    <definedName name="item9_3" localSheetId="2">[8]Plan1!#REF!</definedName>
    <definedName name="item9_3" localSheetId="5">[8]Plan1!#REF!</definedName>
    <definedName name="item9_3" localSheetId="1">[8]Plan1!#REF!</definedName>
    <definedName name="item9_3" localSheetId="3">[8]Plan1!#REF!</definedName>
    <definedName name="item9_4" localSheetId="0">[8]Plan1!#REF!</definedName>
    <definedName name="item9_4" localSheetId="4">[8]Plan1!#REF!</definedName>
    <definedName name="item9_4" localSheetId="2">[8]Plan1!#REF!</definedName>
    <definedName name="item9_4" localSheetId="5">[8]Plan1!#REF!</definedName>
    <definedName name="item9_4" localSheetId="1">[8]Plan1!#REF!</definedName>
    <definedName name="item9_4" localSheetId="3">[8]Plan1!#REF!</definedName>
    <definedName name="item9_5" localSheetId="0">[8]Plan1!#REF!</definedName>
    <definedName name="item9_5" localSheetId="4">[8]Plan1!#REF!</definedName>
    <definedName name="item9_5" localSheetId="2">[8]Plan1!#REF!</definedName>
    <definedName name="item9_5" localSheetId="5">[8]Plan1!#REF!</definedName>
    <definedName name="item9_5" localSheetId="1">[8]Plan1!#REF!</definedName>
    <definedName name="item9_5" localSheetId="3">[8]Plan1!#REF!</definedName>
    <definedName name="item9_6" localSheetId="0">[8]Plan1!#REF!</definedName>
    <definedName name="item9_6" localSheetId="4">[8]Plan1!#REF!</definedName>
    <definedName name="item9_6" localSheetId="2">[8]Plan1!#REF!</definedName>
    <definedName name="item9_6" localSheetId="5">[8]Plan1!#REF!</definedName>
    <definedName name="item9_6" localSheetId="1">[8]Plan1!#REF!</definedName>
    <definedName name="item9_6" localSheetId="3">[8]Plan1!#REF!</definedName>
    <definedName name="item9_6_1" localSheetId="0">[9]Plan1!#REF!</definedName>
    <definedName name="item9_6_1" localSheetId="4">[9]Plan1!#REF!</definedName>
    <definedName name="item9_6_1" localSheetId="2">[9]Plan1!#REF!</definedName>
    <definedName name="item9_6_1" localSheetId="5">[9]Plan1!#REF!</definedName>
    <definedName name="item9_6_1" localSheetId="1">[9]Plan1!#REF!</definedName>
    <definedName name="item9_6_1" localSheetId="3">[9]Plan1!#REF!</definedName>
    <definedName name="item9_7" localSheetId="0">[8]Plan1!#REF!</definedName>
    <definedName name="item9_7" localSheetId="4">[8]Plan1!#REF!</definedName>
    <definedName name="item9_7" localSheetId="2">[8]Plan1!#REF!</definedName>
    <definedName name="item9_7" localSheetId="5">[8]Plan1!#REF!</definedName>
    <definedName name="item9_7" localSheetId="1">[8]Plan1!#REF!</definedName>
    <definedName name="item9_7" localSheetId="3">[8]Plan1!#REF!</definedName>
    <definedName name="item9_8" localSheetId="0">[8]Plan1!#REF!</definedName>
    <definedName name="item9_8" localSheetId="4">[8]Plan1!#REF!</definedName>
    <definedName name="item9_8" localSheetId="2">[8]Plan1!#REF!</definedName>
    <definedName name="item9_8" localSheetId="5">[8]Plan1!#REF!</definedName>
    <definedName name="item9_8" localSheetId="1">[8]Plan1!#REF!</definedName>
    <definedName name="item9_8" localSheetId="3">[8]Plan1!#REF!</definedName>
    <definedName name="item9_9" localSheetId="0">[10]Plan1!#REF!</definedName>
    <definedName name="item9_9" localSheetId="4">[10]Plan1!#REF!</definedName>
    <definedName name="item9_9" localSheetId="2">[10]Plan1!#REF!</definedName>
    <definedName name="item9_9" localSheetId="5">[10]Plan1!#REF!</definedName>
    <definedName name="item9_9" localSheetId="1">[10]Plan1!#REF!</definedName>
    <definedName name="item9_9" localSheetId="3">[10]Plan1!#REF!</definedName>
    <definedName name="koae" localSheetId="0">#REF!</definedName>
    <definedName name="koae" localSheetId="4">#REF!</definedName>
    <definedName name="koae" localSheetId="2">#REF!</definedName>
    <definedName name="koae" localSheetId="5">#REF!</definedName>
    <definedName name="koae" localSheetId="1">#REF!</definedName>
    <definedName name="koae" localSheetId="3">#REF!</definedName>
    <definedName name="kpavi" localSheetId="0">#REF!</definedName>
    <definedName name="kpavi" localSheetId="4">#REF!</definedName>
    <definedName name="kpavi" localSheetId="2">#REF!</definedName>
    <definedName name="kpavi" localSheetId="5">#REF!</definedName>
    <definedName name="kpavi" localSheetId="1">#REF!</definedName>
    <definedName name="kpavi" localSheetId="3">#REF!</definedName>
    <definedName name="kterra" localSheetId="0">#REF!</definedName>
    <definedName name="kterra" localSheetId="4">#REF!</definedName>
    <definedName name="kterra" localSheetId="2">#REF!</definedName>
    <definedName name="kterra" localSheetId="5">#REF!</definedName>
    <definedName name="kterra" localSheetId="1">#REF!</definedName>
    <definedName name="kterra" localSheetId="3">#REF!</definedName>
    <definedName name="LEIS" localSheetId="0">#REF!</definedName>
    <definedName name="LEIS" localSheetId="4">#REF!</definedName>
    <definedName name="LEIS" localSheetId="2">#REF!</definedName>
    <definedName name="LEIS" localSheetId="5">#REF!</definedName>
    <definedName name="LEIS" localSheetId="1">#REF!</definedName>
    <definedName name="LEIS" localSheetId="3">#REF!</definedName>
    <definedName name="LEIS_1" localSheetId="0">#REF!</definedName>
    <definedName name="LEIS_1" localSheetId="4">#REF!</definedName>
    <definedName name="LEIS_1" localSheetId="2">#REF!</definedName>
    <definedName name="LEIS_1" localSheetId="5">#REF!</definedName>
    <definedName name="LEIS_1" localSheetId="1">#REF!</definedName>
    <definedName name="LEIS_1" localSheetId="3">#REF!</definedName>
    <definedName name="MACROS" localSheetId="0">#REF!</definedName>
    <definedName name="MACROS" localSheetId="4">#REF!</definedName>
    <definedName name="MACROS" localSheetId="2">#REF!</definedName>
    <definedName name="MACROS" localSheetId="5">#REF!</definedName>
    <definedName name="MACROS" localSheetId="1">#REF!</definedName>
    <definedName name="MACROS" localSheetId="3">#REF!</definedName>
    <definedName name="MACROS_10" localSheetId="0">#REF!</definedName>
    <definedName name="MACROS_10" localSheetId="4">#REF!</definedName>
    <definedName name="MACROS_10" localSheetId="2">#REF!</definedName>
    <definedName name="MACROS_10" localSheetId="5">#REF!</definedName>
    <definedName name="MACROS_10" localSheetId="1">#REF!</definedName>
    <definedName name="MACROS_10" localSheetId="3">#REF!</definedName>
    <definedName name="MACROS_11" localSheetId="0">#REF!</definedName>
    <definedName name="MACROS_11" localSheetId="4">#REF!</definedName>
    <definedName name="MACROS_11" localSheetId="2">#REF!</definedName>
    <definedName name="MACROS_11" localSheetId="5">#REF!</definedName>
    <definedName name="MACROS_11" localSheetId="1">#REF!</definedName>
    <definedName name="MACROS_11" localSheetId="3">#REF!</definedName>
    <definedName name="MACROS_12" localSheetId="0">#REF!</definedName>
    <definedName name="MACROS_12" localSheetId="4">#REF!</definedName>
    <definedName name="MACROS_12" localSheetId="2">#REF!</definedName>
    <definedName name="MACROS_12" localSheetId="5">#REF!</definedName>
    <definedName name="MACROS_12" localSheetId="1">#REF!</definedName>
    <definedName name="MACROS_12" localSheetId="3">#REF!</definedName>
    <definedName name="MACROS_13" localSheetId="0">#REF!</definedName>
    <definedName name="MACROS_13" localSheetId="4">#REF!</definedName>
    <definedName name="MACROS_13" localSheetId="2">#REF!</definedName>
    <definedName name="MACROS_13" localSheetId="5">#REF!</definedName>
    <definedName name="MACROS_13" localSheetId="1">#REF!</definedName>
    <definedName name="MACROS_13" localSheetId="3">#REF!</definedName>
    <definedName name="MACROS_14" localSheetId="0">#REF!</definedName>
    <definedName name="MACROS_14" localSheetId="4">#REF!</definedName>
    <definedName name="MACROS_14" localSheetId="2">#REF!</definedName>
    <definedName name="MACROS_14" localSheetId="5">#REF!</definedName>
    <definedName name="MACROS_14" localSheetId="1">#REF!</definedName>
    <definedName name="MACROS_14" localSheetId="3">#REF!</definedName>
    <definedName name="MACROS_2" localSheetId="0">#REF!</definedName>
    <definedName name="MACROS_2" localSheetId="4">#REF!</definedName>
    <definedName name="MACROS_2" localSheetId="2">#REF!</definedName>
    <definedName name="MACROS_2" localSheetId="5">#REF!</definedName>
    <definedName name="MACROS_2" localSheetId="1">#REF!</definedName>
    <definedName name="MACROS_2" localSheetId="3">#REF!</definedName>
    <definedName name="MACROS_3" localSheetId="0">#REF!</definedName>
    <definedName name="MACROS_3" localSheetId="4">#REF!</definedName>
    <definedName name="MACROS_3" localSheetId="2">#REF!</definedName>
    <definedName name="MACROS_3" localSheetId="5">#REF!</definedName>
    <definedName name="MACROS_3" localSheetId="1">#REF!</definedName>
    <definedName name="MACROS_3" localSheetId="3">#REF!</definedName>
    <definedName name="MACROS_4" localSheetId="0">#REF!</definedName>
    <definedName name="MACROS_4" localSheetId="4">#REF!</definedName>
    <definedName name="MACROS_4" localSheetId="2">#REF!</definedName>
    <definedName name="MACROS_4" localSheetId="5">#REF!</definedName>
    <definedName name="MACROS_4" localSheetId="1">#REF!</definedName>
    <definedName name="MACROS_4" localSheetId="3">#REF!</definedName>
    <definedName name="MACROS_5" localSheetId="0">#REF!</definedName>
    <definedName name="MACROS_5" localSheetId="4">#REF!</definedName>
    <definedName name="MACROS_5" localSheetId="2">#REF!</definedName>
    <definedName name="MACROS_5" localSheetId="5">#REF!</definedName>
    <definedName name="MACROS_5" localSheetId="1">#REF!</definedName>
    <definedName name="MACROS_5" localSheetId="3">#REF!</definedName>
    <definedName name="MACROS_6" localSheetId="0">#REF!</definedName>
    <definedName name="MACROS_6" localSheetId="4">#REF!</definedName>
    <definedName name="MACROS_6" localSheetId="2">#REF!</definedName>
    <definedName name="MACROS_6" localSheetId="5">#REF!</definedName>
    <definedName name="MACROS_6" localSheetId="1">#REF!</definedName>
    <definedName name="MACROS_6" localSheetId="3">#REF!</definedName>
    <definedName name="MACROS_7" localSheetId="0">#REF!</definedName>
    <definedName name="MACROS_7" localSheetId="4">#REF!</definedName>
    <definedName name="MACROS_7" localSheetId="2">#REF!</definedName>
    <definedName name="MACROS_7" localSheetId="5">#REF!</definedName>
    <definedName name="MACROS_7" localSheetId="1">#REF!</definedName>
    <definedName name="MACROS_7" localSheetId="3">#REF!</definedName>
    <definedName name="MACROS_8" localSheetId="0">#REF!</definedName>
    <definedName name="MACROS_8" localSheetId="4">#REF!</definedName>
    <definedName name="MACROS_8" localSheetId="2">#REF!</definedName>
    <definedName name="MACROS_8" localSheetId="5">#REF!</definedName>
    <definedName name="MACROS_8" localSheetId="1">#REF!</definedName>
    <definedName name="MACROS_8" localSheetId="3">#REF!</definedName>
    <definedName name="MACROS_9" localSheetId="0">#REF!</definedName>
    <definedName name="MACROS_9" localSheetId="4">#REF!</definedName>
    <definedName name="MACROS_9" localSheetId="2">#REF!</definedName>
    <definedName name="MACROS_9" localSheetId="5">#REF!</definedName>
    <definedName name="MACROS_9" localSheetId="1">#REF!</definedName>
    <definedName name="MACROS_9" localSheetId="3">#REF!</definedName>
    <definedName name="MAO010201_1" localSheetId="0">#REF!</definedName>
    <definedName name="MAO010201_1" localSheetId="4">#REF!</definedName>
    <definedName name="MAO010201_1" localSheetId="2">#REF!</definedName>
    <definedName name="MAO010201_1" localSheetId="5">#REF!</definedName>
    <definedName name="MAO010201_1" localSheetId="1">#REF!</definedName>
    <definedName name="MAO010201_1" localSheetId="3">#REF!</definedName>
    <definedName name="MAO010202_1" localSheetId="0">#REF!</definedName>
    <definedName name="MAO010202_1" localSheetId="4">#REF!</definedName>
    <definedName name="MAO010202_1" localSheetId="2">#REF!</definedName>
    <definedName name="MAO010202_1" localSheetId="5">#REF!</definedName>
    <definedName name="MAO010202_1" localSheetId="1">#REF!</definedName>
    <definedName name="MAO010202_1" localSheetId="3">#REF!</definedName>
    <definedName name="MAO010205_1" localSheetId="0">#REF!</definedName>
    <definedName name="MAO010205_1" localSheetId="4">#REF!</definedName>
    <definedName name="MAO010205_1" localSheetId="2">#REF!</definedName>
    <definedName name="MAO010205_1" localSheetId="5">#REF!</definedName>
    <definedName name="MAO010205_1" localSheetId="1">#REF!</definedName>
    <definedName name="MAO010205_1" localSheetId="3">#REF!</definedName>
    <definedName name="MAO010206_1" localSheetId="0">#REF!</definedName>
    <definedName name="MAO010206_1" localSheetId="4">#REF!</definedName>
    <definedName name="MAO010206_1" localSheetId="2">#REF!</definedName>
    <definedName name="MAO010206_1" localSheetId="5">#REF!</definedName>
    <definedName name="MAO010206_1" localSheetId="1">#REF!</definedName>
    <definedName name="MAO010206_1" localSheetId="3">#REF!</definedName>
    <definedName name="MAO010210_1" localSheetId="0">#REF!</definedName>
    <definedName name="MAO010210_1" localSheetId="4">#REF!</definedName>
    <definedName name="MAO010210_1" localSheetId="2">#REF!</definedName>
    <definedName name="MAO010210_1" localSheetId="5">#REF!</definedName>
    <definedName name="MAO010210_1" localSheetId="1">#REF!</definedName>
    <definedName name="MAO010210_1" localSheetId="3">#REF!</definedName>
    <definedName name="MAO010401_1" localSheetId="0">#REF!</definedName>
    <definedName name="MAO010401_1" localSheetId="4">#REF!</definedName>
    <definedName name="MAO010401_1" localSheetId="2">#REF!</definedName>
    <definedName name="MAO010401_1" localSheetId="5">#REF!</definedName>
    <definedName name="MAO010401_1" localSheetId="1">#REF!</definedName>
    <definedName name="MAO010401_1" localSheetId="3">#REF!</definedName>
    <definedName name="MAO010402_1" localSheetId="0">#REF!</definedName>
    <definedName name="MAO010402_1" localSheetId="4">#REF!</definedName>
    <definedName name="MAO010402_1" localSheetId="2">#REF!</definedName>
    <definedName name="MAO010402_1" localSheetId="5">#REF!</definedName>
    <definedName name="MAO010402_1" localSheetId="1">#REF!</definedName>
    <definedName name="MAO010402_1" localSheetId="3">#REF!</definedName>
    <definedName name="MAO010407_1" localSheetId="0">#REF!</definedName>
    <definedName name="MAO010407_1" localSheetId="4">#REF!</definedName>
    <definedName name="MAO010407_1" localSheetId="2">#REF!</definedName>
    <definedName name="MAO010407_1" localSheetId="5">#REF!</definedName>
    <definedName name="MAO010407_1" localSheetId="1">#REF!</definedName>
    <definedName name="MAO010407_1" localSheetId="3">#REF!</definedName>
    <definedName name="MAO010413_1" localSheetId="0">#REF!</definedName>
    <definedName name="MAO010413_1" localSheetId="4">#REF!</definedName>
    <definedName name="MAO010413_1" localSheetId="2">#REF!</definedName>
    <definedName name="MAO010413_1" localSheetId="5">#REF!</definedName>
    <definedName name="MAO010413_1" localSheetId="1">#REF!</definedName>
    <definedName name="MAO010413_1" localSheetId="3">#REF!</definedName>
    <definedName name="MAO010501_1" localSheetId="0">#REF!</definedName>
    <definedName name="MAO010501_1" localSheetId="4">#REF!</definedName>
    <definedName name="MAO010501_1" localSheetId="2">#REF!</definedName>
    <definedName name="MAO010501_1" localSheetId="5">#REF!</definedName>
    <definedName name="MAO010501_1" localSheetId="1">#REF!</definedName>
    <definedName name="MAO010501_1" localSheetId="3">#REF!</definedName>
    <definedName name="MAO010503_1" localSheetId="0">#REF!</definedName>
    <definedName name="MAO010503_1" localSheetId="4">#REF!</definedName>
    <definedName name="MAO010503_1" localSheetId="2">#REF!</definedName>
    <definedName name="MAO010503_1" localSheetId="5">#REF!</definedName>
    <definedName name="MAO010503_1" localSheetId="1">#REF!</definedName>
    <definedName name="MAO010503_1" localSheetId="3">#REF!</definedName>
    <definedName name="MAO010505_1" localSheetId="0">#REF!</definedName>
    <definedName name="MAO010505_1" localSheetId="4">#REF!</definedName>
    <definedName name="MAO010505_1" localSheetId="2">#REF!</definedName>
    <definedName name="MAO010505_1" localSheetId="5">#REF!</definedName>
    <definedName name="MAO010505_1" localSheetId="1">#REF!</definedName>
    <definedName name="MAO010505_1" localSheetId="3">#REF!</definedName>
    <definedName name="MAO010509_1" localSheetId="0">#REF!</definedName>
    <definedName name="MAO010509_1" localSheetId="4">#REF!</definedName>
    <definedName name="MAO010509_1" localSheetId="2">#REF!</definedName>
    <definedName name="MAO010509_1" localSheetId="5">#REF!</definedName>
    <definedName name="MAO010509_1" localSheetId="1">#REF!</definedName>
    <definedName name="MAO010509_1" localSheetId="3">#REF!</definedName>
    <definedName name="MAO010512_1" localSheetId="0">#REF!</definedName>
    <definedName name="MAO010512_1" localSheetId="4">#REF!</definedName>
    <definedName name="MAO010512_1" localSheetId="2">#REF!</definedName>
    <definedName name="MAO010512_1" localSheetId="5">#REF!</definedName>
    <definedName name="MAO010512_1" localSheetId="1">#REF!</definedName>
    <definedName name="MAO010512_1" localSheetId="3">#REF!</definedName>
    <definedName name="MAO010518_1" localSheetId="0">#REF!</definedName>
    <definedName name="MAO010518_1" localSheetId="4">#REF!</definedName>
    <definedName name="MAO010518_1" localSheetId="2">#REF!</definedName>
    <definedName name="MAO010518_1" localSheetId="5">#REF!</definedName>
    <definedName name="MAO010518_1" localSheetId="1">#REF!</definedName>
    <definedName name="MAO010518_1" localSheetId="3">#REF!</definedName>
    <definedName name="MAO010519_1" localSheetId="0">#REF!</definedName>
    <definedName name="MAO010519_1" localSheetId="4">#REF!</definedName>
    <definedName name="MAO010519_1" localSheetId="2">#REF!</definedName>
    <definedName name="MAO010519_1" localSheetId="5">#REF!</definedName>
    <definedName name="MAO010519_1" localSheetId="1">#REF!</definedName>
    <definedName name="MAO010519_1" localSheetId="3">#REF!</definedName>
    <definedName name="MAO010521_1" localSheetId="0">#REF!</definedName>
    <definedName name="MAO010521_1" localSheetId="4">#REF!</definedName>
    <definedName name="MAO010521_1" localSheetId="2">#REF!</definedName>
    <definedName name="MAO010521_1" localSheetId="5">#REF!</definedName>
    <definedName name="MAO010521_1" localSheetId="1">#REF!</definedName>
    <definedName name="MAO010521_1" localSheetId="3">#REF!</definedName>
    <definedName name="MAO010523_1" localSheetId="0">#REF!</definedName>
    <definedName name="MAO010523_1" localSheetId="4">#REF!</definedName>
    <definedName name="MAO010523_1" localSheetId="2">#REF!</definedName>
    <definedName name="MAO010523_1" localSheetId="5">#REF!</definedName>
    <definedName name="MAO010523_1" localSheetId="1">#REF!</definedName>
    <definedName name="MAO010523_1" localSheetId="3">#REF!</definedName>
    <definedName name="MAO010532_1" localSheetId="0">#REF!</definedName>
    <definedName name="MAO010532_1" localSheetId="4">#REF!</definedName>
    <definedName name="MAO010532_1" localSheetId="2">#REF!</definedName>
    <definedName name="MAO010532_1" localSheetId="5">#REF!</definedName>
    <definedName name="MAO010532_1" localSheetId="1">#REF!</definedName>
    <definedName name="MAO010532_1" localSheetId="3">#REF!</definedName>
    <definedName name="MAO010533_1" localSheetId="0">#REF!</definedName>
    <definedName name="MAO010533_1" localSheetId="4">#REF!</definedName>
    <definedName name="MAO010533_1" localSheetId="2">#REF!</definedName>
    <definedName name="MAO010533_1" localSheetId="5">#REF!</definedName>
    <definedName name="MAO010533_1" localSheetId="1">#REF!</definedName>
    <definedName name="MAO010533_1" localSheetId="3">#REF!</definedName>
    <definedName name="MAO010536_1" localSheetId="0">#REF!</definedName>
    <definedName name="MAO010536_1" localSheetId="4">#REF!</definedName>
    <definedName name="MAO010536_1" localSheetId="2">#REF!</definedName>
    <definedName name="MAO010536_1" localSheetId="5">#REF!</definedName>
    <definedName name="MAO010536_1" localSheetId="1">#REF!</definedName>
    <definedName name="MAO010536_1" localSheetId="3">#REF!</definedName>
    <definedName name="MAO010701_1" localSheetId="0">#REF!</definedName>
    <definedName name="MAO010701_1" localSheetId="4">#REF!</definedName>
    <definedName name="MAO010701_1" localSheetId="2">#REF!</definedName>
    <definedName name="MAO010701_1" localSheetId="5">#REF!</definedName>
    <definedName name="MAO010701_1" localSheetId="1">#REF!</definedName>
    <definedName name="MAO010701_1" localSheetId="3">#REF!</definedName>
    <definedName name="MAO010703_1" localSheetId="0">#REF!</definedName>
    <definedName name="MAO010703_1" localSheetId="4">#REF!</definedName>
    <definedName name="MAO010703_1" localSheetId="2">#REF!</definedName>
    <definedName name="MAO010703_1" localSheetId="5">#REF!</definedName>
    <definedName name="MAO010703_1" localSheetId="1">#REF!</definedName>
    <definedName name="MAO010703_1" localSheetId="3">#REF!</definedName>
    <definedName name="MAO010705_1" localSheetId="0">#REF!</definedName>
    <definedName name="MAO010705_1" localSheetId="4">#REF!</definedName>
    <definedName name="MAO010705_1" localSheetId="2">#REF!</definedName>
    <definedName name="MAO010705_1" localSheetId="5">#REF!</definedName>
    <definedName name="MAO010705_1" localSheetId="1">#REF!</definedName>
    <definedName name="MAO010705_1" localSheetId="3">#REF!</definedName>
    <definedName name="MAO010708_1" localSheetId="0">#REF!</definedName>
    <definedName name="MAO010708_1" localSheetId="4">#REF!</definedName>
    <definedName name="MAO010708_1" localSheetId="2">#REF!</definedName>
    <definedName name="MAO010708_1" localSheetId="5">#REF!</definedName>
    <definedName name="MAO010708_1" localSheetId="1">#REF!</definedName>
    <definedName name="MAO010708_1" localSheetId="3">#REF!</definedName>
    <definedName name="MAO010710_1" localSheetId="0">#REF!</definedName>
    <definedName name="MAO010710_1" localSheetId="4">#REF!</definedName>
    <definedName name="MAO010710_1" localSheetId="2">#REF!</definedName>
    <definedName name="MAO010710_1" localSheetId="5">#REF!</definedName>
    <definedName name="MAO010710_1" localSheetId="1">#REF!</definedName>
    <definedName name="MAO010710_1" localSheetId="3">#REF!</definedName>
    <definedName name="MAO010712_1" localSheetId="0">#REF!</definedName>
    <definedName name="MAO010712_1" localSheetId="4">#REF!</definedName>
    <definedName name="MAO010712_1" localSheetId="2">#REF!</definedName>
    <definedName name="MAO010712_1" localSheetId="5">#REF!</definedName>
    <definedName name="MAO010712_1" localSheetId="1">#REF!</definedName>
    <definedName name="MAO010712_1" localSheetId="3">#REF!</definedName>
    <definedName name="MAO010717_1" localSheetId="0">#REF!</definedName>
    <definedName name="MAO010717_1" localSheetId="4">#REF!</definedName>
    <definedName name="MAO010717_1" localSheetId="2">#REF!</definedName>
    <definedName name="MAO010717_1" localSheetId="5">#REF!</definedName>
    <definedName name="MAO010717_1" localSheetId="1">#REF!</definedName>
    <definedName name="MAO010717_1" localSheetId="3">#REF!</definedName>
    <definedName name="MAO020201_1" localSheetId="0">#REF!</definedName>
    <definedName name="MAO020201_1" localSheetId="4">#REF!</definedName>
    <definedName name="MAO020201_1" localSheetId="2">#REF!</definedName>
    <definedName name="MAO020201_1" localSheetId="5">#REF!</definedName>
    <definedName name="MAO020201_1" localSheetId="1">#REF!</definedName>
    <definedName name="MAO020201_1" localSheetId="3">#REF!</definedName>
    <definedName name="MAO020205_1" localSheetId="0">#REF!</definedName>
    <definedName name="MAO020205_1" localSheetId="4">#REF!</definedName>
    <definedName name="MAO020205_1" localSheetId="2">#REF!</definedName>
    <definedName name="MAO020205_1" localSheetId="5">#REF!</definedName>
    <definedName name="MAO020205_1" localSheetId="1">#REF!</definedName>
    <definedName name="MAO020205_1" localSheetId="3">#REF!</definedName>
    <definedName name="MAO020211_1" localSheetId="0">#REF!</definedName>
    <definedName name="MAO020211_1" localSheetId="4">#REF!</definedName>
    <definedName name="MAO020211_1" localSheetId="2">#REF!</definedName>
    <definedName name="MAO020211_1" localSheetId="5">#REF!</definedName>
    <definedName name="MAO020211_1" localSheetId="1">#REF!</definedName>
    <definedName name="MAO020211_1" localSheetId="3">#REF!</definedName>
    <definedName name="MAO020217_1" localSheetId="0">#REF!</definedName>
    <definedName name="MAO020217_1" localSheetId="4">#REF!</definedName>
    <definedName name="MAO020217_1" localSheetId="2">#REF!</definedName>
    <definedName name="MAO020217_1" localSheetId="5">#REF!</definedName>
    <definedName name="MAO020217_1" localSheetId="1">#REF!</definedName>
    <definedName name="MAO020217_1" localSheetId="3">#REF!</definedName>
    <definedName name="MAO030102_1" localSheetId="0">#REF!</definedName>
    <definedName name="MAO030102_1" localSheetId="4">#REF!</definedName>
    <definedName name="MAO030102_1" localSheetId="2">#REF!</definedName>
    <definedName name="MAO030102_1" localSheetId="5">#REF!</definedName>
    <definedName name="MAO030102_1" localSheetId="1">#REF!</definedName>
    <definedName name="MAO030102_1" localSheetId="3">#REF!</definedName>
    <definedName name="MAO030201_1" localSheetId="0">#REF!</definedName>
    <definedName name="MAO030201_1" localSheetId="4">#REF!</definedName>
    <definedName name="MAO030201_1" localSheetId="2">#REF!</definedName>
    <definedName name="MAO030201_1" localSheetId="5">#REF!</definedName>
    <definedName name="MAO030201_1" localSheetId="1">#REF!</definedName>
    <definedName name="MAO030201_1" localSheetId="3">#REF!</definedName>
    <definedName name="MAO030303_1" localSheetId="0">#REF!</definedName>
    <definedName name="MAO030303_1" localSheetId="4">#REF!</definedName>
    <definedName name="MAO030303_1" localSheetId="2">#REF!</definedName>
    <definedName name="MAO030303_1" localSheetId="5">#REF!</definedName>
    <definedName name="MAO030303_1" localSheetId="1">#REF!</definedName>
    <definedName name="MAO030303_1" localSheetId="3">#REF!</definedName>
    <definedName name="MAO030317_1" localSheetId="0">#REF!</definedName>
    <definedName name="MAO030317_1" localSheetId="4">#REF!</definedName>
    <definedName name="MAO030317_1" localSheetId="2">#REF!</definedName>
    <definedName name="MAO030317_1" localSheetId="5">#REF!</definedName>
    <definedName name="MAO030317_1" localSheetId="1">#REF!</definedName>
    <definedName name="MAO030317_1" localSheetId="3">#REF!</definedName>
    <definedName name="MAO040101_1" localSheetId="0">#REF!</definedName>
    <definedName name="MAO040101_1" localSheetId="4">#REF!</definedName>
    <definedName name="MAO040101_1" localSheetId="2">#REF!</definedName>
    <definedName name="MAO040101_1" localSheetId="5">#REF!</definedName>
    <definedName name="MAO040101_1" localSheetId="1">#REF!</definedName>
    <definedName name="MAO040101_1" localSheetId="3">#REF!</definedName>
    <definedName name="MAO040202_1" localSheetId="0">#REF!</definedName>
    <definedName name="MAO040202_1" localSheetId="4">#REF!</definedName>
    <definedName name="MAO040202_1" localSheetId="2">#REF!</definedName>
    <definedName name="MAO040202_1" localSheetId="5">#REF!</definedName>
    <definedName name="MAO040202_1" localSheetId="1">#REF!</definedName>
    <definedName name="MAO040202_1" localSheetId="3">#REF!</definedName>
    <definedName name="MAO050103_1" localSheetId="0">#REF!</definedName>
    <definedName name="MAO050103_1" localSheetId="4">#REF!</definedName>
    <definedName name="MAO050103_1" localSheetId="2">#REF!</definedName>
    <definedName name="MAO050103_1" localSheetId="5">#REF!</definedName>
    <definedName name="MAO050103_1" localSheetId="1">#REF!</definedName>
    <definedName name="MAO050103_1" localSheetId="3">#REF!</definedName>
    <definedName name="MAO050207_1" localSheetId="0">#REF!</definedName>
    <definedName name="MAO050207_1" localSheetId="4">#REF!</definedName>
    <definedName name="MAO050207_1" localSheetId="2">#REF!</definedName>
    <definedName name="MAO050207_1" localSheetId="5">#REF!</definedName>
    <definedName name="MAO050207_1" localSheetId="1">#REF!</definedName>
    <definedName name="MAO050207_1" localSheetId="3">#REF!</definedName>
    <definedName name="MAO060101_1" localSheetId="0">#REF!</definedName>
    <definedName name="MAO060101_1" localSheetId="4">#REF!</definedName>
    <definedName name="MAO060101_1" localSheetId="2">#REF!</definedName>
    <definedName name="MAO060101_1" localSheetId="5">#REF!</definedName>
    <definedName name="MAO060101_1" localSheetId="1">#REF!</definedName>
    <definedName name="MAO060101_1" localSheetId="3">#REF!</definedName>
    <definedName name="MAO080310_1" localSheetId="0">#REF!</definedName>
    <definedName name="MAO080310_1" localSheetId="4">#REF!</definedName>
    <definedName name="MAO080310_1" localSheetId="2">#REF!</definedName>
    <definedName name="MAO080310_1" localSheetId="5">#REF!</definedName>
    <definedName name="MAO080310_1" localSheetId="1">#REF!</definedName>
    <definedName name="MAO080310_1" localSheetId="3">#REF!</definedName>
    <definedName name="MAO090101_1" localSheetId="0">#REF!</definedName>
    <definedName name="MAO090101_1" localSheetId="4">#REF!</definedName>
    <definedName name="MAO090101_1" localSheetId="2">#REF!</definedName>
    <definedName name="MAO090101_1" localSheetId="5">#REF!</definedName>
    <definedName name="MAO090101_1" localSheetId="1">#REF!</definedName>
    <definedName name="MAO090101_1" localSheetId="3">#REF!</definedName>
    <definedName name="MAO110101_1" localSheetId="0">#REF!</definedName>
    <definedName name="MAO110101_1" localSheetId="4">#REF!</definedName>
    <definedName name="MAO110101_1" localSheetId="2">#REF!</definedName>
    <definedName name="MAO110101_1" localSheetId="5">#REF!</definedName>
    <definedName name="MAO110101_1" localSheetId="1">#REF!</definedName>
    <definedName name="MAO110101_1" localSheetId="3">#REF!</definedName>
    <definedName name="MAO110104_1" localSheetId="0">#REF!</definedName>
    <definedName name="MAO110104_1" localSheetId="4">#REF!</definedName>
    <definedName name="MAO110104_1" localSheetId="2">#REF!</definedName>
    <definedName name="MAO110104_1" localSheetId="5">#REF!</definedName>
    <definedName name="MAO110104_1" localSheetId="1">#REF!</definedName>
    <definedName name="MAO110104_1" localSheetId="3">#REF!</definedName>
    <definedName name="MAO110107_1" localSheetId="0">#REF!</definedName>
    <definedName name="MAO110107_1" localSheetId="4">#REF!</definedName>
    <definedName name="MAO110107_1" localSheetId="2">#REF!</definedName>
    <definedName name="MAO110107_1" localSheetId="5">#REF!</definedName>
    <definedName name="MAO110107_1" localSheetId="1">#REF!</definedName>
    <definedName name="MAO110107_1" localSheetId="3">#REF!</definedName>
    <definedName name="MAO120101_1" localSheetId="0">#REF!</definedName>
    <definedName name="MAO120101_1" localSheetId="4">#REF!</definedName>
    <definedName name="MAO120101_1" localSheetId="2">#REF!</definedName>
    <definedName name="MAO120101_1" localSheetId="5">#REF!</definedName>
    <definedName name="MAO120101_1" localSheetId="1">#REF!</definedName>
    <definedName name="MAO120101_1" localSheetId="3">#REF!</definedName>
    <definedName name="MAO120105_1" localSheetId="0">#REF!</definedName>
    <definedName name="MAO120105_1" localSheetId="4">#REF!</definedName>
    <definedName name="MAO120105_1" localSheetId="2">#REF!</definedName>
    <definedName name="MAO120105_1" localSheetId="5">#REF!</definedName>
    <definedName name="MAO120105_1" localSheetId="1">#REF!</definedName>
    <definedName name="MAO120105_1" localSheetId="3">#REF!</definedName>
    <definedName name="MAO120106_1" localSheetId="0">#REF!</definedName>
    <definedName name="MAO120106_1" localSheetId="4">#REF!</definedName>
    <definedName name="MAO120106_1" localSheetId="2">#REF!</definedName>
    <definedName name="MAO120106_1" localSheetId="5">#REF!</definedName>
    <definedName name="MAO120106_1" localSheetId="1">#REF!</definedName>
    <definedName name="MAO120106_1" localSheetId="3">#REF!</definedName>
    <definedName name="MAO120107_1" localSheetId="0">#REF!</definedName>
    <definedName name="MAO120107_1" localSheetId="4">#REF!</definedName>
    <definedName name="MAO120107_1" localSheetId="2">#REF!</definedName>
    <definedName name="MAO120107_1" localSheetId="5">#REF!</definedName>
    <definedName name="MAO120107_1" localSheetId="1">#REF!</definedName>
    <definedName name="MAO120107_1" localSheetId="3">#REF!</definedName>
    <definedName name="MAO120110_1" localSheetId="0">#REF!</definedName>
    <definedName name="MAO120110_1" localSheetId="4">#REF!</definedName>
    <definedName name="MAO120110_1" localSheetId="2">#REF!</definedName>
    <definedName name="MAO120110_1" localSheetId="5">#REF!</definedName>
    <definedName name="MAO120110_1" localSheetId="1">#REF!</definedName>
    <definedName name="MAO120110_1" localSheetId="3">#REF!</definedName>
    <definedName name="MAO120150_1" localSheetId="0">#REF!</definedName>
    <definedName name="MAO120150_1" localSheetId="4">#REF!</definedName>
    <definedName name="MAO120150_1" localSheetId="2">#REF!</definedName>
    <definedName name="MAO120150_1" localSheetId="5">#REF!</definedName>
    <definedName name="MAO120150_1" localSheetId="1">#REF!</definedName>
    <definedName name="MAO120150_1" localSheetId="3">#REF!</definedName>
    <definedName name="MAO130101_1" localSheetId="0">#REF!</definedName>
    <definedName name="MAO130101_1" localSheetId="4">#REF!</definedName>
    <definedName name="MAO130101_1" localSheetId="2">#REF!</definedName>
    <definedName name="MAO130101_1" localSheetId="5">#REF!</definedName>
    <definedName name="MAO130101_1" localSheetId="1">#REF!</definedName>
    <definedName name="MAO130101_1" localSheetId="3">#REF!</definedName>
    <definedName name="MAO130103_1" localSheetId="0">#REF!</definedName>
    <definedName name="MAO130103_1" localSheetId="4">#REF!</definedName>
    <definedName name="MAO130103_1" localSheetId="2">#REF!</definedName>
    <definedName name="MAO130103_1" localSheetId="5">#REF!</definedName>
    <definedName name="MAO130103_1" localSheetId="1">#REF!</definedName>
    <definedName name="MAO130103_1" localSheetId="3">#REF!</definedName>
    <definedName name="MAO130304_1" localSheetId="0">#REF!</definedName>
    <definedName name="MAO130304_1" localSheetId="4">#REF!</definedName>
    <definedName name="MAO130304_1" localSheetId="2">#REF!</definedName>
    <definedName name="MAO130304_1" localSheetId="5">#REF!</definedName>
    <definedName name="MAO130304_1" localSheetId="1">#REF!</definedName>
    <definedName name="MAO130304_1" localSheetId="3">#REF!</definedName>
    <definedName name="MAO130401_1" localSheetId="0">#REF!</definedName>
    <definedName name="MAO130401_1" localSheetId="4">#REF!</definedName>
    <definedName name="MAO130401_1" localSheetId="2">#REF!</definedName>
    <definedName name="MAO130401_1" localSheetId="5">#REF!</definedName>
    <definedName name="MAO130401_1" localSheetId="1">#REF!</definedName>
    <definedName name="MAO130401_1" localSheetId="3">#REF!</definedName>
    <definedName name="MAO140102_1" localSheetId="0">#REF!</definedName>
    <definedName name="MAO140102_1" localSheetId="4">#REF!</definedName>
    <definedName name="MAO140102_1" localSheetId="2">#REF!</definedName>
    <definedName name="MAO140102_1" localSheetId="5">#REF!</definedName>
    <definedName name="MAO140102_1" localSheetId="1">#REF!</definedName>
    <definedName name="MAO140102_1" localSheetId="3">#REF!</definedName>
    <definedName name="MAO140109_1" localSheetId="0">#REF!</definedName>
    <definedName name="MAO140109_1" localSheetId="4">#REF!</definedName>
    <definedName name="MAO140109_1" localSheetId="2">#REF!</definedName>
    <definedName name="MAO140109_1" localSheetId="5">#REF!</definedName>
    <definedName name="MAO140109_1" localSheetId="1">#REF!</definedName>
    <definedName name="MAO140109_1" localSheetId="3">#REF!</definedName>
    <definedName name="MAO140113_1" localSheetId="0">#REF!</definedName>
    <definedName name="MAO140113_1" localSheetId="4">#REF!</definedName>
    <definedName name="MAO140113_1" localSheetId="2">#REF!</definedName>
    <definedName name="MAO140113_1" localSheetId="5">#REF!</definedName>
    <definedName name="MAO140113_1" localSheetId="1">#REF!</definedName>
    <definedName name="MAO140113_1" localSheetId="3">#REF!</definedName>
    <definedName name="MAO140122_1" localSheetId="0">#REF!</definedName>
    <definedName name="MAO140122_1" localSheetId="4">#REF!</definedName>
    <definedName name="MAO140122_1" localSheetId="2">#REF!</definedName>
    <definedName name="MAO140122_1" localSheetId="5">#REF!</definedName>
    <definedName name="MAO140122_1" localSheetId="1">#REF!</definedName>
    <definedName name="MAO140122_1" localSheetId="3">#REF!</definedName>
    <definedName name="MAO140126_1" localSheetId="0">#REF!</definedName>
    <definedName name="MAO140126_1" localSheetId="4">#REF!</definedName>
    <definedName name="MAO140126_1" localSheetId="2">#REF!</definedName>
    <definedName name="MAO140126_1" localSheetId="5">#REF!</definedName>
    <definedName name="MAO140126_1" localSheetId="1">#REF!</definedName>
    <definedName name="MAO140126_1" localSheetId="3">#REF!</definedName>
    <definedName name="MAO140129_1" localSheetId="0">#REF!</definedName>
    <definedName name="MAO140129_1" localSheetId="4">#REF!</definedName>
    <definedName name="MAO140129_1" localSheetId="2">#REF!</definedName>
    <definedName name="MAO140129_1" localSheetId="5">#REF!</definedName>
    <definedName name="MAO140129_1" localSheetId="1">#REF!</definedName>
    <definedName name="MAO140129_1" localSheetId="3">#REF!</definedName>
    <definedName name="MAO140135_1" localSheetId="0">#REF!</definedName>
    <definedName name="MAO140135_1" localSheetId="4">#REF!</definedName>
    <definedName name="MAO140135_1" localSheetId="2">#REF!</definedName>
    <definedName name="MAO140135_1" localSheetId="5">#REF!</definedName>
    <definedName name="MAO140135_1" localSheetId="1">#REF!</definedName>
    <definedName name="MAO140135_1" localSheetId="3">#REF!</definedName>
    <definedName name="MAO140143_1" localSheetId="0">#REF!</definedName>
    <definedName name="MAO140143_1" localSheetId="4">#REF!</definedName>
    <definedName name="MAO140143_1" localSheetId="2">#REF!</definedName>
    <definedName name="MAO140143_1" localSheetId="5">#REF!</definedName>
    <definedName name="MAO140143_1" localSheetId="1">#REF!</definedName>
    <definedName name="MAO140143_1" localSheetId="3">#REF!</definedName>
    <definedName name="MAO140145_1" localSheetId="0">#REF!</definedName>
    <definedName name="MAO140145_1" localSheetId="4">#REF!</definedName>
    <definedName name="MAO140145_1" localSheetId="2">#REF!</definedName>
    <definedName name="MAO140145_1" localSheetId="5">#REF!</definedName>
    <definedName name="MAO140145_1" localSheetId="1">#REF!</definedName>
    <definedName name="MAO140145_1" localSheetId="3">#REF!</definedName>
    <definedName name="MAT_1" localSheetId="0">#REF!</definedName>
    <definedName name="MAT_1" localSheetId="4">#REF!</definedName>
    <definedName name="MAT_1" localSheetId="2">#REF!</definedName>
    <definedName name="MAT_1" localSheetId="5">#REF!</definedName>
    <definedName name="MAT_1" localSheetId="1">#REF!</definedName>
    <definedName name="MAT_1" localSheetId="3">#REF!</definedName>
    <definedName name="MAT_6" localSheetId="0">#REF!</definedName>
    <definedName name="MAT_6" localSheetId="4">#REF!</definedName>
    <definedName name="MAT_6" localSheetId="2">#REF!</definedName>
    <definedName name="MAT_6" localSheetId="5">#REF!</definedName>
    <definedName name="MAT_6" localSheetId="1">#REF!</definedName>
    <definedName name="MAT_6" localSheetId="3">#REF!</definedName>
    <definedName name="MAT_9" localSheetId="0">#REF!</definedName>
    <definedName name="MAT_9" localSheetId="4">#REF!</definedName>
    <definedName name="MAT_9" localSheetId="2">#REF!</definedName>
    <definedName name="MAT_9" localSheetId="5">#REF!</definedName>
    <definedName name="MAT_9" localSheetId="1">#REF!</definedName>
    <definedName name="MAT_9" localSheetId="3">#REF!</definedName>
    <definedName name="MAT010301_1" localSheetId="0">#REF!</definedName>
    <definedName name="MAT010301_1" localSheetId="4">#REF!</definedName>
    <definedName name="MAT010301_1" localSheetId="2">#REF!</definedName>
    <definedName name="MAT010301_1" localSheetId="5">#REF!</definedName>
    <definedName name="MAT010301_1" localSheetId="1">#REF!</definedName>
    <definedName name="MAT010301_1" localSheetId="3">#REF!</definedName>
    <definedName name="MAT010401_1" localSheetId="0">#REF!</definedName>
    <definedName name="MAT010401_1" localSheetId="4">#REF!</definedName>
    <definedName name="MAT010401_1" localSheetId="2">#REF!</definedName>
    <definedName name="MAT010401_1" localSheetId="5">#REF!</definedName>
    <definedName name="MAT010401_1" localSheetId="1">#REF!</definedName>
    <definedName name="MAT010401_1" localSheetId="3">#REF!</definedName>
    <definedName name="MAT010402_1" localSheetId="0">#REF!</definedName>
    <definedName name="MAT010402_1" localSheetId="4">#REF!</definedName>
    <definedName name="MAT010402_1" localSheetId="2">#REF!</definedName>
    <definedName name="MAT010402_1" localSheetId="5">#REF!</definedName>
    <definedName name="MAT010402_1" localSheetId="1">#REF!</definedName>
    <definedName name="MAT010402_1" localSheetId="3">#REF!</definedName>
    <definedName name="MAT010407_1" localSheetId="0">#REF!</definedName>
    <definedName name="MAT010407_1" localSheetId="4">#REF!</definedName>
    <definedName name="MAT010407_1" localSheetId="2">#REF!</definedName>
    <definedName name="MAT010407_1" localSheetId="5">#REF!</definedName>
    <definedName name="MAT010407_1" localSheetId="1">#REF!</definedName>
    <definedName name="MAT010407_1" localSheetId="3">#REF!</definedName>
    <definedName name="MAT010413_1" localSheetId="0">#REF!</definedName>
    <definedName name="MAT010413_1" localSheetId="4">#REF!</definedName>
    <definedName name="MAT010413_1" localSheetId="2">#REF!</definedName>
    <definedName name="MAT010413_1" localSheetId="5">#REF!</definedName>
    <definedName name="MAT010413_1" localSheetId="1">#REF!</definedName>
    <definedName name="MAT010413_1" localSheetId="3">#REF!</definedName>
    <definedName name="MAT010536_1" localSheetId="0">#REF!</definedName>
    <definedName name="MAT010536_1" localSheetId="4">#REF!</definedName>
    <definedName name="MAT010536_1" localSheetId="2">#REF!</definedName>
    <definedName name="MAT010536_1" localSheetId="5">#REF!</definedName>
    <definedName name="MAT010536_1" localSheetId="1">#REF!</definedName>
    <definedName name="MAT010536_1" localSheetId="3">#REF!</definedName>
    <definedName name="MAT010703_1" localSheetId="0">#REF!</definedName>
    <definedName name="MAT010703_1" localSheetId="4">#REF!</definedName>
    <definedName name="MAT010703_1" localSheetId="2">#REF!</definedName>
    <definedName name="MAT010703_1" localSheetId="5">#REF!</definedName>
    <definedName name="MAT010703_1" localSheetId="1">#REF!</definedName>
    <definedName name="MAT010703_1" localSheetId="3">#REF!</definedName>
    <definedName name="MAT010708_1" localSheetId="0">#REF!</definedName>
    <definedName name="MAT010708_1" localSheetId="4">#REF!</definedName>
    <definedName name="MAT010708_1" localSheetId="2">#REF!</definedName>
    <definedName name="MAT010708_1" localSheetId="5">#REF!</definedName>
    <definedName name="MAT010708_1" localSheetId="1">#REF!</definedName>
    <definedName name="MAT010708_1" localSheetId="3">#REF!</definedName>
    <definedName name="MAT010710_1" localSheetId="0">#REF!</definedName>
    <definedName name="MAT010710_1" localSheetId="4">#REF!</definedName>
    <definedName name="MAT010710_1" localSheetId="2">#REF!</definedName>
    <definedName name="MAT010710_1" localSheetId="5">#REF!</definedName>
    <definedName name="MAT010710_1" localSheetId="1">#REF!</definedName>
    <definedName name="MAT010710_1" localSheetId="3">#REF!</definedName>
    <definedName name="MAT010718_1" localSheetId="0">#REF!</definedName>
    <definedName name="MAT010718_1" localSheetId="4">#REF!</definedName>
    <definedName name="MAT010718_1" localSheetId="2">#REF!</definedName>
    <definedName name="MAT010718_1" localSheetId="5">#REF!</definedName>
    <definedName name="MAT010718_1" localSheetId="1">#REF!</definedName>
    <definedName name="MAT010718_1" localSheetId="3">#REF!</definedName>
    <definedName name="MAT020201_1" localSheetId="0">#REF!</definedName>
    <definedName name="MAT020201_1" localSheetId="4">#REF!</definedName>
    <definedName name="MAT020201_1" localSheetId="2">#REF!</definedName>
    <definedName name="MAT020201_1" localSheetId="5">#REF!</definedName>
    <definedName name="MAT020201_1" localSheetId="1">#REF!</definedName>
    <definedName name="MAT020201_1" localSheetId="3">#REF!</definedName>
    <definedName name="MAT020205_1" localSheetId="0">#REF!</definedName>
    <definedName name="MAT020205_1" localSheetId="4">#REF!</definedName>
    <definedName name="MAT020205_1" localSheetId="2">#REF!</definedName>
    <definedName name="MAT020205_1" localSheetId="5">#REF!</definedName>
    <definedName name="MAT020205_1" localSheetId="1">#REF!</definedName>
    <definedName name="MAT020205_1" localSheetId="3">#REF!</definedName>
    <definedName name="MAT020211_1" localSheetId="0">#REF!</definedName>
    <definedName name="MAT020211_1" localSheetId="4">#REF!</definedName>
    <definedName name="MAT020211_1" localSheetId="2">#REF!</definedName>
    <definedName name="MAT020211_1" localSheetId="5">#REF!</definedName>
    <definedName name="MAT020211_1" localSheetId="1">#REF!</definedName>
    <definedName name="MAT020211_1" localSheetId="3">#REF!</definedName>
    <definedName name="MAT030102_1" localSheetId="0">#REF!</definedName>
    <definedName name="MAT030102_1" localSheetId="4">#REF!</definedName>
    <definedName name="MAT030102_1" localSheetId="2">#REF!</definedName>
    <definedName name="MAT030102_1" localSheetId="5">#REF!</definedName>
    <definedName name="MAT030102_1" localSheetId="1">#REF!</definedName>
    <definedName name="MAT030102_1" localSheetId="3">#REF!</definedName>
    <definedName name="MAT030201_1" localSheetId="0">#REF!</definedName>
    <definedName name="MAT030201_1" localSheetId="4">#REF!</definedName>
    <definedName name="MAT030201_1" localSheetId="2">#REF!</definedName>
    <definedName name="MAT030201_1" localSheetId="5">#REF!</definedName>
    <definedName name="MAT030201_1" localSheetId="1">#REF!</definedName>
    <definedName name="MAT030201_1" localSheetId="3">#REF!</definedName>
    <definedName name="MAT030303_1" localSheetId="0">#REF!</definedName>
    <definedName name="MAT030303_1" localSheetId="4">#REF!</definedName>
    <definedName name="MAT030303_1" localSheetId="2">#REF!</definedName>
    <definedName name="MAT030303_1" localSheetId="5">#REF!</definedName>
    <definedName name="MAT030303_1" localSheetId="1">#REF!</definedName>
    <definedName name="MAT030303_1" localSheetId="3">#REF!</definedName>
    <definedName name="MAT030317_1" localSheetId="0">#REF!</definedName>
    <definedName name="MAT030317_1" localSheetId="4">#REF!</definedName>
    <definedName name="MAT030317_1" localSheetId="2">#REF!</definedName>
    <definedName name="MAT030317_1" localSheetId="5">#REF!</definedName>
    <definedName name="MAT030317_1" localSheetId="1">#REF!</definedName>
    <definedName name="MAT030317_1" localSheetId="3">#REF!</definedName>
    <definedName name="MAT040101_1" localSheetId="0">#REF!</definedName>
    <definedName name="MAT040101_1" localSheetId="4">#REF!</definedName>
    <definedName name="MAT040101_1" localSheetId="2">#REF!</definedName>
    <definedName name="MAT040101_1" localSheetId="5">#REF!</definedName>
    <definedName name="MAT040101_1" localSheetId="1">#REF!</definedName>
    <definedName name="MAT040101_1" localSheetId="3">#REF!</definedName>
    <definedName name="MAT040202_1" localSheetId="0">#REF!</definedName>
    <definedName name="MAT040202_1" localSheetId="4">#REF!</definedName>
    <definedName name="MAT040202_1" localSheetId="2">#REF!</definedName>
    <definedName name="MAT040202_1" localSheetId="5">#REF!</definedName>
    <definedName name="MAT040202_1" localSheetId="1">#REF!</definedName>
    <definedName name="MAT040202_1" localSheetId="3">#REF!</definedName>
    <definedName name="MAT050103_1" localSheetId="0">#REF!</definedName>
    <definedName name="MAT050103_1" localSheetId="4">#REF!</definedName>
    <definedName name="MAT050103_1" localSheetId="2">#REF!</definedName>
    <definedName name="MAT050103_1" localSheetId="5">#REF!</definedName>
    <definedName name="MAT050103_1" localSheetId="1">#REF!</definedName>
    <definedName name="MAT050103_1" localSheetId="3">#REF!</definedName>
    <definedName name="MAT050207_1" localSheetId="0">#REF!</definedName>
    <definedName name="MAT050207_1" localSheetId="4">#REF!</definedName>
    <definedName name="MAT050207_1" localSheetId="2">#REF!</definedName>
    <definedName name="MAT050207_1" localSheetId="5">#REF!</definedName>
    <definedName name="MAT050207_1" localSheetId="1">#REF!</definedName>
    <definedName name="MAT050207_1" localSheetId="3">#REF!</definedName>
    <definedName name="MAT060101_1" localSheetId="0">#REF!</definedName>
    <definedName name="MAT060101_1" localSheetId="4">#REF!</definedName>
    <definedName name="MAT060101_1" localSheetId="2">#REF!</definedName>
    <definedName name="MAT060101_1" localSheetId="5">#REF!</definedName>
    <definedName name="MAT060101_1" localSheetId="1">#REF!</definedName>
    <definedName name="MAT060101_1" localSheetId="3">#REF!</definedName>
    <definedName name="MAT080101_1" localSheetId="0">#REF!</definedName>
    <definedName name="MAT080101_1" localSheetId="4">#REF!</definedName>
    <definedName name="MAT080101_1" localSheetId="2">#REF!</definedName>
    <definedName name="MAT080101_1" localSheetId="5">#REF!</definedName>
    <definedName name="MAT080101_1" localSheetId="1">#REF!</definedName>
    <definedName name="MAT080101_1" localSheetId="3">#REF!</definedName>
    <definedName name="MAT080310_1" localSheetId="0">#REF!</definedName>
    <definedName name="MAT080310_1" localSheetId="4">#REF!</definedName>
    <definedName name="MAT080310_1" localSheetId="2">#REF!</definedName>
    <definedName name="MAT080310_1" localSheetId="5">#REF!</definedName>
    <definedName name="MAT080310_1" localSheetId="1">#REF!</definedName>
    <definedName name="MAT080310_1" localSheetId="3">#REF!</definedName>
    <definedName name="MAT090101_1" localSheetId="0">#REF!</definedName>
    <definedName name="MAT090101_1" localSheetId="4">#REF!</definedName>
    <definedName name="MAT090101_1" localSheetId="2">#REF!</definedName>
    <definedName name="MAT090101_1" localSheetId="5">#REF!</definedName>
    <definedName name="MAT090101_1" localSheetId="1">#REF!</definedName>
    <definedName name="MAT090101_1" localSheetId="3">#REF!</definedName>
    <definedName name="MAT100302_1" localSheetId="0">#REF!</definedName>
    <definedName name="MAT100302_1" localSheetId="4">#REF!</definedName>
    <definedName name="MAT100302_1" localSheetId="2">#REF!</definedName>
    <definedName name="MAT100302_1" localSheetId="5">#REF!</definedName>
    <definedName name="MAT100302_1" localSheetId="1">#REF!</definedName>
    <definedName name="MAT100302_1" localSheetId="3">#REF!</definedName>
    <definedName name="MAT110101_1" localSheetId="0">#REF!</definedName>
    <definedName name="MAT110101_1" localSheetId="4">#REF!</definedName>
    <definedName name="MAT110101_1" localSheetId="2">#REF!</definedName>
    <definedName name="MAT110101_1" localSheetId="5">#REF!</definedName>
    <definedName name="MAT110101_1" localSheetId="1">#REF!</definedName>
    <definedName name="MAT110101_1" localSheetId="3">#REF!</definedName>
    <definedName name="MAT110104_1" localSheetId="0">#REF!</definedName>
    <definedName name="MAT110104_1" localSheetId="4">#REF!</definedName>
    <definedName name="MAT110104_1" localSheetId="2">#REF!</definedName>
    <definedName name="MAT110104_1" localSheetId="5">#REF!</definedName>
    <definedName name="MAT110104_1" localSheetId="1">#REF!</definedName>
    <definedName name="MAT110104_1" localSheetId="3">#REF!</definedName>
    <definedName name="MAT110107_1" localSheetId="0">#REF!</definedName>
    <definedName name="MAT110107_1" localSheetId="4">#REF!</definedName>
    <definedName name="MAT110107_1" localSheetId="2">#REF!</definedName>
    <definedName name="MAT110107_1" localSheetId="5">#REF!</definedName>
    <definedName name="MAT110107_1" localSheetId="1">#REF!</definedName>
    <definedName name="MAT110107_1" localSheetId="3">#REF!</definedName>
    <definedName name="MAT120101_1" localSheetId="0">#REF!</definedName>
    <definedName name="MAT120101_1" localSheetId="4">#REF!</definedName>
    <definedName name="MAT120101_1" localSheetId="2">#REF!</definedName>
    <definedName name="MAT120101_1" localSheetId="5">#REF!</definedName>
    <definedName name="MAT120101_1" localSheetId="1">#REF!</definedName>
    <definedName name="MAT120101_1" localSheetId="3">#REF!</definedName>
    <definedName name="MAT120105_1" localSheetId="0">#REF!</definedName>
    <definedName name="MAT120105_1" localSheetId="4">#REF!</definedName>
    <definedName name="MAT120105_1" localSheetId="2">#REF!</definedName>
    <definedName name="MAT120105_1" localSheetId="5">#REF!</definedName>
    <definedName name="MAT120105_1" localSheetId="1">#REF!</definedName>
    <definedName name="MAT120105_1" localSheetId="3">#REF!</definedName>
    <definedName name="MAT120106_1" localSheetId="0">#REF!</definedName>
    <definedName name="MAT120106_1" localSheetId="4">#REF!</definedName>
    <definedName name="MAT120106_1" localSheetId="2">#REF!</definedName>
    <definedName name="MAT120106_1" localSheetId="5">#REF!</definedName>
    <definedName name="MAT120106_1" localSheetId="1">#REF!</definedName>
    <definedName name="MAT120106_1" localSheetId="3">#REF!</definedName>
    <definedName name="MAT120107_1" localSheetId="0">#REF!</definedName>
    <definedName name="MAT120107_1" localSheetId="4">#REF!</definedName>
    <definedName name="MAT120107_1" localSheetId="2">#REF!</definedName>
    <definedName name="MAT120107_1" localSheetId="5">#REF!</definedName>
    <definedName name="MAT120107_1" localSheetId="1">#REF!</definedName>
    <definedName name="MAT120107_1" localSheetId="3">#REF!</definedName>
    <definedName name="MAT120110_1" localSheetId="0">#REF!</definedName>
    <definedName name="MAT120110_1" localSheetId="4">#REF!</definedName>
    <definedName name="MAT120110_1" localSheetId="2">#REF!</definedName>
    <definedName name="MAT120110_1" localSheetId="5">#REF!</definedName>
    <definedName name="MAT120110_1" localSheetId="1">#REF!</definedName>
    <definedName name="MAT120110_1" localSheetId="3">#REF!</definedName>
    <definedName name="MAT120150_1" localSheetId="0">#REF!</definedName>
    <definedName name="MAT120150_1" localSheetId="4">#REF!</definedName>
    <definedName name="MAT120150_1" localSheetId="2">#REF!</definedName>
    <definedName name="MAT120150_1" localSheetId="5">#REF!</definedName>
    <definedName name="MAT120150_1" localSheetId="1">#REF!</definedName>
    <definedName name="MAT120150_1" localSheetId="3">#REF!</definedName>
    <definedName name="MAT130101_1" localSheetId="0">#REF!</definedName>
    <definedName name="MAT130101_1" localSheetId="4">#REF!</definedName>
    <definedName name="MAT130101_1" localSheetId="2">#REF!</definedName>
    <definedName name="MAT130101_1" localSheetId="5">#REF!</definedName>
    <definedName name="MAT130101_1" localSheetId="1">#REF!</definedName>
    <definedName name="MAT130101_1" localSheetId="3">#REF!</definedName>
    <definedName name="MAT130103_1" localSheetId="0">#REF!</definedName>
    <definedName name="MAT130103_1" localSheetId="4">#REF!</definedName>
    <definedName name="MAT130103_1" localSheetId="2">#REF!</definedName>
    <definedName name="MAT130103_1" localSheetId="5">#REF!</definedName>
    <definedName name="MAT130103_1" localSheetId="1">#REF!</definedName>
    <definedName name="MAT130103_1" localSheetId="3">#REF!</definedName>
    <definedName name="MAT130304_1" localSheetId="0">#REF!</definedName>
    <definedName name="MAT130304_1" localSheetId="4">#REF!</definedName>
    <definedName name="MAT130304_1" localSheetId="2">#REF!</definedName>
    <definedName name="MAT130304_1" localSheetId="5">#REF!</definedName>
    <definedName name="MAT130304_1" localSheetId="1">#REF!</definedName>
    <definedName name="MAT130304_1" localSheetId="3">#REF!</definedName>
    <definedName name="MAT130401_1" localSheetId="0">#REF!</definedName>
    <definedName name="MAT130401_1" localSheetId="4">#REF!</definedName>
    <definedName name="MAT130401_1" localSheetId="2">#REF!</definedName>
    <definedName name="MAT130401_1" localSheetId="5">#REF!</definedName>
    <definedName name="MAT130401_1" localSheetId="1">#REF!</definedName>
    <definedName name="MAT130401_1" localSheetId="3">#REF!</definedName>
    <definedName name="MAT140102_1" localSheetId="0">#REF!</definedName>
    <definedName name="MAT140102_1" localSheetId="4">#REF!</definedName>
    <definedName name="MAT140102_1" localSheetId="2">#REF!</definedName>
    <definedName name="MAT140102_1" localSheetId="5">#REF!</definedName>
    <definedName name="MAT140102_1" localSheetId="1">#REF!</definedName>
    <definedName name="MAT140102_1" localSheetId="3">#REF!</definedName>
    <definedName name="MAT140109_1" localSheetId="0">#REF!</definedName>
    <definedName name="MAT140109_1" localSheetId="4">#REF!</definedName>
    <definedName name="MAT140109_1" localSheetId="2">#REF!</definedName>
    <definedName name="MAT140109_1" localSheetId="5">#REF!</definedName>
    <definedName name="MAT140109_1" localSheetId="1">#REF!</definedName>
    <definedName name="MAT140109_1" localSheetId="3">#REF!</definedName>
    <definedName name="MAT140113_1" localSheetId="0">#REF!</definedName>
    <definedName name="MAT140113_1" localSheetId="4">#REF!</definedName>
    <definedName name="MAT140113_1" localSheetId="2">#REF!</definedName>
    <definedName name="MAT140113_1" localSheetId="5">#REF!</definedName>
    <definedName name="MAT140113_1" localSheetId="1">#REF!</definedName>
    <definedName name="MAT140113_1" localSheetId="3">#REF!</definedName>
    <definedName name="MAT140122_1" localSheetId="0">#REF!</definedName>
    <definedName name="MAT140122_1" localSheetId="4">#REF!</definedName>
    <definedName name="MAT140122_1" localSheetId="2">#REF!</definedName>
    <definedName name="MAT140122_1" localSheetId="5">#REF!</definedName>
    <definedName name="MAT140122_1" localSheetId="1">#REF!</definedName>
    <definedName name="MAT140122_1" localSheetId="3">#REF!</definedName>
    <definedName name="MAT140126_1" localSheetId="0">#REF!</definedName>
    <definedName name="MAT140126_1" localSheetId="4">#REF!</definedName>
    <definedName name="MAT140126_1" localSheetId="2">#REF!</definedName>
    <definedName name="MAT140126_1" localSheetId="5">#REF!</definedName>
    <definedName name="MAT140126_1" localSheetId="1">#REF!</definedName>
    <definedName name="MAT140126_1" localSheetId="3">#REF!</definedName>
    <definedName name="MAT140129_1" localSheetId="0">#REF!</definedName>
    <definedName name="MAT140129_1" localSheetId="4">#REF!</definedName>
    <definedName name="MAT140129_1" localSheetId="2">#REF!</definedName>
    <definedName name="MAT140129_1" localSheetId="5">#REF!</definedName>
    <definedName name="MAT140129_1" localSheetId="1">#REF!</definedName>
    <definedName name="MAT140129_1" localSheetId="3">#REF!</definedName>
    <definedName name="MAT140135_1" localSheetId="0">#REF!</definedName>
    <definedName name="MAT140135_1" localSheetId="4">#REF!</definedName>
    <definedName name="MAT140135_1" localSheetId="2">#REF!</definedName>
    <definedName name="MAT140135_1" localSheetId="5">#REF!</definedName>
    <definedName name="MAT140135_1" localSheetId="1">#REF!</definedName>
    <definedName name="MAT140135_1" localSheetId="3">#REF!</definedName>
    <definedName name="MAT140143_1" localSheetId="0">#REF!</definedName>
    <definedName name="MAT140143_1" localSheetId="4">#REF!</definedName>
    <definedName name="MAT140143_1" localSheetId="2">#REF!</definedName>
    <definedName name="MAT140143_1" localSheetId="5">#REF!</definedName>
    <definedName name="MAT140143_1" localSheetId="1">#REF!</definedName>
    <definedName name="MAT140143_1" localSheetId="3">#REF!</definedName>
    <definedName name="MAT140145_1" localSheetId="0">#REF!</definedName>
    <definedName name="MAT140145_1" localSheetId="4">#REF!</definedName>
    <definedName name="MAT140145_1" localSheetId="2">#REF!</definedName>
    <definedName name="MAT140145_1" localSheetId="5">#REF!</definedName>
    <definedName name="MAT140145_1" localSheetId="1">#REF!</definedName>
    <definedName name="MAT140145_1" localSheetId="3">#REF!</definedName>
    <definedName name="MAT150130_1" localSheetId="0">#REF!</definedName>
    <definedName name="MAT150130_1" localSheetId="4">#REF!</definedName>
    <definedName name="MAT150130_1" localSheetId="2">#REF!</definedName>
    <definedName name="MAT150130_1" localSheetId="5">#REF!</definedName>
    <definedName name="MAT150130_1" localSheetId="1">#REF!</definedName>
    <definedName name="MAT150130_1" localSheetId="3">#REF!</definedName>
    <definedName name="MAT170101_1" localSheetId="0">#REF!</definedName>
    <definedName name="MAT170101_1" localSheetId="4">#REF!</definedName>
    <definedName name="MAT170101_1" localSheetId="2">#REF!</definedName>
    <definedName name="MAT170101_1" localSheetId="5">#REF!</definedName>
    <definedName name="MAT170101_1" localSheetId="1">#REF!</definedName>
    <definedName name="MAT170101_1" localSheetId="3">#REF!</definedName>
    <definedName name="MAT170102_1" localSheetId="0">#REF!</definedName>
    <definedName name="MAT170102_1" localSheetId="4">#REF!</definedName>
    <definedName name="MAT170102_1" localSheetId="2">#REF!</definedName>
    <definedName name="MAT170102_1" localSheetId="5">#REF!</definedName>
    <definedName name="MAT170102_1" localSheetId="1">#REF!</definedName>
    <definedName name="MAT170102_1" localSheetId="3">#REF!</definedName>
    <definedName name="MAT170103_1" localSheetId="0">#REF!</definedName>
    <definedName name="MAT170103_1" localSheetId="4">#REF!</definedName>
    <definedName name="MAT170103_1" localSheetId="2">#REF!</definedName>
    <definedName name="MAT170103_1" localSheetId="5">#REF!</definedName>
    <definedName name="MAT170103_1" localSheetId="1">#REF!</definedName>
    <definedName name="MAT170103_1" localSheetId="3">#REF!</definedName>
    <definedName name="MEIO_FIO" localSheetId="0">#REF!</definedName>
    <definedName name="MEIO_FIO" localSheetId="4">#REF!</definedName>
    <definedName name="MEIO_FIO" localSheetId="2">#REF!</definedName>
    <definedName name="MEIO_FIO" localSheetId="5">#REF!</definedName>
    <definedName name="MEIO_FIO" localSheetId="1">#REF!</definedName>
    <definedName name="MEIO_FIO" localSheetId="3">#REF!</definedName>
    <definedName name="MO_1" localSheetId="0">#REF!</definedName>
    <definedName name="MO_1" localSheetId="4">#REF!</definedName>
    <definedName name="MO_1" localSheetId="2">#REF!</definedName>
    <definedName name="MO_1" localSheetId="5">#REF!</definedName>
    <definedName name="MO_1" localSheetId="1">#REF!</definedName>
    <definedName name="MO_1" localSheetId="3">#REF!</definedName>
    <definedName name="MO_6" localSheetId="0">#REF!</definedName>
    <definedName name="MO_6" localSheetId="4">#REF!</definedName>
    <definedName name="MO_6" localSheetId="2">#REF!</definedName>
    <definedName name="MO_6" localSheetId="5">#REF!</definedName>
    <definedName name="MO_6" localSheetId="1">#REF!</definedName>
    <definedName name="MO_6" localSheetId="3">#REF!</definedName>
    <definedName name="MO_9" localSheetId="0">#REF!</definedName>
    <definedName name="MO_9" localSheetId="4">#REF!</definedName>
    <definedName name="MO_9" localSheetId="2">#REF!</definedName>
    <definedName name="MO_9" localSheetId="5">#REF!</definedName>
    <definedName name="MO_9" localSheetId="1">#REF!</definedName>
    <definedName name="MO_9" localSheetId="3">#REF!</definedName>
    <definedName name="MOE" localSheetId="0">#REF!</definedName>
    <definedName name="MOE" localSheetId="4">#REF!</definedName>
    <definedName name="MOE" localSheetId="2">#REF!</definedName>
    <definedName name="MOE" localSheetId="5">#REF!</definedName>
    <definedName name="MOE" localSheetId="1">#REF!</definedName>
    <definedName name="MOE" localSheetId="3">#REF!</definedName>
    <definedName name="MOE_1" localSheetId="0">#REF!</definedName>
    <definedName name="MOE_1" localSheetId="4">#REF!</definedName>
    <definedName name="MOE_1" localSheetId="2">#REF!</definedName>
    <definedName name="MOE_1" localSheetId="5">#REF!</definedName>
    <definedName name="MOE_1" localSheetId="1">#REF!</definedName>
    <definedName name="MOE_1" localSheetId="3">#REF!</definedName>
    <definedName name="MOH" localSheetId="0">#REF!</definedName>
    <definedName name="MOH" localSheetId="4">#REF!</definedName>
    <definedName name="MOH" localSheetId="2">#REF!</definedName>
    <definedName name="MOH" localSheetId="5">#REF!</definedName>
    <definedName name="MOH" localSheetId="1">#REF!</definedName>
    <definedName name="MOH" localSheetId="3">#REF!</definedName>
    <definedName name="MOH_1" localSheetId="0">#REF!</definedName>
    <definedName name="MOH_1" localSheetId="4">#REF!</definedName>
    <definedName name="MOH_1" localSheetId="2">#REF!</definedName>
    <definedName name="MOH_1" localSheetId="5">#REF!</definedName>
    <definedName name="MOH_1" localSheetId="1">#REF!</definedName>
    <definedName name="MOH_1" localSheetId="3">#REF!</definedName>
    <definedName name="num_linhas" localSheetId="0">#REF!</definedName>
    <definedName name="num_linhas" localSheetId="4">#REF!</definedName>
    <definedName name="num_linhas" localSheetId="2">#REF!</definedName>
    <definedName name="num_linhas" localSheetId="5">#REF!</definedName>
    <definedName name="num_linhas" localSheetId="1">#REF!</definedName>
    <definedName name="num_linhas" localSheetId="3">#REF!</definedName>
    <definedName name="num_linhas_1" localSheetId="0">#REF!</definedName>
    <definedName name="num_linhas_1" localSheetId="4">#REF!</definedName>
    <definedName name="num_linhas_1" localSheetId="2">#REF!</definedName>
    <definedName name="num_linhas_1" localSheetId="5">#REF!</definedName>
    <definedName name="num_linhas_1" localSheetId="1">#REF!</definedName>
    <definedName name="num_linhas_1" localSheetId="3">#REF!</definedName>
    <definedName name="oac" localSheetId="0">#REF!</definedName>
    <definedName name="oac" localSheetId="4">#REF!</definedName>
    <definedName name="oac" localSheetId="2">#REF!</definedName>
    <definedName name="oac" localSheetId="5">#REF!</definedName>
    <definedName name="oac" localSheetId="1">#REF!</definedName>
    <definedName name="oac" localSheetId="3">#REF!</definedName>
    <definedName name="oae" localSheetId="0">#REF!</definedName>
    <definedName name="oae" localSheetId="4">#REF!</definedName>
    <definedName name="oae" localSheetId="2">#REF!</definedName>
    <definedName name="oae" localSheetId="5">#REF!</definedName>
    <definedName name="oae" localSheetId="1">#REF!</definedName>
    <definedName name="oae" localSheetId="3">#REF!</definedName>
    <definedName name="ocom" localSheetId="0">#REF!</definedName>
    <definedName name="ocom" localSheetId="4">#REF!</definedName>
    <definedName name="ocom" localSheetId="2">#REF!</definedName>
    <definedName name="ocom" localSheetId="5">#REF!</definedName>
    <definedName name="ocom" localSheetId="1">#REF!</definedName>
    <definedName name="ocom" localSheetId="3">#REF!</definedName>
    <definedName name="p" localSheetId="2">#REF!</definedName>
    <definedName name="pavi" localSheetId="0">#REF!</definedName>
    <definedName name="pavi" localSheetId="4">#REF!</definedName>
    <definedName name="pavi" localSheetId="2">#REF!</definedName>
    <definedName name="pavi" localSheetId="5">#REF!</definedName>
    <definedName name="pavi" localSheetId="1">#REF!</definedName>
    <definedName name="pavi" localSheetId="3">#REF!</definedName>
    <definedName name="PL_ABC_1" localSheetId="0">#REF!</definedName>
    <definedName name="PL_ABC_1" localSheetId="4">#REF!</definedName>
    <definedName name="PL_ABC_1" localSheetId="2">#REF!</definedName>
    <definedName name="PL_ABC_1" localSheetId="5">#REF!</definedName>
    <definedName name="PL_ABC_1" localSheetId="1">#REF!</definedName>
    <definedName name="PL_ABC_1" localSheetId="3">#REF!</definedName>
    <definedName name="PL_ABC_6" localSheetId="0">#REF!</definedName>
    <definedName name="PL_ABC_6" localSheetId="4">#REF!</definedName>
    <definedName name="PL_ABC_6" localSheetId="2">#REF!</definedName>
    <definedName name="PL_ABC_6" localSheetId="5">#REF!</definedName>
    <definedName name="PL_ABC_6" localSheetId="1">#REF!</definedName>
    <definedName name="PL_ABC_6" localSheetId="3">#REF!</definedName>
    <definedName name="PL_ABC_9" localSheetId="0">#REF!</definedName>
    <definedName name="PL_ABC_9" localSheetId="4">#REF!</definedName>
    <definedName name="PL_ABC_9" localSheetId="2">#REF!</definedName>
    <definedName name="PL_ABC_9" localSheetId="5">#REF!</definedName>
    <definedName name="PL_ABC_9" localSheetId="1">#REF!</definedName>
    <definedName name="PL_ABC_9" localSheetId="3">#REF!</definedName>
    <definedName name="plan275_1" localSheetId="0">#REF!</definedName>
    <definedName name="plan275_1" localSheetId="4">#REF!</definedName>
    <definedName name="plan275_1" localSheetId="2">#REF!</definedName>
    <definedName name="plan275_1" localSheetId="5">#REF!</definedName>
    <definedName name="plan275_1" localSheetId="1">#REF!</definedName>
    <definedName name="plan275_1" localSheetId="3">#REF!</definedName>
    <definedName name="plan275_6" localSheetId="0">#REF!</definedName>
    <definedName name="plan275_6" localSheetId="4">#REF!</definedName>
    <definedName name="plan275_6" localSheetId="2">#REF!</definedName>
    <definedName name="plan275_6" localSheetId="5">#REF!</definedName>
    <definedName name="plan275_6" localSheetId="1">#REF!</definedName>
    <definedName name="plan275_6" localSheetId="3">#REF!</definedName>
    <definedName name="plan275_9" localSheetId="0">#REF!</definedName>
    <definedName name="plan275_9" localSheetId="4">#REF!</definedName>
    <definedName name="plan275_9" localSheetId="2">#REF!</definedName>
    <definedName name="plan275_9" localSheetId="5">#REF!</definedName>
    <definedName name="plan275_9" localSheetId="1">#REF!</definedName>
    <definedName name="plan275_9" localSheetId="3">#REF!</definedName>
    <definedName name="planilha_1" localSheetId="0">#REF!</definedName>
    <definedName name="planilha_1" localSheetId="4">#REF!</definedName>
    <definedName name="planilha_1" localSheetId="2">#REF!</definedName>
    <definedName name="planilha_1" localSheetId="5">#REF!</definedName>
    <definedName name="planilha_1" localSheetId="1">#REF!</definedName>
    <definedName name="planilha_1" localSheetId="3">#REF!</definedName>
    <definedName name="planilha_6" localSheetId="0">#REF!</definedName>
    <definedName name="planilha_6" localSheetId="4">#REF!</definedName>
    <definedName name="planilha_6" localSheetId="2">#REF!</definedName>
    <definedName name="planilha_6" localSheetId="5">#REF!</definedName>
    <definedName name="planilha_6" localSheetId="1">#REF!</definedName>
    <definedName name="planilha_6" localSheetId="3">#REF!</definedName>
    <definedName name="planilha_9" localSheetId="0">#REF!</definedName>
    <definedName name="planilha_9" localSheetId="4">#REF!</definedName>
    <definedName name="planilha_9" localSheetId="2">#REF!</definedName>
    <definedName name="planilha_9" localSheetId="5">#REF!</definedName>
    <definedName name="planilha_9" localSheetId="1">#REF!</definedName>
    <definedName name="planilha_9" localSheetId="3">#REF!</definedName>
    <definedName name="plano" localSheetId="0">#REF!</definedName>
    <definedName name="plano" localSheetId="4">#REF!</definedName>
    <definedName name="plano" localSheetId="2">#REF!</definedName>
    <definedName name="plano" localSheetId="5">#REF!</definedName>
    <definedName name="plano" localSheetId="1">#REF!</definedName>
    <definedName name="plano" localSheetId="3">#REF!</definedName>
    <definedName name="ppt_pistas_e_patios_1" localSheetId="0">#REF!</definedName>
    <definedName name="ppt_pistas_e_patios_1" localSheetId="4">#REF!</definedName>
    <definedName name="ppt_pistas_e_patios_1" localSheetId="2">#REF!</definedName>
    <definedName name="ppt_pistas_e_patios_1" localSheetId="5">#REF!</definedName>
    <definedName name="ppt_pistas_e_patios_1" localSheetId="1">#REF!</definedName>
    <definedName name="ppt_pistas_e_patios_1" localSheetId="3">#REF!</definedName>
    <definedName name="ppt_pistas_e_patios_6" localSheetId="0">#REF!</definedName>
    <definedName name="ppt_pistas_e_patios_6" localSheetId="4">#REF!</definedName>
    <definedName name="ppt_pistas_e_patios_6" localSheetId="2">#REF!</definedName>
    <definedName name="ppt_pistas_e_patios_6" localSheetId="5">#REF!</definedName>
    <definedName name="ppt_pistas_e_patios_6" localSheetId="1">#REF!</definedName>
    <definedName name="ppt_pistas_e_patios_6" localSheetId="3">#REF!</definedName>
    <definedName name="ppt_pistas_e_patios_9" localSheetId="0">#REF!</definedName>
    <definedName name="ppt_pistas_e_patios_9" localSheetId="4">#REF!</definedName>
    <definedName name="ppt_pistas_e_patios_9" localSheetId="2">#REF!</definedName>
    <definedName name="ppt_pistas_e_patios_9" localSheetId="5">#REF!</definedName>
    <definedName name="ppt_pistas_e_patios_9" localSheetId="1">#REF!</definedName>
    <definedName name="ppt_pistas_e_patios_9" localSheetId="3">#REF!</definedName>
    <definedName name="PRE010201_1" localSheetId="0">#REF!</definedName>
    <definedName name="PRE010201_1" localSheetId="4">#REF!</definedName>
    <definedName name="PRE010201_1" localSheetId="2">#REF!</definedName>
    <definedName name="PRE010201_1" localSheetId="5">#REF!</definedName>
    <definedName name="PRE010201_1" localSheetId="1">#REF!</definedName>
    <definedName name="PRE010201_1" localSheetId="3">#REF!</definedName>
    <definedName name="PRE010202_1" localSheetId="0">#REF!</definedName>
    <definedName name="PRE010202_1" localSheetId="4">#REF!</definedName>
    <definedName name="PRE010202_1" localSheetId="2">#REF!</definedName>
    <definedName name="PRE010202_1" localSheetId="5">#REF!</definedName>
    <definedName name="PRE010202_1" localSheetId="1">#REF!</definedName>
    <definedName name="PRE010202_1" localSheetId="3">#REF!</definedName>
    <definedName name="PRE010205_1" localSheetId="0">#REF!</definedName>
    <definedName name="PRE010205_1" localSheetId="4">#REF!</definedName>
    <definedName name="PRE010205_1" localSheetId="2">#REF!</definedName>
    <definedName name="PRE010205_1" localSheetId="5">#REF!</definedName>
    <definedName name="PRE010205_1" localSheetId="1">#REF!</definedName>
    <definedName name="PRE010205_1" localSheetId="3">#REF!</definedName>
    <definedName name="PRE010206_1" localSheetId="0">#REF!</definedName>
    <definedName name="PRE010206_1" localSheetId="4">#REF!</definedName>
    <definedName name="PRE010206_1" localSheetId="2">#REF!</definedName>
    <definedName name="PRE010206_1" localSheetId="5">#REF!</definedName>
    <definedName name="PRE010206_1" localSheetId="1">#REF!</definedName>
    <definedName name="PRE010206_1" localSheetId="3">#REF!</definedName>
    <definedName name="PRE010210_1" localSheetId="0">#REF!</definedName>
    <definedName name="PRE010210_1" localSheetId="4">#REF!</definedName>
    <definedName name="PRE010210_1" localSheetId="2">#REF!</definedName>
    <definedName name="PRE010210_1" localSheetId="5">#REF!</definedName>
    <definedName name="PRE010210_1" localSheetId="1">#REF!</definedName>
    <definedName name="PRE010210_1" localSheetId="3">#REF!</definedName>
    <definedName name="PRE010301_1" localSheetId="0">#REF!</definedName>
    <definedName name="PRE010301_1" localSheetId="4">#REF!</definedName>
    <definedName name="PRE010301_1" localSheetId="2">#REF!</definedName>
    <definedName name="PRE010301_1" localSheetId="5">#REF!</definedName>
    <definedName name="PRE010301_1" localSheetId="1">#REF!</definedName>
    <definedName name="PRE010301_1" localSheetId="3">#REF!</definedName>
    <definedName name="PRE010401_1" localSheetId="0">#REF!</definedName>
    <definedName name="PRE010401_1" localSheetId="4">#REF!</definedName>
    <definedName name="PRE010401_1" localSheetId="2">#REF!</definedName>
    <definedName name="PRE010401_1" localSheetId="5">#REF!</definedName>
    <definedName name="PRE010401_1" localSheetId="1">#REF!</definedName>
    <definedName name="PRE010401_1" localSheetId="3">#REF!</definedName>
    <definedName name="PRE010402_1" localSheetId="0">#REF!</definedName>
    <definedName name="PRE010402_1" localSheetId="4">#REF!</definedName>
    <definedName name="PRE010402_1" localSheetId="2">#REF!</definedName>
    <definedName name="PRE010402_1" localSheetId="5">#REF!</definedName>
    <definedName name="PRE010402_1" localSheetId="1">#REF!</definedName>
    <definedName name="PRE010402_1" localSheetId="3">#REF!</definedName>
    <definedName name="PRE010407_1" localSheetId="0">#REF!</definedName>
    <definedName name="PRE010407_1" localSheetId="4">#REF!</definedName>
    <definedName name="PRE010407_1" localSheetId="2">#REF!</definedName>
    <definedName name="PRE010407_1" localSheetId="5">#REF!</definedName>
    <definedName name="PRE010407_1" localSheetId="1">#REF!</definedName>
    <definedName name="PRE010407_1" localSheetId="3">#REF!</definedName>
    <definedName name="PRE010413_1" localSheetId="0">#REF!</definedName>
    <definedName name="PRE010413_1" localSheetId="4">#REF!</definedName>
    <definedName name="PRE010413_1" localSheetId="2">#REF!</definedName>
    <definedName name="PRE010413_1" localSheetId="5">#REF!</definedName>
    <definedName name="PRE010413_1" localSheetId="1">#REF!</definedName>
    <definedName name="PRE010413_1" localSheetId="3">#REF!</definedName>
    <definedName name="PRE010501_1" localSheetId="0">#REF!</definedName>
    <definedName name="PRE010501_1" localSheetId="4">#REF!</definedName>
    <definedName name="PRE010501_1" localSheetId="2">#REF!</definedName>
    <definedName name="PRE010501_1" localSheetId="5">#REF!</definedName>
    <definedName name="PRE010501_1" localSheetId="1">#REF!</definedName>
    <definedName name="PRE010501_1" localSheetId="3">#REF!</definedName>
    <definedName name="PRE010503_1" localSheetId="0">#REF!</definedName>
    <definedName name="PRE010503_1" localSheetId="4">#REF!</definedName>
    <definedName name="PRE010503_1" localSheetId="2">#REF!</definedName>
    <definedName name="PRE010503_1" localSheetId="5">#REF!</definedName>
    <definedName name="PRE010503_1" localSheetId="1">#REF!</definedName>
    <definedName name="PRE010503_1" localSheetId="3">#REF!</definedName>
    <definedName name="PRE010505_1" localSheetId="0">#REF!</definedName>
    <definedName name="PRE010505_1" localSheetId="4">#REF!</definedName>
    <definedName name="PRE010505_1" localSheetId="2">#REF!</definedName>
    <definedName name="PRE010505_1" localSheetId="5">#REF!</definedName>
    <definedName name="PRE010505_1" localSheetId="1">#REF!</definedName>
    <definedName name="PRE010505_1" localSheetId="3">#REF!</definedName>
    <definedName name="PRE010509_1" localSheetId="0">#REF!</definedName>
    <definedName name="PRE010509_1" localSheetId="4">#REF!</definedName>
    <definedName name="PRE010509_1" localSheetId="2">#REF!</definedName>
    <definedName name="PRE010509_1" localSheetId="5">#REF!</definedName>
    <definedName name="PRE010509_1" localSheetId="1">#REF!</definedName>
    <definedName name="PRE010509_1" localSheetId="3">#REF!</definedName>
    <definedName name="PRE010512_1" localSheetId="0">#REF!</definedName>
    <definedName name="PRE010512_1" localSheetId="4">#REF!</definedName>
    <definedName name="PRE010512_1" localSheetId="2">#REF!</definedName>
    <definedName name="PRE010512_1" localSheetId="5">#REF!</definedName>
    <definedName name="PRE010512_1" localSheetId="1">#REF!</definedName>
    <definedName name="PRE010512_1" localSheetId="3">#REF!</definedName>
    <definedName name="PRE010518_1" localSheetId="0">#REF!</definedName>
    <definedName name="PRE010518_1" localSheetId="4">#REF!</definedName>
    <definedName name="PRE010518_1" localSheetId="2">#REF!</definedName>
    <definedName name="PRE010518_1" localSheetId="5">#REF!</definedName>
    <definedName name="PRE010518_1" localSheetId="1">#REF!</definedName>
    <definedName name="PRE010518_1" localSheetId="3">#REF!</definedName>
    <definedName name="PRE010519_1" localSheetId="0">#REF!</definedName>
    <definedName name="PRE010519_1" localSheetId="4">#REF!</definedName>
    <definedName name="PRE010519_1" localSheetId="2">#REF!</definedName>
    <definedName name="PRE010519_1" localSheetId="5">#REF!</definedName>
    <definedName name="PRE010519_1" localSheetId="1">#REF!</definedName>
    <definedName name="PRE010519_1" localSheetId="3">#REF!</definedName>
    <definedName name="PRE010521_1" localSheetId="0">#REF!</definedName>
    <definedName name="PRE010521_1" localSheetId="4">#REF!</definedName>
    <definedName name="PRE010521_1" localSheetId="2">#REF!</definedName>
    <definedName name="PRE010521_1" localSheetId="5">#REF!</definedName>
    <definedName name="PRE010521_1" localSheetId="1">#REF!</definedName>
    <definedName name="PRE010521_1" localSheetId="3">#REF!</definedName>
    <definedName name="PRE010523_1" localSheetId="0">#REF!</definedName>
    <definedName name="PRE010523_1" localSheetId="4">#REF!</definedName>
    <definedName name="PRE010523_1" localSheetId="2">#REF!</definedName>
    <definedName name="PRE010523_1" localSheetId="5">#REF!</definedName>
    <definedName name="PRE010523_1" localSheetId="1">#REF!</definedName>
    <definedName name="PRE010523_1" localSheetId="3">#REF!</definedName>
    <definedName name="PRE010532_1" localSheetId="0">#REF!</definedName>
    <definedName name="PRE010532_1" localSheetId="4">#REF!</definedName>
    <definedName name="PRE010532_1" localSheetId="2">#REF!</definedName>
    <definedName name="PRE010532_1" localSheetId="5">#REF!</definedName>
    <definedName name="PRE010532_1" localSheetId="1">#REF!</definedName>
    <definedName name="PRE010532_1" localSheetId="3">#REF!</definedName>
    <definedName name="PRE010533_1" localSheetId="0">#REF!</definedName>
    <definedName name="PRE010533_1" localSheetId="4">#REF!</definedName>
    <definedName name="PRE010533_1" localSheetId="2">#REF!</definedName>
    <definedName name="PRE010533_1" localSheetId="5">#REF!</definedName>
    <definedName name="PRE010533_1" localSheetId="1">#REF!</definedName>
    <definedName name="PRE010533_1" localSheetId="3">#REF!</definedName>
    <definedName name="PRE010536_1" localSheetId="0">#REF!</definedName>
    <definedName name="PRE010536_1" localSheetId="4">#REF!</definedName>
    <definedName name="PRE010536_1" localSheetId="2">#REF!</definedName>
    <definedName name="PRE010536_1" localSheetId="5">#REF!</definedName>
    <definedName name="PRE010536_1" localSheetId="1">#REF!</definedName>
    <definedName name="PRE010536_1" localSheetId="3">#REF!</definedName>
    <definedName name="PRE010701_1" localSheetId="0">#REF!</definedName>
    <definedName name="PRE010701_1" localSheetId="4">#REF!</definedName>
    <definedName name="PRE010701_1" localSheetId="2">#REF!</definedName>
    <definedName name="PRE010701_1" localSheetId="5">#REF!</definedName>
    <definedName name="PRE010701_1" localSheetId="1">#REF!</definedName>
    <definedName name="PRE010701_1" localSheetId="3">#REF!</definedName>
    <definedName name="PRE010703_1" localSheetId="0">#REF!</definedName>
    <definedName name="PRE010703_1" localSheetId="4">#REF!</definedName>
    <definedName name="PRE010703_1" localSheetId="2">#REF!</definedName>
    <definedName name="PRE010703_1" localSheetId="5">#REF!</definedName>
    <definedName name="PRE010703_1" localSheetId="1">#REF!</definedName>
    <definedName name="PRE010703_1" localSheetId="3">#REF!</definedName>
    <definedName name="PRE010705_1" localSheetId="0">#REF!</definedName>
    <definedName name="PRE010705_1" localSheetId="4">#REF!</definedName>
    <definedName name="PRE010705_1" localSheetId="2">#REF!</definedName>
    <definedName name="PRE010705_1" localSheetId="5">#REF!</definedName>
    <definedName name="PRE010705_1" localSheetId="1">#REF!</definedName>
    <definedName name="PRE010705_1" localSheetId="3">#REF!</definedName>
    <definedName name="PRE010708_1" localSheetId="0">#REF!</definedName>
    <definedName name="PRE010708_1" localSheetId="4">#REF!</definedName>
    <definedName name="PRE010708_1" localSheetId="2">#REF!</definedName>
    <definedName name="PRE010708_1" localSheetId="5">#REF!</definedName>
    <definedName name="PRE010708_1" localSheetId="1">#REF!</definedName>
    <definedName name="PRE010708_1" localSheetId="3">#REF!</definedName>
    <definedName name="PRE010710_1" localSheetId="0">#REF!</definedName>
    <definedName name="PRE010710_1" localSheetId="4">#REF!</definedName>
    <definedName name="PRE010710_1" localSheetId="2">#REF!</definedName>
    <definedName name="PRE010710_1" localSheetId="5">#REF!</definedName>
    <definedName name="PRE010710_1" localSheetId="1">#REF!</definedName>
    <definedName name="PRE010710_1" localSheetId="3">#REF!</definedName>
    <definedName name="PRE010712_1" localSheetId="0">#REF!</definedName>
    <definedName name="PRE010712_1" localSheetId="4">#REF!</definedName>
    <definedName name="PRE010712_1" localSheetId="2">#REF!</definedName>
    <definedName name="PRE010712_1" localSheetId="5">#REF!</definedName>
    <definedName name="PRE010712_1" localSheetId="1">#REF!</definedName>
    <definedName name="PRE010712_1" localSheetId="3">#REF!</definedName>
    <definedName name="PRE010717_1" localSheetId="0">#REF!</definedName>
    <definedName name="PRE010717_1" localSheetId="4">#REF!</definedName>
    <definedName name="PRE010717_1" localSheetId="2">#REF!</definedName>
    <definedName name="PRE010717_1" localSheetId="5">#REF!</definedName>
    <definedName name="PRE010717_1" localSheetId="1">#REF!</definedName>
    <definedName name="PRE010717_1" localSheetId="3">#REF!</definedName>
    <definedName name="PRE010718_1" localSheetId="0">#REF!</definedName>
    <definedName name="PRE010718_1" localSheetId="4">#REF!</definedName>
    <definedName name="PRE010718_1" localSheetId="2">#REF!</definedName>
    <definedName name="PRE010718_1" localSheetId="5">#REF!</definedName>
    <definedName name="PRE010718_1" localSheetId="1">#REF!</definedName>
    <definedName name="PRE010718_1" localSheetId="3">#REF!</definedName>
    <definedName name="PRE020201_1" localSheetId="0">#REF!</definedName>
    <definedName name="PRE020201_1" localSheetId="4">#REF!</definedName>
    <definedName name="PRE020201_1" localSheetId="2">#REF!</definedName>
    <definedName name="PRE020201_1" localSheetId="5">#REF!</definedName>
    <definedName name="PRE020201_1" localSheetId="1">#REF!</definedName>
    <definedName name="PRE020201_1" localSheetId="3">#REF!</definedName>
    <definedName name="PRE020205_1" localSheetId="0">#REF!</definedName>
    <definedName name="PRE020205_1" localSheetId="4">#REF!</definedName>
    <definedName name="PRE020205_1" localSheetId="2">#REF!</definedName>
    <definedName name="PRE020205_1" localSheetId="5">#REF!</definedName>
    <definedName name="PRE020205_1" localSheetId="1">#REF!</definedName>
    <definedName name="PRE020205_1" localSheetId="3">#REF!</definedName>
    <definedName name="PRE020211_1" localSheetId="0">#REF!</definedName>
    <definedName name="PRE020211_1" localSheetId="4">#REF!</definedName>
    <definedName name="PRE020211_1" localSheetId="2">#REF!</definedName>
    <definedName name="PRE020211_1" localSheetId="5">#REF!</definedName>
    <definedName name="PRE020211_1" localSheetId="1">#REF!</definedName>
    <definedName name="PRE020211_1" localSheetId="3">#REF!</definedName>
    <definedName name="PRE020217_1" localSheetId="0">#REF!</definedName>
    <definedName name="PRE020217_1" localSheetId="4">#REF!</definedName>
    <definedName name="PRE020217_1" localSheetId="2">#REF!</definedName>
    <definedName name="PRE020217_1" localSheetId="5">#REF!</definedName>
    <definedName name="PRE020217_1" localSheetId="1">#REF!</definedName>
    <definedName name="PRE020217_1" localSheetId="3">#REF!</definedName>
    <definedName name="PRE030102_1" localSheetId="0">#REF!</definedName>
    <definedName name="PRE030102_1" localSheetId="4">#REF!</definedName>
    <definedName name="PRE030102_1" localSheetId="2">#REF!</definedName>
    <definedName name="PRE030102_1" localSheetId="5">#REF!</definedName>
    <definedName name="PRE030102_1" localSheetId="1">#REF!</definedName>
    <definedName name="PRE030102_1" localSheetId="3">#REF!</definedName>
    <definedName name="PRE030201_1" localSheetId="0">#REF!</definedName>
    <definedName name="PRE030201_1" localSheetId="4">#REF!</definedName>
    <definedName name="PRE030201_1" localSheetId="2">#REF!</definedName>
    <definedName name="PRE030201_1" localSheetId="5">#REF!</definedName>
    <definedName name="PRE030201_1" localSheetId="1">#REF!</definedName>
    <definedName name="PRE030201_1" localSheetId="3">#REF!</definedName>
    <definedName name="PRE030303_1" localSheetId="0">#REF!</definedName>
    <definedName name="PRE030303_1" localSheetId="4">#REF!</definedName>
    <definedName name="PRE030303_1" localSheetId="2">#REF!</definedName>
    <definedName name="PRE030303_1" localSheetId="5">#REF!</definedName>
    <definedName name="PRE030303_1" localSheetId="1">#REF!</definedName>
    <definedName name="PRE030303_1" localSheetId="3">#REF!</definedName>
    <definedName name="PRE030317_1" localSheetId="0">#REF!</definedName>
    <definedName name="PRE030317_1" localSheetId="4">#REF!</definedName>
    <definedName name="PRE030317_1" localSheetId="2">#REF!</definedName>
    <definedName name="PRE030317_1" localSheetId="5">#REF!</definedName>
    <definedName name="PRE030317_1" localSheetId="1">#REF!</definedName>
    <definedName name="PRE030317_1" localSheetId="3">#REF!</definedName>
    <definedName name="PRE040101_1" localSheetId="0">#REF!</definedName>
    <definedName name="PRE040101_1" localSheetId="4">#REF!</definedName>
    <definedName name="PRE040101_1" localSheetId="2">#REF!</definedName>
    <definedName name="PRE040101_1" localSheetId="5">#REF!</definedName>
    <definedName name="PRE040101_1" localSheetId="1">#REF!</definedName>
    <definedName name="PRE040101_1" localSheetId="3">#REF!</definedName>
    <definedName name="PRE040202_1" localSheetId="0">#REF!</definedName>
    <definedName name="PRE040202_1" localSheetId="4">#REF!</definedName>
    <definedName name="PRE040202_1" localSheetId="2">#REF!</definedName>
    <definedName name="PRE040202_1" localSheetId="5">#REF!</definedName>
    <definedName name="PRE040202_1" localSheetId="1">#REF!</definedName>
    <definedName name="PRE040202_1" localSheetId="3">#REF!</definedName>
    <definedName name="PRE050103_1" localSheetId="0">#REF!</definedName>
    <definedName name="PRE050103_1" localSheetId="4">#REF!</definedName>
    <definedName name="PRE050103_1" localSheetId="2">#REF!</definedName>
    <definedName name="PRE050103_1" localSheetId="5">#REF!</definedName>
    <definedName name="PRE050103_1" localSheetId="1">#REF!</definedName>
    <definedName name="PRE050103_1" localSheetId="3">#REF!</definedName>
    <definedName name="PRE050207_1" localSheetId="0">#REF!</definedName>
    <definedName name="PRE050207_1" localSheetId="4">#REF!</definedName>
    <definedName name="PRE050207_1" localSheetId="2">#REF!</definedName>
    <definedName name="PRE050207_1" localSheetId="5">#REF!</definedName>
    <definedName name="PRE050207_1" localSheetId="1">#REF!</definedName>
    <definedName name="PRE050207_1" localSheetId="3">#REF!</definedName>
    <definedName name="PRE060101_1" localSheetId="0">#REF!</definedName>
    <definedName name="PRE060101_1" localSheetId="4">#REF!</definedName>
    <definedName name="PRE060101_1" localSheetId="2">#REF!</definedName>
    <definedName name="PRE060101_1" localSheetId="5">#REF!</definedName>
    <definedName name="PRE060101_1" localSheetId="1">#REF!</definedName>
    <definedName name="PRE060101_1" localSheetId="3">#REF!</definedName>
    <definedName name="PRE080101_1" localSheetId="0">#REF!</definedName>
    <definedName name="PRE080101_1" localSheetId="4">#REF!</definedName>
    <definedName name="PRE080101_1" localSheetId="2">#REF!</definedName>
    <definedName name="PRE080101_1" localSheetId="5">#REF!</definedName>
    <definedName name="PRE080101_1" localSheetId="1">#REF!</definedName>
    <definedName name="PRE080101_1" localSheetId="3">#REF!</definedName>
    <definedName name="PRE080310_1" localSheetId="0">#REF!</definedName>
    <definedName name="PRE080310_1" localSheetId="4">#REF!</definedName>
    <definedName name="PRE080310_1" localSheetId="2">#REF!</definedName>
    <definedName name="PRE080310_1" localSheetId="5">#REF!</definedName>
    <definedName name="PRE080310_1" localSheetId="1">#REF!</definedName>
    <definedName name="PRE080310_1" localSheetId="3">#REF!</definedName>
    <definedName name="PRE090101_1" localSheetId="0">#REF!</definedName>
    <definedName name="PRE090101_1" localSheetId="4">#REF!</definedName>
    <definedName name="PRE090101_1" localSheetId="2">#REF!</definedName>
    <definedName name="PRE090101_1" localSheetId="5">#REF!</definedName>
    <definedName name="PRE090101_1" localSheetId="1">#REF!</definedName>
    <definedName name="PRE090101_1" localSheetId="3">#REF!</definedName>
    <definedName name="PRE100302_1" localSheetId="0">#REF!</definedName>
    <definedName name="PRE100302_1" localSheetId="4">#REF!</definedName>
    <definedName name="PRE100302_1" localSheetId="2">#REF!</definedName>
    <definedName name="PRE100302_1" localSheetId="5">#REF!</definedName>
    <definedName name="PRE100302_1" localSheetId="1">#REF!</definedName>
    <definedName name="PRE100302_1" localSheetId="3">#REF!</definedName>
    <definedName name="PRE110101_1" localSheetId="0">#REF!</definedName>
    <definedName name="PRE110101_1" localSheetId="4">#REF!</definedName>
    <definedName name="PRE110101_1" localSheetId="2">#REF!</definedName>
    <definedName name="PRE110101_1" localSheetId="5">#REF!</definedName>
    <definedName name="PRE110101_1" localSheetId="1">#REF!</definedName>
    <definedName name="PRE110101_1" localSheetId="3">#REF!</definedName>
    <definedName name="PRE110104_1" localSheetId="0">#REF!</definedName>
    <definedName name="PRE110104_1" localSheetId="4">#REF!</definedName>
    <definedName name="PRE110104_1" localSheetId="2">#REF!</definedName>
    <definedName name="PRE110104_1" localSheetId="5">#REF!</definedName>
    <definedName name="PRE110104_1" localSheetId="1">#REF!</definedName>
    <definedName name="PRE110104_1" localSheetId="3">#REF!</definedName>
    <definedName name="PRE110107_1" localSheetId="0">#REF!</definedName>
    <definedName name="PRE110107_1" localSheetId="4">#REF!</definedName>
    <definedName name="PRE110107_1" localSheetId="2">#REF!</definedName>
    <definedName name="PRE110107_1" localSheetId="5">#REF!</definedName>
    <definedName name="PRE110107_1" localSheetId="1">#REF!</definedName>
    <definedName name="PRE110107_1" localSheetId="3">#REF!</definedName>
    <definedName name="PRE120101_1" localSheetId="0">#REF!</definedName>
    <definedName name="PRE120101_1" localSheetId="4">#REF!</definedName>
    <definedName name="PRE120101_1" localSheetId="2">#REF!</definedName>
    <definedName name="PRE120101_1" localSheetId="5">#REF!</definedName>
    <definedName name="PRE120101_1" localSheetId="1">#REF!</definedName>
    <definedName name="PRE120101_1" localSheetId="3">#REF!</definedName>
    <definedName name="PRE120105_1" localSheetId="0">#REF!</definedName>
    <definedName name="PRE120105_1" localSheetId="4">#REF!</definedName>
    <definedName name="PRE120105_1" localSheetId="2">#REF!</definedName>
    <definedName name="PRE120105_1" localSheetId="5">#REF!</definedName>
    <definedName name="PRE120105_1" localSheetId="1">#REF!</definedName>
    <definedName name="PRE120105_1" localSheetId="3">#REF!</definedName>
    <definedName name="PRE120106_1" localSheetId="0">#REF!</definedName>
    <definedName name="PRE120106_1" localSheetId="4">#REF!</definedName>
    <definedName name="PRE120106_1" localSheetId="2">#REF!</definedName>
    <definedName name="PRE120106_1" localSheetId="5">#REF!</definedName>
    <definedName name="PRE120106_1" localSheetId="1">#REF!</definedName>
    <definedName name="PRE120106_1" localSheetId="3">#REF!</definedName>
    <definedName name="PRE120107_1" localSheetId="0">#REF!</definedName>
    <definedName name="PRE120107_1" localSheetId="4">#REF!</definedName>
    <definedName name="PRE120107_1" localSheetId="2">#REF!</definedName>
    <definedName name="PRE120107_1" localSheetId="5">#REF!</definedName>
    <definedName name="PRE120107_1" localSheetId="1">#REF!</definedName>
    <definedName name="PRE120107_1" localSheetId="3">#REF!</definedName>
    <definedName name="PRE120110_1" localSheetId="0">#REF!</definedName>
    <definedName name="PRE120110_1" localSheetId="4">#REF!</definedName>
    <definedName name="PRE120110_1" localSheetId="2">#REF!</definedName>
    <definedName name="PRE120110_1" localSheetId="5">#REF!</definedName>
    <definedName name="PRE120110_1" localSheetId="1">#REF!</definedName>
    <definedName name="PRE120110_1" localSheetId="3">#REF!</definedName>
    <definedName name="PRE120150_1" localSheetId="0">#REF!</definedName>
    <definedName name="PRE120150_1" localSheetId="4">#REF!</definedName>
    <definedName name="PRE120150_1" localSheetId="2">#REF!</definedName>
    <definedName name="PRE120150_1" localSheetId="5">#REF!</definedName>
    <definedName name="PRE120150_1" localSheetId="1">#REF!</definedName>
    <definedName name="PRE120150_1" localSheetId="3">#REF!</definedName>
    <definedName name="PRE130101_1" localSheetId="0">#REF!</definedName>
    <definedName name="PRE130101_1" localSheetId="4">#REF!</definedName>
    <definedName name="PRE130101_1" localSheetId="2">#REF!</definedName>
    <definedName name="PRE130101_1" localSheetId="5">#REF!</definedName>
    <definedName name="PRE130101_1" localSheetId="1">#REF!</definedName>
    <definedName name="PRE130101_1" localSheetId="3">#REF!</definedName>
    <definedName name="PRE130103_1" localSheetId="0">#REF!</definedName>
    <definedName name="PRE130103_1" localSheetId="4">#REF!</definedName>
    <definedName name="PRE130103_1" localSheetId="2">#REF!</definedName>
    <definedName name="PRE130103_1" localSheetId="5">#REF!</definedName>
    <definedName name="PRE130103_1" localSheetId="1">#REF!</definedName>
    <definedName name="PRE130103_1" localSheetId="3">#REF!</definedName>
    <definedName name="PRE130304_1" localSheetId="0">#REF!</definedName>
    <definedName name="PRE130304_1" localSheetId="4">#REF!</definedName>
    <definedName name="PRE130304_1" localSheetId="2">#REF!</definedName>
    <definedName name="PRE130304_1" localSheetId="5">#REF!</definedName>
    <definedName name="PRE130304_1" localSheetId="1">#REF!</definedName>
    <definedName name="PRE130304_1" localSheetId="3">#REF!</definedName>
    <definedName name="PRE130401_1" localSheetId="0">#REF!</definedName>
    <definedName name="PRE130401_1" localSheetId="4">#REF!</definedName>
    <definedName name="PRE130401_1" localSheetId="2">#REF!</definedName>
    <definedName name="PRE130401_1" localSheetId="5">#REF!</definedName>
    <definedName name="PRE130401_1" localSheetId="1">#REF!</definedName>
    <definedName name="PRE130401_1" localSheetId="3">#REF!</definedName>
    <definedName name="PRE140102_1" localSheetId="0">#REF!</definedName>
    <definedName name="PRE140102_1" localSheetId="4">#REF!</definedName>
    <definedName name="PRE140102_1" localSheetId="2">#REF!</definedName>
    <definedName name="PRE140102_1" localSheetId="5">#REF!</definedName>
    <definedName name="PRE140102_1" localSheetId="1">#REF!</definedName>
    <definedName name="PRE140102_1" localSheetId="3">#REF!</definedName>
    <definedName name="PRE140109_1" localSheetId="0">#REF!</definedName>
    <definedName name="PRE140109_1" localSheetId="4">#REF!</definedName>
    <definedName name="PRE140109_1" localSheetId="2">#REF!</definedName>
    <definedName name="PRE140109_1" localSheetId="5">#REF!</definedName>
    <definedName name="PRE140109_1" localSheetId="1">#REF!</definedName>
    <definedName name="PRE140109_1" localSheetId="3">#REF!</definedName>
    <definedName name="PRE140113_1" localSheetId="0">#REF!</definedName>
    <definedName name="PRE140113_1" localSheetId="4">#REF!</definedName>
    <definedName name="PRE140113_1" localSheetId="2">#REF!</definedName>
    <definedName name="PRE140113_1" localSheetId="5">#REF!</definedName>
    <definedName name="PRE140113_1" localSheetId="1">#REF!</definedName>
    <definedName name="PRE140113_1" localSheetId="3">#REF!</definedName>
    <definedName name="PRE140122_1" localSheetId="0">#REF!</definedName>
    <definedName name="PRE140122_1" localSheetId="4">#REF!</definedName>
    <definedName name="PRE140122_1" localSheetId="2">#REF!</definedName>
    <definedName name="PRE140122_1" localSheetId="5">#REF!</definedName>
    <definedName name="PRE140122_1" localSheetId="1">#REF!</definedName>
    <definedName name="PRE140122_1" localSheetId="3">#REF!</definedName>
    <definedName name="PRE140126_1" localSheetId="0">#REF!</definedName>
    <definedName name="PRE140126_1" localSheetId="4">#REF!</definedName>
    <definedName name="PRE140126_1" localSheetId="2">#REF!</definedName>
    <definedName name="PRE140126_1" localSheetId="5">#REF!</definedName>
    <definedName name="PRE140126_1" localSheetId="1">#REF!</definedName>
    <definedName name="PRE140126_1" localSheetId="3">#REF!</definedName>
    <definedName name="PRE140129_1" localSheetId="0">#REF!</definedName>
    <definedName name="PRE140129_1" localSheetId="4">#REF!</definedName>
    <definedName name="PRE140129_1" localSheetId="2">#REF!</definedName>
    <definedName name="PRE140129_1" localSheetId="5">#REF!</definedName>
    <definedName name="PRE140129_1" localSheetId="1">#REF!</definedName>
    <definedName name="PRE140129_1" localSheetId="3">#REF!</definedName>
    <definedName name="PRE140135_1" localSheetId="0">#REF!</definedName>
    <definedName name="PRE140135_1" localSheetId="4">#REF!</definedName>
    <definedName name="PRE140135_1" localSheetId="2">#REF!</definedName>
    <definedName name="PRE140135_1" localSheetId="5">#REF!</definedName>
    <definedName name="PRE140135_1" localSheetId="1">#REF!</definedName>
    <definedName name="PRE140135_1" localSheetId="3">#REF!</definedName>
    <definedName name="PRE140143_1" localSheetId="0">#REF!</definedName>
    <definedName name="PRE140143_1" localSheetId="4">#REF!</definedName>
    <definedName name="PRE140143_1" localSheetId="2">#REF!</definedName>
    <definedName name="PRE140143_1" localSheetId="5">#REF!</definedName>
    <definedName name="PRE140143_1" localSheetId="1">#REF!</definedName>
    <definedName name="PRE140143_1" localSheetId="3">#REF!</definedName>
    <definedName name="PRE140145_1" localSheetId="0">#REF!</definedName>
    <definedName name="PRE140145_1" localSheetId="4">#REF!</definedName>
    <definedName name="PRE140145_1" localSheetId="2">#REF!</definedName>
    <definedName name="PRE140145_1" localSheetId="5">#REF!</definedName>
    <definedName name="PRE140145_1" localSheetId="1">#REF!</definedName>
    <definedName name="PRE140145_1" localSheetId="3">#REF!</definedName>
    <definedName name="PRE150130_1" localSheetId="0">#REF!</definedName>
    <definedName name="PRE150130_1" localSheetId="4">#REF!</definedName>
    <definedName name="PRE150130_1" localSheetId="2">#REF!</definedName>
    <definedName name="PRE150130_1" localSheetId="5">#REF!</definedName>
    <definedName name="PRE150130_1" localSheetId="1">#REF!</definedName>
    <definedName name="PRE150130_1" localSheetId="3">#REF!</definedName>
    <definedName name="PRE170101_1" localSheetId="0">#REF!</definedName>
    <definedName name="PRE170101_1" localSheetId="4">#REF!</definedName>
    <definedName name="PRE170101_1" localSheetId="2">#REF!</definedName>
    <definedName name="PRE170101_1" localSheetId="5">#REF!</definedName>
    <definedName name="PRE170101_1" localSheetId="1">#REF!</definedName>
    <definedName name="PRE170101_1" localSheetId="3">#REF!</definedName>
    <definedName name="PRE170102_1" localSheetId="0">#REF!</definedName>
    <definedName name="PRE170102_1" localSheetId="4">#REF!</definedName>
    <definedName name="PRE170102_1" localSheetId="2">#REF!</definedName>
    <definedName name="PRE170102_1" localSheetId="5">#REF!</definedName>
    <definedName name="PRE170102_1" localSheetId="1">#REF!</definedName>
    <definedName name="PRE170102_1" localSheetId="3">#REF!</definedName>
    <definedName name="PRE170103_1" localSheetId="0">#REF!</definedName>
    <definedName name="PRE170103_1" localSheetId="4">#REF!</definedName>
    <definedName name="PRE170103_1" localSheetId="2">#REF!</definedName>
    <definedName name="PRE170103_1" localSheetId="5">#REF!</definedName>
    <definedName name="PRE170103_1" localSheetId="1">#REF!</definedName>
    <definedName name="PRE170103_1" localSheetId="3">#REF!</definedName>
    <definedName name="Print_Area" localSheetId="0">#REF!</definedName>
    <definedName name="Print_Area" localSheetId="4">#REF!</definedName>
    <definedName name="Print_Area" localSheetId="2">#REF!</definedName>
    <definedName name="Print_Area" localSheetId="5">#REF!</definedName>
    <definedName name="Print_Area" localSheetId="1">#REF!</definedName>
    <definedName name="Print_Area" localSheetId="3">#REF!</definedName>
    <definedName name="QUA010201_1" localSheetId="0">#REF!</definedName>
    <definedName name="QUA010201_1" localSheetId="4">#REF!</definedName>
    <definedName name="QUA010201_1" localSheetId="2">#REF!</definedName>
    <definedName name="QUA010201_1" localSheetId="5">#REF!</definedName>
    <definedName name="QUA010201_1" localSheetId="1">#REF!</definedName>
    <definedName name="QUA010201_1" localSheetId="3">#REF!</definedName>
    <definedName name="QUA010202_1" localSheetId="0">#REF!</definedName>
    <definedName name="QUA010202_1" localSheetId="4">#REF!</definedName>
    <definedName name="QUA010202_1" localSheetId="2">#REF!</definedName>
    <definedName name="QUA010202_1" localSheetId="5">#REF!</definedName>
    <definedName name="QUA010202_1" localSheetId="1">#REF!</definedName>
    <definedName name="QUA010202_1" localSheetId="3">#REF!</definedName>
    <definedName name="QUA010205_1" localSheetId="0">#REF!</definedName>
    <definedName name="QUA010205_1" localSheetId="4">#REF!</definedName>
    <definedName name="QUA010205_1" localSheetId="2">#REF!</definedName>
    <definedName name="QUA010205_1" localSheetId="5">#REF!</definedName>
    <definedName name="QUA010205_1" localSheetId="1">#REF!</definedName>
    <definedName name="QUA010205_1" localSheetId="3">#REF!</definedName>
    <definedName name="QUA010206_1" localSheetId="0">#REF!</definedName>
    <definedName name="QUA010206_1" localSheetId="4">#REF!</definedName>
    <definedName name="QUA010206_1" localSheetId="2">#REF!</definedName>
    <definedName name="QUA010206_1" localSheetId="5">#REF!</definedName>
    <definedName name="QUA010206_1" localSheetId="1">#REF!</definedName>
    <definedName name="QUA010206_1" localSheetId="3">#REF!</definedName>
    <definedName name="QUA010210_1" localSheetId="0">#REF!</definedName>
    <definedName name="QUA010210_1" localSheetId="4">#REF!</definedName>
    <definedName name="QUA010210_1" localSheetId="2">#REF!</definedName>
    <definedName name="QUA010210_1" localSheetId="5">#REF!</definedName>
    <definedName name="QUA010210_1" localSheetId="1">#REF!</definedName>
    <definedName name="QUA010210_1" localSheetId="3">#REF!</definedName>
    <definedName name="QUA010301_1" localSheetId="0">#REF!</definedName>
    <definedName name="QUA010301_1" localSheetId="4">#REF!</definedName>
    <definedName name="QUA010301_1" localSheetId="2">#REF!</definedName>
    <definedName name="QUA010301_1" localSheetId="5">#REF!</definedName>
    <definedName name="QUA010301_1" localSheetId="1">#REF!</definedName>
    <definedName name="QUA010301_1" localSheetId="3">#REF!</definedName>
    <definedName name="QUA010401_1" localSheetId="0">#REF!</definedName>
    <definedName name="QUA010401_1" localSheetId="4">#REF!</definedName>
    <definedName name="QUA010401_1" localSheetId="2">#REF!</definedName>
    <definedName name="QUA010401_1" localSheetId="5">#REF!</definedName>
    <definedName name="QUA010401_1" localSheetId="1">#REF!</definedName>
    <definedName name="QUA010401_1" localSheetId="3">#REF!</definedName>
    <definedName name="QUA010402_1" localSheetId="0">#REF!</definedName>
    <definedName name="QUA010402_1" localSheetId="4">#REF!</definedName>
    <definedName name="QUA010402_1" localSheetId="2">#REF!</definedName>
    <definedName name="QUA010402_1" localSheetId="5">#REF!</definedName>
    <definedName name="QUA010402_1" localSheetId="1">#REF!</definedName>
    <definedName name="QUA010402_1" localSheetId="3">#REF!</definedName>
    <definedName name="QUA010407_1" localSheetId="0">#REF!</definedName>
    <definedName name="QUA010407_1" localSheetId="4">#REF!</definedName>
    <definedName name="QUA010407_1" localSheetId="2">#REF!</definedName>
    <definedName name="QUA010407_1" localSheetId="5">#REF!</definedName>
    <definedName name="QUA010407_1" localSheetId="1">#REF!</definedName>
    <definedName name="QUA010407_1" localSheetId="3">#REF!</definedName>
    <definedName name="QUA010413_1" localSheetId="0">#REF!</definedName>
    <definedName name="QUA010413_1" localSheetId="4">#REF!</definedName>
    <definedName name="QUA010413_1" localSheetId="2">#REF!</definedName>
    <definedName name="QUA010413_1" localSheetId="5">#REF!</definedName>
    <definedName name="QUA010413_1" localSheetId="1">#REF!</definedName>
    <definedName name="QUA010413_1" localSheetId="3">#REF!</definedName>
    <definedName name="QUA010501_1" localSheetId="0">#REF!</definedName>
    <definedName name="QUA010501_1" localSheetId="4">#REF!</definedName>
    <definedName name="QUA010501_1" localSheetId="2">#REF!</definedName>
    <definedName name="QUA010501_1" localSheetId="5">#REF!</definedName>
    <definedName name="QUA010501_1" localSheetId="1">#REF!</definedName>
    <definedName name="QUA010501_1" localSheetId="3">#REF!</definedName>
    <definedName name="QUA010503_1" localSheetId="0">#REF!</definedName>
    <definedName name="QUA010503_1" localSheetId="4">#REF!</definedName>
    <definedName name="QUA010503_1" localSheetId="2">#REF!</definedName>
    <definedName name="QUA010503_1" localSheetId="5">#REF!</definedName>
    <definedName name="QUA010503_1" localSheetId="1">#REF!</definedName>
    <definedName name="QUA010503_1" localSheetId="3">#REF!</definedName>
    <definedName name="QUA010505_1" localSheetId="0">#REF!</definedName>
    <definedName name="QUA010505_1" localSheetId="4">#REF!</definedName>
    <definedName name="QUA010505_1" localSheetId="2">#REF!</definedName>
    <definedName name="QUA010505_1" localSheetId="5">#REF!</definedName>
    <definedName name="QUA010505_1" localSheetId="1">#REF!</definedName>
    <definedName name="QUA010505_1" localSheetId="3">#REF!</definedName>
    <definedName name="QUA010509_1" localSheetId="0">#REF!</definedName>
    <definedName name="QUA010509_1" localSheetId="4">#REF!</definedName>
    <definedName name="QUA010509_1" localSheetId="2">#REF!</definedName>
    <definedName name="QUA010509_1" localSheetId="5">#REF!</definedName>
    <definedName name="QUA010509_1" localSheetId="1">#REF!</definedName>
    <definedName name="QUA010509_1" localSheetId="3">#REF!</definedName>
    <definedName name="QUA010512_1" localSheetId="0">#REF!</definedName>
    <definedName name="QUA010512_1" localSheetId="4">#REF!</definedName>
    <definedName name="QUA010512_1" localSheetId="2">#REF!</definedName>
    <definedName name="QUA010512_1" localSheetId="5">#REF!</definedName>
    <definedName name="QUA010512_1" localSheetId="1">#REF!</definedName>
    <definedName name="QUA010512_1" localSheetId="3">#REF!</definedName>
    <definedName name="QUA010518_1" localSheetId="0">#REF!</definedName>
    <definedName name="QUA010518_1" localSheetId="4">#REF!</definedName>
    <definedName name="QUA010518_1" localSheetId="2">#REF!</definedName>
    <definedName name="QUA010518_1" localSheetId="5">#REF!</definedName>
    <definedName name="QUA010518_1" localSheetId="1">#REF!</definedName>
    <definedName name="QUA010518_1" localSheetId="3">#REF!</definedName>
    <definedName name="QUA010519_1" localSheetId="0">#REF!</definedName>
    <definedName name="QUA010519_1" localSheetId="4">#REF!</definedName>
    <definedName name="QUA010519_1" localSheetId="2">#REF!</definedName>
    <definedName name="QUA010519_1" localSheetId="5">#REF!</definedName>
    <definedName name="QUA010519_1" localSheetId="1">#REF!</definedName>
    <definedName name="QUA010519_1" localSheetId="3">#REF!</definedName>
    <definedName name="QUA010521_1" localSheetId="0">#REF!</definedName>
    <definedName name="QUA010521_1" localSheetId="4">#REF!</definedName>
    <definedName name="QUA010521_1" localSheetId="2">#REF!</definedName>
    <definedName name="QUA010521_1" localSheetId="5">#REF!</definedName>
    <definedName name="QUA010521_1" localSheetId="1">#REF!</definedName>
    <definedName name="QUA010521_1" localSheetId="3">#REF!</definedName>
    <definedName name="QUA010523_1" localSheetId="0">#REF!</definedName>
    <definedName name="QUA010523_1" localSheetId="4">#REF!</definedName>
    <definedName name="QUA010523_1" localSheetId="2">#REF!</definedName>
    <definedName name="QUA010523_1" localSheetId="5">#REF!</definedName>
    <definedName name="QUA010523_1" localSheetId="1">#REF!</definedName>
    <definedName name="QUA010523_1" localSheetId="3">#REF!</definedName>
    <definedName name="QUA010532_1" localSheetId="0">#REF!</definedName>
    <definedName name="QUA010532_1" localSheetId="4">#REF!</definedName>
    <definedName name="QUA010532_1" localSheetId="2">#REF!</definedName>
    <definedName name="QUA010532_1" localSheetId="5">#REF!</definedName>
    <definedName name="QUA010532_1" localSheetId="1">#REF!</definedName>
    <definedName name="QUA010532_1" localSheetId="3">#REF!</definedName>
    <definedName name="QUA010533_1" localSheetId="0">#REF!</definedName>
    <definedName name="QUA010533_1" localSheetId="4">#REF!</definedName>
    <definedName name="QUA010533_1" localSheetId="2">#REF!</definedName>
    <definedName name="QUA010533_1" localSheetId="5">#REF!</definedName>
    <definedName name="QUA010533_1" localSheetId="1">#REF!</definedName>
    <definedName name="QUA010533_1" localSheetId="3">#REF!</definedName>
    <definedName name="QUA010536_1" localSheetId="0">#REF!</definedName>
    <definedName name="QUA010536_1" localSheetId="4">#REF!</definedName>
    <definedName name="QUA010536_1" localSheetId="2">#REF!</definedName>
    <definedName name="QUA010536_1" localSheetId="5">#REF!</definedName>
    <definedName name="QUA010536_1" localSheetId="1">#REF!</definedName>
    <definedName name="QUA010536_1" localSheetId="3">#REF!</definedName>
    <definedName name="QUA010701_1" localSheetId="0">#REF!</definedName>
    <definedName name="QUA010701_1" localSheetId="4">#REF!</definedName>
    <definedName name="QUA010701_1" localSheetId="2">#REF!</definedName>
    <definedName name="QUA010701_1" localSheetId="5">#REF!</definedName>
    <definedName name="QUA010701_1" localSheetId="1">#REF!</definedName>
    <definedName name="QUA010701_1" localSheetId="3">#REF!</definedName>
    <definedName name="QUA010703_1" localSheetId="0">#REF!</definedName>
    <definedName name="QUA010703_1" localSheetId="4">#REF!</definedName>
    <definedName name="QUA010703_1" localSheetId="2">#REF!</definedName>
    <definedName name="QUA010703_1" localSheetId="5">#REF!</definedName>
    <definedName name="QUA010703_1" localSheetId="1">#REF!</definedName>
    <definedName name="QUA010703_1" localSheetId="3">#REF!</definedName>
    <definedName name="QUA010705_1" localSheetId="0">#REF!</definedName>
    <definedName name="QUA010705_1" localSheetId="4">#REF!</definedName>
    <definedName name="QUA010705_1" localSheetId="2">#REF!</definedName>
    <definedName name="QUA010705_1" localSheetId="5">#REF!</definedName>
    <definedName name="QUA010705_1" localSheetId="1">#REF!</definedName>
    <definedName name="QUA010705_1" localSheetId="3">#REF!</definedName>
    <definedName name="QUA010708_1" localSheetId="0">#REF!</definedName>
    <definedName name="QUA010708_1" localSheetId="4">#REF!</definedName>
    <definedName name="QUA010708_1" localSheetId="2">#REF!</definedName>
    <definedName name="QUA010708_1" localSheetId="5">#REF!</definedName>
    <definedName name="QUA010708_1" localSheetId="1">#REF!</definedName>
    <definedName name="QUA010708_1" localSheetId="3">#REF!</definedName>
    <definedName name="QUA010710_1" localSheetId="0">#REF!</definedName>
    <definedName name="QUA010710_1" localSheetId="4">#REF!</definedName>
    <definedName name="QUA010710_1" localSheetId="2">#REF!</definedName>
    <definedName name="QUA010710_1" localSheetId="5">#REF!</definedName>
    <definedName name="QUA010710_1" localSheetId="1">#REF!</definedName>
    <definedName name="QUA010710_1" localSheetId="3">#REF!</definedName>
    <definedName name="QUA010712_1" localSheetId="0">#REF!</definedName>
    <definedName name="QUA010712_1" localSheetId="4">#REF!</definedName>
    <definedName name="QUA010712_1" localSheetId="2">#REF!</definedName>
    <definedName name="QUA010712_1" localSheetId="5">#REF!</definedName>
    <definedName name="QUA010712_1" localSheetId="1">#REF!</definedName>
    <definedName name="QUA010712_1" localSheetId="3">#REF!</definedName>
    <definedName name="QUA010717_1" localSheetId="0">#REF!</definedName>
    <definedName name="QUA010717_1" localSheetId="4">#REF!</definedName>
    <definedName name="QUA010717_1" localSheetId="2">#REF!</definedName>
    <definedName name="QUA010717_1" localSheetId="5">#REF!</definedName>
    <definedName name="QUA010717_1" localSheetId="1">#REF!</definedName>
    <definedName name="QUA010717_1" localSheetId="3">#REF!</definedName>
    <definedName name="QUA010718_1" localSheetId="0">#REF!</definedName>
    <definedName name="QUA010718_1" localSheetId="4">#REF!</definedName>
    <definedName name="QUA010718_1" localSheetId="2">#REF!</definedName>
    <definedName name="QUA010718_1" localSheetId="5">#REF!</definedName>
    <definedName name="QUA010718_1" localSheetId="1">#REF!</definedName>
    <definedName name="QUA010718_1" localSheetId="3">#REF!</definedName>
    <definedName name="QUA020201_1" localSheetId="0">#REF!</definedName>
    <definedName name="QUA020201_1" localSheetId="4">#REF!</definedName>
    <definedName name="QUA020201_1" localSheetId="2">#REF!</definedName>
    <definedName name="QUA020201_1" localSheetId="5">#REF!</definedName>
    <definedName name="QUA020201_1" localSheetId="1">#REF!</definedName>
    <definedName name="QUA020201_1" localSheetId="3">#REF!</definedName>
    <definedName name="QUA020205_1" localSheetId="0">#REF!</definedName>
    <definedName name="QUA020205_1" localSheetId="4">#REF!</definedName>
    <definedName name="QUA020205_1" localSheetId="2">#REF!</definedName>
    <definedName name="QUA020205_1" localSheetId="5">#REF!</definedName>
    <definedName name="QUA020205_1" localSheetId="1">#REF!</definedName>
    <definedName name="QUA020205_1" localSheetId="3">#REF!</definedName>
    <definedName name="QUA020211_1" localSheetId="0">#REF!</definedName>
    <definedName name="QUA020211_1" localSheetId="4">#REF!</definedName>
    <definedName name="QUA020211_1" localSheetId="2">#REF!</definedName>
    <definedName name="QUA020211_1" localSheetId="5">#REF!</definedName>
    <definedName name="QUA020211_1" localSheetId="1">#REF!</definedName>
    <definedName name="QUA020211_1" localSheetId="3">#REF!</definedName>
    <definedName name="QUA020217_1" localSheetId="0">#REF!</definedName>
    <definedName name="QUA020217_1" localSheetId="4">#REF!</definedName>
    <definedName name="QUA020217_1" localSheetId="2">#REF!</definedName>
    <definedName name="QUA020217_1" localSheetId="5">#REF!</definedName>
    <definedName name="QUA020217_1" localSheetId="1">#REF!</definedName>
    <definedName name="QUA020217_1" localSheetId="3">#REF!</definedName>
    <definedName name="QUA030102_1" localSheetId="0">#REF!</definedName>
    <definedName name="QUA030102_1" localSheetId="4">#REF!</definedName>
    <definedName name="QUA030102_1" localSheetId="2">#REF!</definedName>
    <definedName name="QUA030102_1" localSheetId="5">#REF!</definedName>
    <definedName name="QUA030102_1" localSheetId="1">#REF!</definedName>
    <definedName name="QUA030102_1" localSheetId="3">#REF!</definedName>
    <definedName name="QUA030201_1" localSheetId="0">#REF!</definedName>
    <definedName name="QUA030201_1" localSheetId="4">#REF!</definedName>
    <definedName name="QUA030201_1" localSheetId="2">#REF!</definedName>
    <definedName name="QUA030201_1" localSheetId="5">#REF!</definedName>
    <definedName name="QUA030201_1" localSheetId="1">#REF!</definedName>
    <definedName name="QUA030201_1" localSheetId="3">#REF!</definedName>
    <definedName name="QUA030303_1" localSheetId="0">#REF!</definedName>
    <definedName name="QUA030303_1" localSheetId="4">#REF!</definedName>
    <definedName name="QUA030303_1" localSheetId="2">#REF!</definedName>
    <definedName name="QUA030303_1" localSheetId="5">#REF!</definedName>
    <definedName name="QUA030303_1" localSheetId="1">#REF!</definedName>
    <definedName name="QUA030303_1" localSheetId="3">#REF!</definedName>
    <definedName name="QUA030317_1" localSheetId="0">#REF!</definedName>
    <definedName name="QUA030317_1" localSheetId="4">#REF!</definedName>
    <definedName name="QUA030317_1" localSheetId="2">#REF!</definedName>
    <definedName name="QUA030317_1" localSheetId="5">#REF!</definedName>
    <definedName name="QUA030317_1" localSheetId="1">#REF!</definedName>
    <definedName name="QUA030317_1" localSheetId="3">#REF!</definedName>
    <definedName name="QUA040101_1" localSheetId="0">#REF!</definedName>
    <definedName name="QUA040101_1" localSheetId="4">#REF!</definedName>
    <definedName name="QUA040101_1" localSheetId="2">#REF!</definedName>
    <definedName name="QUA040101_1" localSheetId="5">#REF!</definedName>
    <definedName name="QUA040101_1" localSheetId="1">#REF!</definedName>
    <definedName name="QUA040101_1" localSheetId="3">#REF!</definedName>
    <definedName name="QUA040202_1" localSheetId="0">#REF!</definedName>
    <definedName name="QUA040202_1" localSheetId="4">#REF!</definedName>
    <definedName name="QUA040202_1" localSheetId="2">#REF!</definedName>
    <definedName name="QUA040202_1" localSheetId="5">#REF!</definedName>
    <definedName name="QUA040202_1" localSheetId="1">#REF!</definedName>
    <definedName name="QUA040202_1" localSheetId="3">#REF!</definedName>
    <definedName name="QUA050103_1" localSheetId="0">#REF!</definedName>
    <definedName name="QUA050103_1" localSheetId="4">#REF!</definedName>
    <definedName name="QUA050103_1" localSheetId="2">#REF!</definedName>
    <definedName name="QUA050103_1" localSheetId="5">#REF!</definedName>
    <definedName name="QUA050103_1" localSheetId="1">#REF!</definedName>
    <definedName name="QUA050103_1" localSheetId="3">#REF!</definedName>
    <definedName name="QUA050207_1" localSheetId="0">#REF!</definedName>
    <definedName name="QUA050207_1" localSheetId="4">#REF!</definedName>
    <definedName name="QUA050207_1" localSheetId="2">#REF!</definedName>
    <definedName name="QUA050207_1" localSheetId="5">#REF!</definedName>
    <definedName name="QUA050207_1" localSheetId="1">#REF!</definedName>
    <definedName name="QUA050207_1" localSheetId="3">#REF!</definedName>
    <definedName name="QUA060101_1" localSheetId="0">#REF!</definedName>
    <definedName name="QUA060101_1" localSheetId="4">#REF!</definedName>
    <definedName name="QUA060101_1" localSheetId="2">#REF!</definedName>
    <definedName name="QUA060101_1" localSheetId="5">#REF!</definedName>
    <definedName name="QUA060101_1" localSheetId="1">#REF!</definedName>
    <definedName name="QUA060101_1" localSheetId="3">#REF!</definedName>
    <definedName name="QUA080101_1" localSheetId="0">#REF!</definedName>
    <definedName name="QUA080101_1" localSheetId="4">#REF!</definedName>
    <definedName name="QUA080101_1" localSheetId="2">#REF!</definedName>
    <definedName name="QUA080101_1" localSheetId="5">#REF!</definedName>
    <definedName name="QUA080101_1" localSheetId="1">#REF!</definedName>
    <definedName name="QUA080101_1" localSheetId="3">#REF!</definedName>
    <definedName name="QUA080310_1" localSheetId="0">#REF!</definedName>
    <definedName name="QUA080310_1" localSheetId="4">#REF!</definedName>
    <definedName name="QUA080310_1" localSheetId="2">#REF!</definedName>
    <definedName name="QUA080310_1" localSheetId="5">#REF!</definedName>
    <definedName name="QUA080310_1" localSheetId="1">#REF!</definedName>
    <definedName name="QUA080310_1" localSheetId="3">#REF!</definedName>
    <definedName name="QUA090101_1" localSheetId="0">#REF!</definedName>
    <definedName name="QUA090101_1" localSheetId="4">#REF!</definedName>
    <definedName name="QUA090101_1" localSheetId="2">#REF!</definedName>
    <definedName name="QUA090101_1" localSheetId="5">#REF!</definedName>
    <definedName name="QUA090101_1" localSheetId="1">#REF!</definedName>
    <definedName name="QUA090101_1" localSheetId="3">#REF!</definedName>
    <definedName name="QUA100302_1" localSheetId="0">#REF!</definedName>
    <definedName name="QUA100302_1" localSheetId="4">#REF!</definedName>
    <definedName name="QUA100302_1" localSheetId="2">#REF!</definedName>
    <definedName name="QUA100302_1" localSheetId="5">#REF!</definedName>
    <definedName name="QUA100302_1" localSheetId="1">#REF!</definedName>
    <definedName name="QUA100302_1" localSheetId="3">#REF!</definedName>
    <definedName name="QUA110101_1" localSheetId="0">#REF!</definedName>
    <definedName name="QUA110101_1" localSheetId="4">#REF!</definedName>
    <definedName name="QUA110101_1" localSheetId="2">#REF!</definedName>
    <definedName name="QUA110101_1" localSheetId="5">#REF!</definedName>
    <definedName name="QUA110101_1" localSheetId="1">#REF!</definedName>
    <definedName name="QUA110101_1" localSheetId="3">#REF!</definedName>
    <definedName name="QUA110104_1" localSheetId="0">#REF!</definedName>
    <definedName name="QUA110104_1" localSheetId="4">#REF!</definedName>
    <definedName name="QUA110104_1" localSheetId="2">#REF!</definedName>
    <definedName name="QUA110104_1" localSheetId="5">#REF!</definedName>
    <definedName name="QUA110104_1" localSheetId="1">#REF!</definedName>
    <definedName name="QUA110104_1" localSheetId="3">#REF!</definedName>
    <definedName name="QUA110107_1" localSheetId="0">#REF!</definedName>
    <definedName name="QUA110107_1" localSheetId="4">#REF!</definedName>
    <definedName name="QUA110107_1" localSheetId="2">#REF!</definedName>
    <definedName name="QUA110107_1" localSheetId="5">#REF!</definedName>
    <definedName name="QUA110107_1" localSheetId="1">#REF!</definedName>
    <definedName name="QUA110107_1" localSheetId="3">#REF!</definedName>
    <definedName name="QUA120101_1" localSheetId="0">#REF!</definedName>
    <definedName name="QUA120101_1" localSheetId="4">#REF!</definedName>
    <definedName name="QUA120101_1" localSheetId="2">#REF!</definedName>
    <definedName name="QUA120101_1" localSheetId="5">#REF!</definedName>
    <definedName name="QUA120101_1" localSheetId="1">#REF!</definedName>
    <definedName name="QUA120101_1" localSheetId="3">#REF!</definedName>
    <definedName name="QUA120105_1" localSheetId="0">#REF!</definedName>
    <definedName name="QUA120105_1" localSheetId="4">#REF!</definedName>
    <definedName name="QUA120105_1" localSheetId="2">#REF!</definedName>
    <definedName name="QUA120105_1" localSheetId="5">#REF!</definedName>
    <definedName name="QUA120105_1" localSheetId="1">#REF!</definedName>
    <definedName name="QUA120105_1" localSheetId="3">#REF!</definedName>
    <definedName name="QUA120106_1" localSheetId="0">#REF!</definedName>
    <definedName name="QUA120106_1" localSheetId="4">#REF!</definedName>
    <definedName name="QUA120106_1" localSheetId="2">#REF!</definedName>
    <definedName name="QUA120106_1" localSheetId="5">#REF!</definedName>
    <definedName name="QUA120106_1" localSheetId="1">#REF!</definedName>
    <definedName name="QUA120106_1" localSheetId="3">#REF!</definedName>
    <definedName name="QUA120107_1" localSheetId="0">#REF!</definedName>
    <definedName name="QUA120107_1" localSheetId="4">#REF!</definedName>
    <definedName name="QUA120107_1" localSheetId="2">#REF!</definedName>
    <definedName name="QUA120107_1" localSheetId="5">#REF!</definedName>
    <definedName name="QUA120107_1" localSheetId="1">#REF!</definedName>
    <definedName name="QUA120107_1" localSheetId="3">#REF!</definedName>
    <definedName name="QUA120110_1" localSheetId="0">#REF!</definedName>
    <definedName name="QUA120110_1" localSheetId="4">#REF!</definedName>
    <definedName name="QUA120110_1" localSheetId="2">#REF!</definedName>
    <definedName name="QUA120110_1" localSheetId="5">#REF!</definedName>
    <definedName name="QUA120110_1" localSheetId="1">#REF!</definedName>
    <definedName name="QUA120110_1" localSheetId="3">#REF!</definedName>
    <definedName name="QUA120150_1" localSheetId="0">#REF!</definedName>
    <definedName name="QUA120150_1" localSheetId="4">#REF!</definedName>
    <definedName name="QUA120150_1" localSheetId="2">#REF!</definedName>
    <definedName name="QUA120150_1" localSheetId="5">#REF!</definedName>
    <definedName name="QUA120150_1" localSheetId="1">#REF!</definedName>
    <definedName name="QUA120150_1" localSheetId="3">#REF!</definedName>
    <definedName name="QUA130101_1" localSheetId="0">#REF!</definedName>
    <definedName name="QUA130101_1" localSheetId="4">#REF!</definedName>
    <definedName name="QUA130101_1" localSheetId="2">#REF!</definedName>
    <definedName name="QUA130101_1" localSheetId="5">#REF!</definedName>
    <definedName name="QUA130101_1" localSheetId="1">#REF!</definedName>
    <definedName name="QUA130101_1" localSheetId="3">#REF!</definedName>
    <definedName name="QUA130103_1" localSheetId="0">#REF!</definedName>
    <definedName name="QUA130103_1" localSheetId="4">#REF!</definedName>
    <definedName name="QUA130103_1" localSheetId="2">#REF!</definedName>
    <definedName name="QUA130103_1" localSheetId="5">#REF!</definedName>
    <definedName name="QUA130103_1" localSheetId="1">#REF!</definedName>
    <definedName name="QUA130103_1" localSheetId="3">#REF!</definedName>
    <definedName name="QUA130304_1" localSheetId="0">#REF!</definedName>
    <definedName name="QUA130304_1" localSheetId="4">#REF!</definedName>
    <definedName name="QUA130304_1" localSheetId="2">#REF!</definedName>
    <definedName name="QUA130304_1" localSheetId="5">#REF!</definedName>
    <definedName name="QUA130304_1" localSheetId="1">#REF!</definedName>
    <definedName name="QUA130304_1" localSheetId="3">#REF!</definedName>
    <definedName name="QUA130401_1" localSheetId="0">#REF!</definedName>
    <definedName name="QUA130401_1" localSheetId="4">#REF!</definedName>
    <definedName name="QUA130401_1" localSheetId="2">#REF!</definedName>
    <definedName name="QUA130401_1" localSheetId="5">#REF!</definedName>
    <definedName name="QUA130401_1" localSheetId="1">#REF!</definedName>
    <definedName name="QUA130401_1" localSheetId="3">#REF!</definedName>
    <definedName name="QUA140102_1" localSheetId="0">#REF!</definedName>
    <definedName name="QUA140102_1" localSheetId="4">#REF!</definedName>
    <definedName name="QUA140102_1" localSheetId="2">#REF!</definedName>
    <definedName name="QUA140102_1" localSheetId="5">#REF!</definedName>
    <definedName name="QUA140102_1" localSheetId="1">#REF!</definedName>
    <definedName name="QUA140102_1" localSheetId="3">#REF!</definedName>
    <definedName name="QUA140109_1" localSheetId="0">#REF!</definedName>
    <definedName name="QUA140109_1" localSheetId="4">#REF!</definedName>
    <definedName name="QUA140109_1" localSheetId="2">#REF!</definedName>
    <definedName name="QUA140109_1" localSheetId="5">#REF!</definedName>
    <definedName name="QUA140109_1" localSheetId="1">#REF!</definedName>
    <definedName name="QUA140109_1" localSheetId="3">#REF!</definedName>
    <definedName name="QUA140113_1" localSheetId="0">#REF!</definedName>
    <definedName name="QUA140113_1" localSheetId="4">#REF!</definedName>
    <definedName name="QUA140113_1" localSheetId="2">#REF!</definedName>
    <definedName name="QUA140113_1" localSheetId="5">#REF!</definedName>
    <definedName name="QUA140113_1" localSheetId="1">#REF!</definedName>
    <definedName name="QUA140113_1" localSheetId="3">#REF!</definedName>
    <definedName name="QUA140122_1" localSheetId="0">#REF!</definedName>
    <definedName name="QUA140122_1" localSheetId="4">#REF!</definedName>
    <definedName name="QUA140122_1" localSheetId="2">#REF!</definedName>
    <definedName name="QUA140122_1" localSheetId="5">#REF!</definedName>
    <definedName name="QUA140122_1" localSheetId="1">#REF!</definedName>
    <definedName name="QUA140122_1" localSheetId="3">#REF!</definedName>
    <definedName name="QUA140126_1" localSheetId="0">#REF!</definedName>
    <definedName name="QUA140126_1" localSheetId="4">#REF!</definedName>
    <definedName name="QUA140126_1" localSheetId="2">#REF!</definedName>
    <definedName name="QUA140126_1" localSheetId="5">#REF!</definedName>
    <definedName name="QUA140126_1" localSheetId="1">#REF!</definedName>
    <definedName name="QUA140126_1" localSheetId="3">#REF!</definedName>
    <definedName name="QUA140129_1" localSheetId="0">#REF!</definedName>
    <definedName name="QUA140129_1" localSheetId="4">#REF!</definedName>
    <definedName name="QUA140129_1" localSheetId="2">#REF!</definedName>
    <definedName name="QUA140129_1" localSheetId="5">#REF!</definedName>
    <definedName name="QUA140129_1" localSheetId="1">#REF!</definedName>
    <definedName name="QUA140129_1" localSheetId="3">#REF!</definedName>
    <definedName name="QUA140135_1" localSheetId="0">#REF!</definedName>
    <definedName name="QUA140135_1" localSheetId="4">#REF!</definedName>
    <definedName name="QUA140135_1" localSheetId="2">#REF!</definedName>
    <definedName name="QUA140135_1" localSheetId="5">#REF!</definedName>
    <definedName name="QUA140135_1" localSheetId="1">#REF!</definedName>
    <definedName name="QUA140135_1" localSheetId="3">#REF!</definedName>
    <definedName name="QUA140143_1" localSheetId="0">#REF!</definedName>
    <definedName name="QUA140143_1" localSheetId="4">#REF!</definedName>
    <definedName name="QUA140143_1" localSheetId="2">#REF!</definedName>
    <definedName name="QUA140143_1" localSheetId="5">#REF!</definedName>
    <definedName name="QUA140143_1" localSheetId="1">#REF!</definedName>
    <definedName name="QUA140143_1" localSheetId="3">#REF!</definedName>
    <definedName name="QUA140145_1" localSheetId="0">#REF!</definedName>
    <definedName name="QUA140145_1" localSheetId="4">#REF!</definedName>
    <definedName name="QUA140145_1" localSheetId="2">#REF!</definedName>
    <definedName name="QUA140145_1" localSheetId="5">#REF!</definedName>
    <definedName name="QUA140145_1" localSheetId="1">#REF!</definedName>
    <definedName name="QUA140145_1" localSheetId="3">#REF!</definedName>
    <definedName name="QUA150130_1" localSheetId="0">#REF!</definedName>
    <definedName name="QUA150130_1" localSheetId="4">#REF!</definedName>
    <definedName name="QUA150130_1" localSheetId="2">#REF!</definedName>
    <definedName name="QUA150130_1" localSheetId="5">#REF!</definedName>
    <definedName name="QUA150130_1" localSheetId="1">#REF!</definedName>
    <definedName name="QUA150130_1" localSheetId="3">#REF!</definedName>
    <definedName name="QUA170101_1" localSheetId="0">#REF!</definedName>
    <definedName name="QUA170101_1" localSheetId="4">#REF!</definedName>
    <definedName name="QUA170101_1" localSheetId="2">#REF!</definedName>
    <definedName name="QUA170101_1" localSheetId="5">#REF!</definedName>
    <definedName name="QUA170101_1" localSheetId="1">#REF!</definedName>
    <definedName name="QUA170101_1" localSheetId="3">#REF!</definedName>
    <definedName name="QUA170102_1" localSheetId="0">#REF!</definedName>
    <definedName name="QUA170102_1" localSheetId="4">#REF!</definedName>
    <definedName name="QUA170102_1" localSheetId="2">#REF!</definedName>
    <definedName name="QUA170102_1" localSheetId="5">#REF!</definedName>
    <definedName name="QUA170102_1" localSheetId="1">#REF!</definedName>
    <definedName name="QUA170102_1" localSheetId="3">#REF!</definedName>
    <definedName name="QUA170103_1" localSheetId="0">#REF!</definedName>
    <definedName name="QUA170103_1" localSheetId="4">#REF!</definedName>
    <definedName name="QUA170103_1" localSheetId="2">#REF!</definedName>
    <definedName name="QUA170103_1" localSheetId="5">#REF!</definedName>
    <definedName name="QUA170103_1" localSheetId="1">#REF!</definedName>
    <definedName name="QUA170103_1" localSheetId="3">#REF!</definedName>
    <definedName name="QUANT_acumu" localSheetId="0">#REF!</definedName>
    <definedName name="QUANT_acumu" localSheetId="4">#REF!</definedName>
    <definedName name="QUANT_acumu" localSheetId="2">#REF!</definedName>
    <definedName name="QUANT_acumu" localSheetId="5">#REF!</definedName>
    <definedName name="QUANT_acumu" localSheetId="1">#REF!</definedName>
    <definedName name="QUANT_acumu" localSheetId="3">#REF!</definedName>
    <definedName name="R_10" localSheetId="0">#REF!</definedName>
    <definedName name="R_10" localSheetId="4">#REF!</definedName>
    <definedName name="R_10" localSheetId="2">#REF!</definedName>
    <definedName name="R_10" localSheetId="5">#REF!</definedName>
    <definedName name="R_10" localSheetId="1">#REF!</definedName>
    <definedName name="R_10" localSheetId="3">#REF!</definedName>
    <definedName name="R_11" localSheetId="0">#REF!</definedName>
    <definedName name="R_11" localSheetId="4">#REF!</definedName>
    <definedName name="R_11" localSheetId="2">#REF!</definedName>
    <definedName name="R_11" localSheetId="5">#REF!</definedName>
    <definedName name="R_11" localSheetId="1">#REF!</definedName>
    <definedName name="R_11" localSheetId="3">#REF!</definedName>
    <definedName name="R_12" localSheetId="0">#REF!</definedName>
    <definedName name="R_12" localSheetId="4">#REF!</definedName>
    <definedName name="R_12" localSheetId="2">#REF!</definedName>
    <definedName name="R_12" localSheetId="5">#REF!</definedName>
    <definedName name="R_12" localSheetId="1">#REF!</definedName>
    <definedName name="R_12" localSheetId="3">#REF!</definedName>
    <definedName name="R_13" localSheetId="0">#REF!</definedName>
    <definedName name="R_13" localSheetId="4">#REF!</definedName>
    <definedName name="R_13" localSheetId="2">#REF!</definedName>
    <definedName name="R_13" localSheetId="5">#REF!</definedName>
    <definedName name="R_13" localSheetId="1">#REF!</definedName>
    <definedName name="R_13" localSheetId="3">#REF!</definedName>
    <definedName name="R_14" localSheetId="0">#REF!</definedName>
    <definedName name="R_14" localSheetId="4">#REF!</definedName>
    <definedName name="R_14" localSheetId="2">#REF!</definedName>
    <definedName name="R_14" localSheetId="5">#REF!</definedName>
    <definedName name="R_14" localSheetId="1">#REF!</definedName>
    <definedName name="R_14" localSheetId="3">#REF!</definedName>
    <definedName name="R_2" localSheetId="0">#REF!</definedName>
    <definedName name="R_2" localSheetId="4">#REF!</definedName>
    <definedName name="R_2" localSheetId="2">#REF!</definedName>
    <definedName name="R_2" localSheetId="5">#REF!</definedName>
    <definedName name="R_2" localSheetId="1">#REF!</definedName>
    <definedName name="R_2" localSheetId="3">#REF!</definedName>
    <definedName name="R_3" localSheetId="0">#REF!</definedName>
    <definedName name="R_3" localSheetId="4">#REF!</definedName>
    <definedName name="R_3" localSheetId="2">#REF!</definedName>
    <definedName name="R_3" localSheetId="5">#REF!</definedName>
    <definedName name="R_3" localSheetId="1">#REF!</definedName>
    <definedName name="R_3" localSheetId="3">#REF!</definedName>
    <definedName name="R_4" localSheetId="0">#REF!</definedName>
    <definedName name="R_4" localSheetId="4">#REF!</definedName>
    <definedName name="R_4" localSheetId="2">#REF!</definedName>
    <definedName name="R_4" localSheetId="5">#REF!</definedName>
    <definedName name="R_4" localSheetId="1">#REF!</definedName>
    <definedName name="R_4" localSheetId="3">#REF!</definedName>
    <definedName name="R_5" localSheetId="0">#REF!</definedName>
    <definedName name="R_5" localSheetId="4">#REF!</definedName>
    <definedName name="R_5" localSheetId="2">#REF!</definedName>
    <definedName name="R_5" localSheetId="5">#REF!</definedName>
    <definedName name="R_5" localSheetId="1">#REF!</definedName>
    <definedName name="R_5" localSheetId="3">#REF!</definedName>
    <definedName name="R_6" localSheetId="0">#REF!</definedName>
    <definedName name="R_6" localSheetId="4">#REF!</definedName>
    <definedName name="R_6" localSheetId="2">#REF!</definedName>
    <definedName name="R_6" localSheetId="5">#REF!</definedName>
    <definedName name="R_6" localSheetId="1">#REF!</definedName>
    <definedName name="R_6" localSheetId="3">#REF!</definedName>
    <definedName name="R_7" localSheetId="0">#REF!</definedName>
    <definedName name="R_7" localSheetId="4">#REF!</definedName>
    <definedName name="R_7" localSheetId="2">#REF!</definedName>
    <definedName name="R_7" localSheetId="5">#REF!</definedName>
    <definedName name="R_7" localSheetId="1">#REF!</definedName>
    <definedName name="R_7" localSheetId="3">#REF!</definedName>
    <definedName name="R_8" localSheetId="0">#REF!</definedName>
    <definedName name="R_8" localSheetId="4">#REF!</definedName>
    <definedName name="R_8" localSheetId="2">#REF!</definedName>
    <definedName name="R_8" localSheetId="5">#REF!</definedName>
    <definedName name="R_8" localSheetId="1">#REF!</definedName>
    <definedName name="R_8" localSheetId="3">#REF!</definedName>
    <definedName name="R_9" localSheetId="0">#REF!</definedName>
    <definedName name="R_9" localSheetId="4">#REF!</definedName>
    <definedName name="R_9" localSheetId="2">#REF!</definedName>
    <definedName name="R_9" localSheetId="5">#REF!</definedName>
    <definedName name="R_9" localSheetId="1">#REF!</definedName>
    <definedName name="R_9" localSheetId="3">#REF!</definedName>
    <definedName name="rea" localSheetId="0">#REF!</definedName>
    <definedName name="rea" localSheetId="4">#REF!</definedName>
    <definedName name="rea" localSheetId="2">#REF!</definedName>
    <definedName name="rea" localSheetId="5">#REF!</definedName>
    <definedName name="rea" localSheetId="1">#REF!</definedName>
    <definedName name="rea" localSheetId="3">#REF!</definedName>
    <definedName name="REC11100_1" localSheetId="0">#REF!</definedName>
    <definedName name="REC11100_1" localSheetId="4">#REF!</definedName>
    <definedName name="REC11100_1" localSheetId="2">#REF!</definedName>
    <definedName name="REC11100_1" localSheetId="5">#REF!</definedName>
    <definedName name="REC11100_1" localSheetId="1">#REF!</definedName>
    <definedName name="REC11100_1" localSheetId="3">#REF!</definedName>
    <definedName name="REC11110_1" localSheetId="0">#REF!</definedName>
    <definedName name="REC11110_1" localSheetId="4">#REF!</definedName>
    <definedName name="REC11110_1" localSheetId="2">#REF!</definedName>
    <definedName name="REC11110_1" localSheetId="5">#REF!</definedName>
    <definedName name="REC11110_1" localSheetId="1">#REF!</definedName>
    <definedName name="REC11110_1" localSheetId="3">#REF!</definedName>
    <definedName name="REC11115_1" localSheetId="0">#REF!</definedName>
    <definedName name="REC11115_1" localSheetId="4">#REF!</definedName>
    <definedName name="REC11115_1" localSheetId="2">#REF!</definedName>
    <definedName name="REC11115_1" localSheetId="5">#REF!</definedName>
    <definedName name="REC11115_1" localSheetId="1">#REF!</definedName>
    <definedName name="REC11115_1" localSheetId="3">#REF!</definedName>
    <definedName name="REC11125_1" localSheetId="0">#REF!</definedName>
    <definedName name="REC11125_1" localSheetId="4">#REF!</definedName>
    <definedName name="REC11125_1" localSheetId="2">#REF!</definedName>
    <definedName name="REC11125_1" localSheetId="5">#REF!</definedName>
    <definedName name="REC11125_1" localSheetId="1">#REF!</definedName>
    <definedName name="REC11125_1" localSheetId="3">#REF!</definedName>
    <definedName name="REC11130_1" localSheetId="0">#REF!</definedName>
    <definedName name="REC11130_1" localSheetId="4">#REF!</definedName>
    <definedName name="REC11130_1" localSheetId="2">#REF!</definedName>
    <definedName name="REC11130_1" localSheetId="5">#REF!</definedName>
    <definedName name="REC11130_1" localSheetId="1">#REF!</definedName>
    <definedName name="REC11130_1" localSheetId="3">#REF!</definedName>
    <definedName name="REC11135_1" localSheetId="0">#REF!</definedName>
    <definedName name="REC11135_1" localSheetId="4">#REF!</definedName>
    <definedName name="REC11135_1" localSheetId="2">#REF!</definedName>
    <definedName name="REC11135_1" localSheetId="5">#REF!</definedName>
    <definedName name="REC11135_1" localSheetId="1">#REF!</definedName>
    <definedName name="REC11135_1" localSheetId="3">#REF!</definedName>
    <definedName name="REC11145_1" localSheetId="0">#REF!</definedName>
    <definedName name="REC11145_1" localSheetId="4">#REF!</definedName>
    <definedName name="REC11145_1" localSheetId="2">#REF!</definedName>
    <definedName name="REC11145_1" localSheetId="5">#REF!</definedName>
    <definedName name="REC11145_1" localSheetId="1">#REF!</definedName>
    <definedName name="REC11145_1" localSheetId="3">#REF!</definedName>
    <definedName name="REC11150_1" localSheetId="0">#REF!</definedName>
    <definedName name="REC11150_1" localSheetId="4">#REF!</definedName>
    <definedName name="REC11150_1" localSheetId="2">#REF!</definedName>
    <definedName name="REC11150_1" localSheetId="5">#REF!</definedName>
    <definedName name="REC11150_1" localSheetId="1">#REF!</definedName>
    <definedName name="REC11150_1" localSheetId="3">#REF!</definedName>
    <definedName name="REC11165_1" localSheetId="0">#REF!</definedName>
    <definedName name="REC11165_1" localSheetId="4">#REF!</definedName>
    <definedName name="REC11165_1" localSheetId="2">#REF!</definedName>
    <definedName name="REC11165_1" localSheetId="5">#REF!</definedName>
    <definedName name="REC11165_1" localSheetId="1">#REF!</definedName>
    <definedName name="REC11165_1" localSheetId="3">#REF!</definedName>
    <definedName name="REC11170_1" localSheetId="0">#REF!</definedName>
    <definedName name="REC11170_1" localSheetId="4">#REF!</definedName>
    <definedName name="REC11170_1" localSheetId="2">#REF!</definedName>
    <definedName name="REC11170_1" localSheetId="5">#REF!</definedName>
    <definedName name="REC11170_1" localSheetId="1">#REF!</definedName>
    <definedName name="REC11170_1" localSheetId="3">#REF!</definedName>
    <definedName name="REC11180_1" localSheetId="0">#REF!</definedName>
    <definedName name="REC11180_1" localSheetId="4">#REF!</definedName>
    <definedName name="REC11180_1" localSheetId="2">#REF!</definedName>
    <definedName name="REC11180_1" localSheetId="5">#REF!</definedName>
    <definedName name="REC11180_1" localSheetId="1">#REF!</definedName>
    <definedName name="REC11180_1" localSheetId="3">#REF!</definedName>
    <definedName name="REC11185_1" localSheetId="0">#REF!</definedName>
    <definedName name="REC11185_1" localSheetId="4">#REF!</definedName>
    <definedName name="REC11185_1" localSheetId="2">#REF!</definedName>
    <definedName name="REC11185_1" localSheetId="5">#REF!</definedName>
    <definedName name="REC11185_1" localSheetId="1">#REF!</definedName>
    <definedName name="REC11185_1" localSheetId="3">#REF!</definedName>
    <definedName name="REC11220_1" localSheetId="0">#REF!</definedName>
    <definedName name="REC11220_1" localSheetId="4">#REF!</definedName>
    <definedName name="REC11220_1" localSheetId="2">#REF!</definedName>
    <definedName name="REC11220_1" localSheetId="5">#REF!</definedName>
    <definedName name="REC11220_1" localSheetId="1">#REF!</definedName>
    <definedName name="REC11220_1" localSheetId="3">#REF!</definedName>
    <definedName name="REC12105_1" localSheetId="0">#REF!</definedName>
    <definedName name="REC12105_1" localSheetId="4">#REF!</definedName>
    <definedName name="REC12105_1" localSheetId="2">#REF!</definedName>
    <definedName name="REC12105_1" localSheetId="5">#REF!</definedName>
    <definedName name="REC12105_1" localSheetId="1">#REF!</definedName>
    <definedName name="REC12105_1" localSheetId="3">#REF!</definedName>
    <definedName name="REC12555_1" localSheetId="0">#REF!</definedName>
    <definedName name="REC12555_1" localSheetId="4">#REF!</definedName>
    <definedName name="REC12555_1" localSheetId="2">#REF!</definedName>
    <definedName name="REC12555_1" localSheetId="5">#REF!</definedName>
    <definedName name="REC12555_1" localSheetId="1">#REF!</definedName>
    <definedName name="REC12555_1" localSheetId="3">#REF!</definedName>
    <definedName name="REC12570_1" localSheetId="0">#REF!</definedName>
    <definedName name="REC12570_1" localSheetId="4">#REF!</definedName>
    <definedName name="REC12570_1" localSheetId="2">#REF!</definedName>
    <definedName name="REC12570_1" localSheetId="5">#REF!</definedName>
    <definedName name="REC12570_1" localSheetId="1">#REF!</definedName>
    <definedName name="REC12570_1" localSheetId="3">#REF!</definedName>
    <definedName name="REC12575_1" localSheetId="0">#REF!</definedName>
    <definedName name="REC12575_1" localSheetId="4">#REF!</definedName>
    <definedName name="REC12575_1" localSheetId="2">#REF!</definedName>
    <definedName name="REC12575_1" localSheetId="5">#REF!</definedName>
    <definedName name="REC12575_1" localSheetId="1">#REF!</definedName>
    <definedName name="REC12575_1" localSheetId="3">#REF!</definedName>
    <definedName name="REC12580_1" localSheetId="0">#REF!</definedName>
    <definedName name="REC12580_1" localSheetId="4">#REF!</definedName>
    <definedName name="REC12580_1" localSheetId="2">#REF!</definedName>
    <definedName name="REC12580_1" localSheetId="5">#REF!</definedName>
    <definedName name="REC12580_1" localSheetId="1">#REF!</definedName>
    <definedName name="REC12580_1" localSheetId="3">#REF!</definedName>
    <definedName name="REC12600_1" localSheetId="0">#REF!</definedName>
    <definedName name="REC12600_1" localSheetId="4">#REF!</definedName>
    <definedName name="REC12600_1" localSheetId="2">#REF!</definedName>
    <definedName name="REC12600_1" localSheetId="5">#REF!</definedName>
    <definedName name="REC12600_1" localSheetId="1">#REF!</definedName>
    <definedName name="REC12600_1" localSheetId="3">#REF!</definedName>
    <definedName name="REC12610_1" localSheetId="0">#REF!</definedName>
    <definedName name="REC12610_1" localSheetId="4">#REF!</definedName>
    <definedName name="REC12610_1" localSheetId="2">#REF!</definedName>
    <definedName name="REC12610_1" localSheetId="5">#REF!</definedName>
    <definedName name="REC12610_1" localSheetId="1">#REF!</definedName>
    <definedName name="REC12610_1" localSheetId="3">#REF!</definedName>
    <definedName name="REC12630_1" localSheetId="0">#REF!</definedName>
    <definedName name="REC12630_1" localSheetId="4">#REF!</definedName>
    <definedName name="REC12630_1" localSheetId="2">#REF!</definedName>
    <definedName name="REC12630_1" localSheetId="5">#REF!</definedName>
    <definedName name="REC12630_1" localSheetId="1">#REF!</definedName>
    <definedName name="REC12630_1" localSheetId="3">#REF!</definedName>
    <definedName name="REC12631_1" localSheetId="0">#REF!</definedName>
    <definedName name="REC12631_1" localSheetId="4">#REF!</definedName>
    <definedName name="REC12631_1" localSheetId="2">#REF!</definedName>
    <definedName name="REC12631_1" localSheetId="5">#REF!</definedName>
    <definedName name="REC12631_1" localSheetId="1">#REF!</definedName>
    <definedName name="REC12631_1" localSheetId="3">#REF!</definedName>
    <definedName name="REC12640_1" localSheetId="0">#REF!</definedName>
    <definedName name="REC12640_1" localSheetId="4">#REF!</definedName>
    <definedName name="REC12640_1" localSheetId="2">#REF!</definedName>
    <definedName name="REC12640_1" localSheetId="5">#REF!</definedName>
    <definedName name="REC12640_1" localSheetId="1">#REF!</definedName>
    <definedName name="REC12640_1" localSheetId="3">#REF!</definedName>
    <definedName name="REC12645_1" localSheetId="0">#REF!</definedName>
    <definedName name="REC12645_1" localSheetId="4">#REF!</definedName>
    <definedName name="REC12645_1" localSheetId="2">#REF!</definedName>
    <definedName name="REC12645_1" localSheetId="5">#REF!</definedName>
    <definedName name="REC12645_1" localSheetId="1">#REF!</definedName>
    <definedName name="REC12645_1" localSheetId="3">#REF!</definedName>
    <definedName name="REC12665_1" localSheetId="0">#REF!</definedName>
    <definedName name="REC12665_1" localSheetId="4">#REF!</definedName>
    <definedName name="REC12665_1" localSheetId="2">#REF!</definedName>
    <definedName name="REC12665_1" localSheetId="5">#REF!</definedName>
    <definedName name="REC12665_1" localSheetId="1">#REF!</definedName>
    <definedName name="REC12665_1" localSheetId="3">#REF!</definedName>
    <definedName name="REC12690_1" localSheetId="0">#REF!</definedName>
    <definedName name="REC12690_1" localSheetId="4">#REF!</definedName>
    <definedName name="REC12690_1" localSheetId="2">#REF!</definedName>
    <definedName name="REC12690_1" localSheetId="5">#REF!</definedName>
    <definedName name="REC12690_1" localSheetId="1">#REF!</definedName>
    <definedName name="REC12690_1" localSheetId="3">#REF!</definedName>
    <definedName name="REC12700_1" localSheetId="0">#REF!</definedName>
    <definedName name="REC12700_1" localSheetId="4">#REF!</definedName>
    <definedName name="REC12700_1" localSheetId="2">#REF!</definedName>
    <definedName name="REC12700_1" localSheetId="5">#REF!</definedName>
    <definedName name="REC12700_1" localSheetId="1">#REF!</definedName>
    <definedName name="REC12700_1" localSheetId="3">#REF!</definedName>
    <definedName name="REC12710_1" localSheetId="0">#REF!</definedName>
    <definedName name="REC12710_1" localSheetId="4">#REF!</definedName>
    <definedName name="REC12710_1" localSheetId="2">#REF!</definedName>
    <definedName name="REC12710_1" localSheetId="5">#REF!</definedName>
    <definedName name="REC12710_1" localSheetId="1">#REF!</definedName>
    <definedName name="REC12710_1" localSheetId="3">#REF!</definedName>
    <definedName name="REC13111_1" localSheetId="0">#REF!</definedName>
    <definedName name="REC13111_1" localSheetId="4">#REF!</definedName>
    <definedName name="REC13111_1" localSheetId="2">#REF!</definedName>
    <definedName name="REC13111_1" localSheetId="5">#REF!</definedName>
    <definedName name="REC13111_1" localSheetId="1">#REF!</definedName>
    <definedName name="REC13111_1" localSheetId="3">#REF!</definedName>
    <definedName name="REC13112_1" localSheetId="0">#REF!</definedName>
    <definedName name="REC13112_1" localSheetId="4">#REF!</definedName>
    <definedName name="REC13112_1" localSheetId="2">#REF!</definedName>
    <definedName name="REC13112_1" localSheetId="5">#REF!</definedName>
    <definedName name="REC13112_1" localSheetId="1">#REF!</definedName>
    <definedName name="REC13112_1" localSheetId="3">#REF!</definedName>
    <definedName name="REC13121_1" localSheetId="0">#REF!</definedName>
    <definedName name="REC13121_1" localSheetId="4">#REF!</definedName>
    <definedName name="REC13121_1" localSheetId="2">#REF!</definedName>
    <definedName name="REC13121_1" localSheetId="5">#REF!</definedName>
    <definedName name="REC13121_1" localSheetId="1">#REF!</definedName>
    <definedName name="REC13121_1" localSheetId="3">#REF!</definedName>
    <definedName name="REC13720_1" localSheetId="0">#REF!</definedName>
    <definedName name="REC13720_1" localSheetId="4">#REF!</definedName>
    <definedName name="REC13720_1" localSheetId="2">#REF!</definedName>
    <definedName name="REC13720_1" localSheetId="5">#REF!</definedName>
    <definedName name="REC13720_1" localSheetId="1">#REF!</definedName>
    <definedName name="REC13720_1" localSheetId="3">#REF!</definedName>
    <definedName name="REC14100_1" localSheetId="0">#REF!</definedName>
    <definedName name="REC14100_1" localSheetId="4">#REF!</definedName>
    <definedName name="REC14100_1" localSheetId="2">#REF!</definedName>
    <definedName name="REC14100_1" localSheetId="5">#REF!</definedName>
    <definedName name="REC14100_1" localSheetId="1">#REF!</definedName>
    <definedName name="REC14100_1" localSheetId="3">#REF!</definedName>
    <definedName name="REC14161_1" localSheetId="0">#REF!</definedName>
    <definedName name="REC14161_1" localSheetId="4">#REF!</definedName>
    <definedName name="REC14161_1" localSheetId="2">#REF!</definedName>
    <definedName name="REC14161_1" localSheetId="5">#REF!</definedName>
    <definedName name="REC14161_1" localSheetId="1">#REF!</definedName>
    <definedName name="REC14161_1" localSheetId="3">#REF!</definedName>
    <definedName name="REC14195_1" localSheetId="0">#REF!</definedName>
    <definedName name="REC14195_1" localSheetId="4">#REF!</definedName>
    <definedName name="REC14195_1" localSheetId="2">#REF!</definedName>
    <definedName name="REC14195_1" localSheetId="5">#REF!</definedName>
    <definedName name="REC14195_1" localSheetId="1">#REF!</definedName>
    <definedName name="REC14195_1" localSheetId="3">#REF!</definedName>
    <definedName name="REC14205_1" localSheetId="0">#REF!</definedName>
    <definedName name="REC14205_1" localSheetId="4">#REF!</definedName>
    <definedName name="REC14205_1" localSheetId="2">#REF!</definedName>
    <definedName name="REC14205_1" localSheetId="5">#REF!</definedName>
    <definedName name="REC14205_1" localSheetId="1">#REF!</definedName>
    <definedName name="REC14205_1" localSheetId="3">#REF!</definedName>
    <definedName name="REC14260_1" localSheetId="0">#REF!</definedName>
    <definedName name="REC14260_1" localSheetId="4">#REF!</definedName>
    <definedName name="REC14260_1" localSheetId="2">#REF!</definedName>
    <definedName name="REC14260_1" localSheetId="5">#REF!</definedName>
    <definedName name="REC14260_1" localSheetId="1">#REF!</definedName>
    <definedName name="REC14260_1" localSheetId="3">#REF!</definedName>
    <definedName name="REC14500_1" localSheetId="0">#REF!</definedName>
    <definedName name="REC14500_1" localSheetId="4">#REF!</definedName>
    <definedName name="REC14500_1" localSheetId="2">#REF!</definedName>
    <definedName name="REC14500_1" localSheetId="5">#REF!</definedName>
    <definedName name="REC14500_1" localSheetId="1">#REF!</definedName>
    <definedName name="REC14500_1" localSheetId="3">#REF!</definedName>
    <definedName name="REC14515_1" localSheetId="0">#REF!</definedName>
    <definedName name="REC14515_1" localSheetId="4">#REF!</definedName>
    <definedName name="REC14515_1" localSheetId="2">#REF!</definedName>
    <definedName name="REC14515_1" localSheetId="5">#REF!</definedName>
    <definedName name="REC14515_1" localSheetId="1">#REF!</definedName>
    <definedName name="REC14515_1" localSheetId="3">#REF!</definedName>
    <definedName name="REC14555_1" localSheetId="0">#REF!</definedName>
    <definedName name="REC14555_1" localSheetId="4">#REF!</definedName>
    <definedName name="REC14555_1" localSheetId="2">#REF!</definedName>
    <definedName name="REC14555_1" localSheetId="5">#REF!</definedName>
    <definedName name="REC14555_1" localSheetId="1">#REF!</definedName>
    <definedName name="REC14555_1" localSheetId="3">#REF!</definedName>
    <definedName name="REC14565_1" localSheetId="0">#REF!</definedName>
    <definedName name="REC14565_1" localSheetId="4">#REF!</definedName>
    <definedName name="REC14565_1" localSheetId="2">#REF!</definedName>
    <definedName name="REC14565_1" localSheetId="5">#REF!</definedName>
    <definedName name="REC14565_1" localSheetId="1">#REF!</definedName>
    <definedName name="REC14565_1" localSheetId="3">#REF!</definedName>
    <definedName name="REC15135_1" localSheetId="0">#REF!</definedName>
    <definedName name="REC15135_1" localSheetId="4">#REF!</definedName>
    <definedName name="REC15135_1" localSheetId="2">#REF!</definedName>
    <definedName name="REC15135_1" localSheetId="5">#REF!</definedName>
    <definedName name="REC15135_1" localSheetId="1">#REF!</definedName>
    <definedName name="REC15135_1" localSheetId="3">#REF!</definedName>
    <definedName name="REC15140_1" localSheetId="0">#REF!</definedName>
    <definedName name="REC15140_1" localSheetId="4">#REF!</definedName>
    <definedName name="REC15140_1" localSheetId="2">#REF!</definedName>
    <definedName name="REC15140_1" localSheetId="5">#REF!</definedName>
    <definedName name="REC15140_1" localSheetId="1">#REF!</definedName>
    <definedName name="REC15140_1" localSheetId="3">#REF!</definedName>
    <definedName name="REC15195_1" localSheetId="0">#REF!</definedName>
    <definedName name="REC15195_1" localSheetId="4">#REF!</definedName>
    <definedName name="REC15195_1" localSheetId="2">#REF!</definedName>
    <definedName name="REC15195_1" localSheetId="5">#REF!</definedName>
    <definedName name="REC15195_1" localSheetId="1">#REF!</definedName>
    <definedName name="REC15195_1" localSheetId="3">#REF!</definedName>
    <definedName name="REC15225_1" localSheetId="0">#REF!</definedName>
    <definedName name="REC15225_1" localSheetId="4">#REF!</definedName>
    <definedName name="REC15225_1" localSheetId="2">#REF!</definedName>
    <definedName name="REC15225_1" localSheetId="5">#REF!</definedName>
    <definedName name="REC15225_1" localSheetId="1">#REF!</definedName>
    <definedName name="REC15225_1" localSheetId="3">#REF!</definedName>
    <definedName name="REC15230_1" localSheetId="0">#REF!</definedName>
    <definedName name="REC15230_1" localSheetId="4">#REF!</definedName>
    <definedName name="REC15230_1" localSheetId="2">#REF!</definedName>
    <definedName name="REC15230_1" localSheetId="5">#REF!</definedName>
    <definedName name="REC15230_1" localSheetId="1">#REF!</definedName>
    <definedName name="REC15230_1" localSheetId="3">#REF!</definedName>
    <definedName name="REC15515_1" localSheetId="0">#REF!</definedName>
    <definedName name="REC15515_1" localSheetId="4">#REF!</definedName>
    <definedName name="REC15515_1" localSheetId="2">#REF!</definedName>
    <definedName name="REC15515_1" localSheetId="5">#REF!</definedName>
    <definedName name="REC15515_1" localSheetId="1">#REF!</definedName>
    <definedName name="REC15515_1" localSheetId="3">#REF!</definedName>
    <definedName name="REC15560_1" localSheetId="0">#REF!</definedName>
    <definedName name="REC15560_1" localSheetId="4">#REF!</definedName>
    <definedName name="REC15560_1" localSheetId="2">#REF!</definedName>
    <definedName name="REC15560_1" localSheetId="5">#REF!</definedName>
    <definedName name="REC15560_1" localSheetId="1">#REF!</definedName>
    <definedName name="REC15560_1" localSheetId="3">#REF!</definedName>
    <definedName name="REC15565_1" localSheetId="0">#REF!</definedName>
    <definedName name="REC15565_1" localSheetId="4">#REF!</definedName>
    <definedName name="REC15565_1" localSheetId="2">#REF!</definedName>
    <definedName name="REC15565_1" localSheetId="5">#REF!</definedName>
    <definedName name="REC15565_1" localSheetId="1">#REF!</definedName>
    <definedName name="REC15565_1" localSheetId="3">#REF!</definedName>
    <definedName name="REC15570_1" localSheetId="0">#REF!</definedName>
    <definedName name="REC15570_1" localSheetId="4">#REF!</definedName>
    <definedName name="REC15570_1" localSheetId="2">#REF!</definedName>
    <definedName name="REC15570_1" localSheetId="5">#REF!</definedName>
    <definedName name="REC15570_1" localSheetId="1">#REF!</definedName>
    <definedName name="REC15570_1" localSheetId="3">#REF!</definedName>
    <definedName name="REC15575_1" localSheetId="0">#REF!</definedName>
    <definedName name="REC15575_1" localSheetId="4">#REF!</definedName>
    <definedName name="REC15575_1" localSheetId="2">#REF!</definedName>
    <definedName name="REC15575_1" localSheetId="5">#REF!</definedName>
    <definedName name="REC15575_1" localSheetId="1">#REF!</definedName>
    <definedName name="REC15575_1" localSheetId="3">#REF!</definedName>
    <definedName name="REC15583_1" localSheetId="0">#REF!</definedName>
    <definedName name="REC15583_1" localSheetId="4">#REF!</definedName>
    <definedName name="REC15583_1" localSheetId="2">#REF!</definedName>
    <definedName name="REC15583_1" localSheetId="5">#REF!</definedName>
    <definedName name="REC15583_1" localSheetId="1">#REF!</definedName>
    <definedName name="REC15583_1" localSheetId="3">#REF!</definedName>
    <definedName name="REC15590_1" localSheetId="0">#REF!</definedName>
    <definedName name="REC15590_1" localSheetId="4">#REF!</definedName>
    <definedName name="REC15590_1" localSheetId="2">#REF!</definedName>
    <definedName name="REC15590_1" localSheetId="5">#REF!</definedName>
    <definedName name="REC15590_1" localSheetId="1">#REF!</definedName>
    <definedName name="REC15590_1" localSheetId="3">#REF!</definedName>
    <definedName name="REC15591_1" localSheetId="0">#REF!</definedName>
    <definedName name="REC15591_1" localSheetId="4">#REF!</definedName>
    <definedName name="REC15591_1" localSheetId="2">#REF!</definedName>
    <definedName name="REC15591_1" localSheetId="5">#REF!</definedName>
    <definedName name="REC15591_1" localSheetId="1">#REF!</definedName>
    <definedName name="REC15591_1" localSheetId="3">#REF!</definedName>
    <definedName name="REC15610_1" localSheetId="0">#REF!</definedName>
    <definedName name="REC15610_1" localSheetId="4">#REF!</definedName>
    <definedName name="REC15610_1" localSheetId="2">#REF!</definedName>
    <definedName name="REC15610_1" localSheetId="5">#REF!</definedName>
    <definedName name="REC15610_1" localSheetId="1">#REF!</definedName>
    <definedName name="REC15610_1" localSheetId="3">#REF!</definedName>
    <definedName name="REC15625_1" localSheetId="0">#REF!</definedName>
    <definedName name="REC15625_1" localSheetId="4">#REF!</definedName>
    <definedName name="REC15625_1" localSheetId="2">#REF!</definedName>
    <definedName name="REC15625_1" localSheetId="5">#REF!</definedName>
    <definedName name="REC15625_1" localSheetId="1">#REF!</definedName>
    <definedName name="REC15625_1" localSheetId="3">#REF!</definedName>
    <definedName name="REC15635_1" localSheetId="0">#REF!</definedName>
    <definedName name="REC15635_1" localSheetId="4">#REF!</definedName>
    <definedName name="REC15635_1" localSheetId="2">#REF!</definedName>
    <definedName name="REC15635_1" localSheetId="5">#REF!</definedName>
    <definedName name="REC15635_1" localSheetId="1">#REF!</definedName>
    <definedName name="REC15635_1" localSheetId="3">#REF!</definedName>
    <definedName name="REC15655_1" localSheetId="0">#REF!</definedName>
    <definedName name="REC15655_1" localSheetId="4">#REF!</definedName>
    <definedName name="REC15655_1" localSheetId="2">#REF!</definedName>
    <definedName name="REC15655_1" localSheetId="5">#REF!</definedName>
    <definedName name="REC15655_1" localSheetId="1">#REF!</definedName>
    <definedName name="REC15655_1" localSheetId="3">#REF!</definedName>
    <definedName name="REC15665_1" localSheetId="0">#REF!</definedName>
    <definedName name="REC15665_1" localSheetId="4">#REF!</definedName>
    <definedName name="REC15665_1" localSheetId="2">#REF!</definedName>
    <definedName name="REC15665_1" localSheetId="5">#REF!</definedName>
    <definedName name="REC15665_1" localSheetId="1">#REF!</definedName>
    <definedName name="REC15665_1" localSheetId="3">#REF!</definedName>
    <definedName name="REC16515_1" localSheetId="0">#REF!</definedName>
    <definedName name="REC16515_1" localSheetId="4">#REF!</definedName>
    <definedName name="REC16515_1" localSheetId="2">#REF!</definedName>
    <definedName name="REC16515_1" localSheetId="5">#REF!</definedName>
    <definedName name="REC16515_1" localSheetId="1">#REF!</definedName>
    <definedName name="REC16515_1" localSheetId="3">#REF!</definedName>
    <definedName name="REC16535_1" localSheetId="0">#REF!</definedName>
    <definedName name="REC16535_1" localSheetId="4">#REF!</definedName>
    <definedName name="REC16535_1" localSheetId="2">#REF!</definedName>
    <definedName name="REC16535_1" localSheetId="5">#REF!</definedName>
    <definedName name="REC16535_1" localSheetId="1">#REF!</definedName>
    <definedName name="REC16535_1" localSheetId="3">#REF!</definedName>
    <definedName name="REC17140_1" localSheetId="0">#REF!</definedName>
    <definedName name="REC17140_1" localSheetId="4">#REF!</definedName>
    <definedName name="REC17140_1" localSheetId="2">#REF!</definedName>
    <definedName name="REC17140_1" localSheetId="5">#REF!</definedName>
    <definedName name="REC17140_1" localSheetId="1">#REF!</definedName>
    <definedName name="REC17140_1" localSheetId="3">#REF!</definedName>
    <definedName name="REC19500_1" localSheetId="0">#REF!</definedName>
    <definedName name="REC19500_1" localSheetId="4">#REF!</definedName>
    <definedName name="REC19500_1" localSheetId="2">#REF!</definedName>
    <definedName name="REC19500_1" localSheetId="5">#REF!</definedName>
    <definedName name="REC19500_1" localSheetId="1">#REF!</definedName>
    <definedName name="REC19500_1" localSheetId="3">#REF!</definedName>
    <definedName name="REC19501_1" localSheetId="0">#REF!</definedName>
    <definedName name="REC19501_1" localSheetId="4">#REF!</definedName>
    <definedName name="REC19501_1" localSheetId="2">#REF!</definedName>
    <definedName name="REC19501_1" localSheetId="5">#REF!</definedName>
    <definedName name="REC19501_1" localSheetId="1">#REF!</definedName>
    <definedName name="REC19501_1" localSheetId="3">#REF!</definedName>
    <definedName name="REC19502_1" localSheetId="0">#REF!</definedName>
    <definedName name="REC19502_1" localSheetId="4">#REF!</definedName>
    <definedName name="REC19502_1" localSheetId="2">#REF!</definedName>
    <definedName name="REC19502_1" localSheetId="5">#REF!</definedName>
    <definedName name="REC19502_1" localSheetId="1">#REF!</definedName>
    <definedName name="REC19502_1" localSheetId="3">#REF!</definedName>
    <definedName name="REC19503_1" localSheetId="0">#REF!</definedName>
    <definedName name="REC19503_1" localSheetId="4">#REF!</definedName>
    <definedName name="REC19503_1" localSheetId="2">#REF!</definedName>
    <definedName name="REC19503_1" localSheetId="5">#REF!</definedName>
    <definedName name="REC19503_1" localSheetId="1">#REF!</definedName>
    <definedName name="REC19503_1" localSheetId="3">#REF!</definedName>
    <definedName name="REC19504_1" localSheetId="0">#REF!</definedName>
    <definedName name="REC19504_1" localSheetId="4">#REF!</definedName>
    <definedName name="REC19504_1" localSheetId="2">#REF!</definedName>
    <definedName name="REC19504_1" localSheetId="5">#REF!</definedName>
    <definedName name="REC19504_1" localSheetId="1">#REF!</definedName>
    <definedName name="REC19504_1" localSheetId="3">#REF!</definedName>
    <definedName name="REC19505_1" localSheetId="0">#REF!</definedName>
    <definedName name="REC19505_1" localSheetId="4">#REF!</definedName>
    <definedName name="REC19505_1" localSheetId="2">#REF!</definedName>
    <definedName name="REC19505_1" localSheetId="5">#REF!</definedName>
    <definedName name="REC19505_1" localSheetId="1">#REF!</definedName>
    <definedName name="REC19505_1" localSheetId="3">#REF!</definedName>
    <definedName name="REC20100_1" localSheetId="0">#REF!</definedName>
    <definedName name="REC20100_1" localSheetId="4">#REF!</definedName>
    <definedName name="REC20100_1" localSheetId="2">#REF!</definedName>
    <definedName name="REC20100_1" localSheetId="5">#REF!</definedName>
    <definedName name="REC20100_1" localSheetId="1">#REF!</definedName>
    <definedName name="REC20100_1" localSheetId="3">#REF!</definedName>
    <definedName name="REC20105_1" localSheetId="0">#REF!</definedName>
    <definedName name="REC20105_1" localSheetId="4">#REF!</definedName>
    <definedName name="REC20105_1" localSheetId="2">#REF!</definedName>
    <definedName name="REC20105_1" localSheetId="5">#REF!</definedName>
    <definedName name="REC20105_1" localSheetId="1">#REF!</definedName>
    <definedName name="REC20105_1" localSheetId="3">#REF!</definedName>
    <definedName name="REC20110_1" localSheetId="0">#REF!</definedName>
    <definedName name="REC20110_1" localSheetId="4">#REF!</definedName>
    <definedName name="REC20110_1" localSheetId="2">#REF!</definedName>
    <definedName name="REC20110_1" localSheetId="5">#REF!</definedName>
    <definedName name="REC20110_1" localSheetId="1">#REF!</definedName>
    <definedName name="REC20110_1" localSheetId="3">#REF!</definedName>
    <definedName name="REC20115_1" localSheetId="0">#REF!</definedName>
    <definedName name="REC20115_1" localSheetId="4">#REF!</definedName>
    <definedName name="REC20115_1" localSheetId="2">#REF!</definedName>
    <definedName name="REC20115_1" localSheetId="5">#REF!</definedName>
    <definedName name="REC20115_1" localSheetId="1">#REF!</definedName>
    <definedName name="REC20115_1" localSheetId="3">#REF!</definedName>
    <definedName name="REC20130_1" localSheetId="0">#REF!</definedName>
    <definedName name="REC20130_1" localSheetId="4">#REF!</definedName>
    <definedName name="REC20130_1" localSheetId="2">#REF!</definedName>
    <definedName name="REC20130_1" localSheetId="5">#REF!</definedName>
    <definedName name="REC20130_1" localSheetId="1">#REF!</definedName>
    <definedName name="REC20130_1" localSheetId="3">#REF!</definedName>
    <definedName name="REC20135_1" localSheetId="0">#REF!</definedName>
    <definedName name="REC20135_1" localSheetId="4">#REF!</definedName>
    <definedName name="REC20135_1" localSheetId="2">#REF!</definedName>
    <definedName name="REC20135_1" localSheetId="5">#REF!</definedName>
    <definedName name="REC20135_1" localSheetId="1">#REF!</definedName>
    <definedName name="REC20135_1" localSheetId="3">#REF!</definedName>
    <definedName name="REC20140_1" localSheetId="0">#REF!</definedName>
    <definedName name="REC20140_1" localSheetId="4">#REF!</definedName>
    <definedName name="REC20140_1" localSheetId="2">#REF!</definedName>
    <definedName name="REC20140_1" localSheetId="5">#REF!</definedName>
    <definedName name="REC20140_1" localSheetId="1">#REF!</definedName>
    <definedName name="REC20140_1" localSheetId="3">#REF!</definedName>
    <definedName name="REC20145_1" localSheetId="0">#REF!</definedName>
    <definedName name="REC20145_1" localSheetId="4">#REF!</definedName>
    <definedName name="REC20145_1" localSheetId="2">#REF!</definedName>
    <definedName name="REC20145_1" localSheetId="5">#REF!</definedName>
    <definedName name="REC20145_1" localSheetId="1">#REF!</definedName>
    <definedName name="REC20145_1" localSheetId="3">#REF!</definedName>
    <definedName name="REC20150_1" localSheetId="0">#REF!</definedName>
    <definedName name="REC20150_1" localSheetId="4">#REF!</definedName>
    <definedName name="REC20150_1" localSheetId="2">#REF!</definedName>
    <definedName name="REC20150_1" localSheetId="5">#REF!</definedName>
    <definedName name="REC20150_1" localSheetId="1">#REF!</definedName>
    <definedName name="REC20150_1" localSheetId="3">#REF!</definedName>
    <definedName name="REC20155_1" localSheetId="0">#REF!</definedName>
    <definedName name="REC20155_1" localSheetId="4">#REF!</definedName>
    <definedName name="REC20155_1" localSheetId="2">#REF!</definedName>
    <definedName name="REC20155_1" localSheetId="5">#REF!</definedName>
    <definedName name="REC20155_1" localSheetId="1">#REF!</definedName>
    <definedName name="REC20155_1" localSheetId="3">#REF!</definedName>
    <definedName name="REC20175_1" localSheetId="0">#REF!</definedName>
    <definedName name="REC20175_1" localSheetId="4">#REF!</definedName>
    <definedName name="REC20175_1" localSheetId="2">#REF!</definedName>
    <definedName name="REC20175_1" localSheetId="5">#REF!</definedName>
    <definedName name="REC20175_1" localSheetId="1">#REF!</definedName>
    <definedName name="REC20175_1" localSheetId="3">#REF!</definedName>
    <definedName name="REC20185_1" localSheetId="0">#REF!</definedName>
    <definedName name="REC20185_1" localSheetId="4">#REF!</definedName>
    <definedName name="REC20185_1" localSheetId="2">#REF!</definedName>
    <definedName name="REC20185_1" localSheetId="5">#REF!</definedName>
    <definedName name="REC20185_1" localSheetId="1">#REF!</definedName>
    <definedName name="REC20185_1" localSheetId="3">#REF!</definedName>
    <definedName name="REC20190_1" localSheetId="0">#REF!</definedName>
    <definedName name="REC20190_1" localSheetId="4">#REF!</definedName>
    <definedName name="REC20190_1" localSheetId="2">#REF!</definedName>
    <definedName name="REC20190_1" localSheetId="5">#REF!</definedName>
    <definedName name="REC20190_1" localSheetId="1">#REF!</definedName>
    <definedName name="REC20190_1" localSheetId="3">#REF!</definedName>
    <definedName name="REC20195_1" localSheetId="0">#REF!</definedName>
    <definedName name="REC20195_1" localSheetId="4">#REF!</definedName>
    <definedName name="REC20195_1" localSheetId="2">#REF!</definedName>
    <definedName name="REC20195_1" localSheetId="5">#REF!</definedName>
    <definedName name="REC20195_1" localSheetId="1">#REF!</definedName>
    <definedName name="REC20195_1" localSheetId="3">#REF!</definedName>
    <definedName name="REC20210_1" localSheetId="0">#REF!</definedName>
    <definedName name="REC20210_1" localSheetId="4">#REF!</definedName>
    <definedName name="REC20210_1" localSheetId="2">#REF!</definedName>
    <definedName name="REC20210_1" localSheetId="5">#REF!</definedName>
    <definedName name="REC20210_1" localSheetId="1">#REF!</definedName>
    <definedName name="REC20210_1" localSheetId="3">#REF!</definedName>
    <definedName name="resumo_1" localSheetId="0">#REF!</definedName>
    <definedName name="resumo_1" localSheetId="4">#REF!</definedName>
    <definedName name="resumo_1" localSheetId="2">#REF!</definedName>
    <definedName name="resumo_1" localSheetId="5">#REF!</definedName>
    <definedName name="resumo_1" localSheetId="1">#REF!</definedName>
    <definedName name="resumo_1" localSheetId="3">#REF!</definedName>
    <definedName name="resumo_6" localSheetId="0">#REF!</definedName>
    <definedName name="resumo_6" localSheetId="4">#REF!</definedName>
    <definedName name="resumo_6" localSheetId="2">#REF!</definedName>
    <definedName name="resumo_6" localSheetId="5">#REF!</definedName>
    <definedName name="resumo_6" localSheetId="1">#REF!</definedName>
    <definedName name="resumo_6" localSheetId="3">#REF!</definedName>
    <definedName name="resumo_9" localSheetId="0">#REF!</definedName>
    <definedName name="resumo_9" localSheetId="4">#REF!</definedName>
    <definedName name="resumo_9" localSheetId="2">#REF!</definedName>
    <definedName name="resumo_9" localSheetId="5">#REF!</definedName>
    <definedName name="resumo_9" localSheetId="1">#REF!</definedName>
    <definedName name="resumo_9" localSheetId="3">#REF!</definedName>
    <definedName name="SANTOS" localSheetId="0">#REF!</definedName>
    <definedName name="SANTOS" localSheetId="4">#REF!</definedName>
    <definedName name="SANTOS" localSheetId="2">#REF!</definedName>
    <definedName name="SANTOS" localSheetId="5">#REF!</definedName>
    <definedName name="SANTOS" localSheetId="1">#REF!</definedName>
    <definedName name="SANTOS" localSheetId="3">#REF!</definedName>
    <definedName name="svi2_1" localSheetId="0">#REF!</definedName>
    <definedName name="svi2_1" localSheetId="4">#REF!</definedName>
    <definedName name="svi2_1" localSheetId="2">#REF!</definedName>
    <definedName name="svi2_1" localSheetId="5">#REF!</definedName>
    <definedName name="svi2_1" localSheetId="1">#REF!</definedName>
    <definedName name="svi2_1" localSheetId="3">#REF!</definedName>
    <definedName name="svi2_6" localSheetId="0">#REF!</definedName>
    <definedName name="svi2_6" localSheetId="4">#REF!</definedName>
    <definedName name="svi2_6" localSheetId="2">#REF!</definedName>
    <definedName name="svi2_6" localSheetId="5">#REF!</definedName>
    <definedName name="svi2_6" localSheetId="1">#REF!</definedName>
    <definedName name="svi2_6" localSheetId="3">#REF!</definedName>
    <definedName name="svi2_9" localSheetId="0">#REF!</definedName>
    <definedName name="svi2_9" localSheetId="4">#REF!</definedName>
    <definedName name="svi2_9" localSheetId="2">#REF!</definedName>
    <definedName name="svi2_9" localSheetId="5">#REF!</definedName>
    <definedName name="svi2_9" localSheetId="1">#REF!</definedName>
    <definedName name="svi2_9" localSheetId="3">#REF!</definedName>
    <definedName name="t" localSheetId="0">#REF!</definedName>
    <definedName name="t" localSheetId="4">#REF!</definedName>
    <definedName name="t" localSheetId="2">#REF!</definedName>
    <definedName name="t" localSheetId="5">#REF!</definedName>
    <definedName name="t" localSheetId="1">#REF!</definedName>
    <definedName name="t" localSheetId="3">#REF!</definedName>
    <definedName name="t_1" localSheetId="0">#REF!</definedName>
    <definedName name="t_1" localSheetId="4">#REF!</definedName>
    <definedName name="t_1" localSheetId="2">#REF!</definedName>
    <definedName name="t_1" localSheetId="5">#REF!</definedName>
    <definedName name="t_1" localSheetId="1">#REF!</definedName>
    <definedName name="t_1" localSheetId="3">#REF!</definedName>
    <definedName name="taxa_cap" localSheetId="0">#REF!</definedName>
    <definedName name="taxa_cap" localSheetId="4">#REF!</definedName>
    <definedName name="taxa_cap" localSheetId="2">#REF!</definedName>
    <definedName name="taxa_cap" localSheetId="5">#REF!</definedName>
    <definedName name="taxa_cap" localSheetId="1">#REF!</definedName>
    <definedName name="taxa_cap" localSheetId="3">#REF!</definedName>
    <definedName name="terra" localSheetId="0">#REF!</definedName>
    <definedName name="terra" localSheetId="4">#REF!</definedName>
    <definedName name="terra" localSheetId="2">#REF!</definedName>
    <definedName name="terra" localSheetId="5">#REF!</definedName>
    <definedName name="terra" localSheetId="1">#REF!</definedName>
    <definedName name="terra" localSheetId="3">#REF!</definedName>
    <definedName name="TESTE" localSheetId="0">#REF!</definedName>
    <definedName name="TESTE" localSheetId="4">#REF!</definedName>
    <definedName name="TESTE" localSheetId="2">#REF!</definedName>
    <definedName name="TESTE" localSheetId="5">#REF!</definedName>
    <definedName name="TESTE" localSheetId="1">#REF!</definedName>
    <definedName name="TESTE" localSheetId="3">#REF!</definedName>
    <definedName name="TESTE_10" localSheetId="0">#REF!</definedName>
    <definedName name="TESTE_10" localSheetId="4">#REF!</definedName>
    <definedName name="TESTE_10" localSheetId="2">#REF!</definedName>
    <definedName name="TESTE_10" localSheetId="5">#REF!</definedName>
    <definedName name="TESTE_10" localSheetId="1">#REF!</definedName>
    <definedName name="TESTE_10" localSheetId="3">#REF!</definedName>
    <definedName name="TESTE_11" localSheetId="0">#REF!</definedName>
    <definedName name="TESTE_11" localSheetId="4">#REF!</definedName>
    <definedName name="TESTE_11" localSheetId="2">#REF!</definedName>
    <definedName name="TESTE_11" localSheetId="5">#REF!</definedName>
    <definedName name="TESTE_11" localSheetId="1">#REF!</definedName>
    <definedName name="TESTE_11" localSheetId="3">#REF!</definedName>
    <definedName name="TESTE_12" localSheetId="0">#REF!</definedName>
    <definedName name="TESTE_12" localSheetId="4">#REF!</definedName>
    <definedName name="TESTE_12" localSheetId="2">#REF!</definedName>
    <definedName name="TESTE_12" localSheetId="5">#REF!</definedName>
    <definedName name="TESTE_12" localSheetId="1">#REF!</definedName>
    <definedName name="TESTE_12" localSheetId="3">#REF!</definedName>
    <definedName name="TESTE_13" localSheetId="0">#REF!</definedName>
    <definedName name="TESTE_13" localSheetId="4">#REF!</definedName>
    <definedName name="TESTE_13" localSheetId="2">#REF!</definedName>
    <definedName name="TESTE_13" localSheetId="5">#REF!</definedName>
    <definedName name="TESTE_13" localSheetId="1">#REF!</definedName>
    <definedName name="TESTE_13" localSheetId="3">#REF!</definedName>
    <definedName name="TESTE_14" localSheetId="0">#REF!</definedName>
    <definedName name="TESTE_14" localSheetId="4">#REF!</definedName>
    <definedName name="TESTE_14" localSheetId="2">#REF!</definedName>
    <definedName name="TESTE_14" localSheetId="5">#REF!</definedName>
    <definedName name="TESTE_14" localSheetId="1">#REF!</definedName>
    <definedName name="TESTE_14" localSheetId="3">#REF!</definedName>
    <definedName name="TESTE_2" localSheetId="0">#REF!</definedName>
    <definedName name="TESTE_2" localSheetId="4">#REF!</definedName>
    <definedName name="TESTE_2" localSheetId="2">#REF!</definedName>
    <definedName name="TESTE_2" localSheetId="5">#REF!</definedName>
    <definedName name="TESTE_2" localSheetId="1">#REF!</definedName>
    <definedName name="TESTE_2" localSheetId="3">#REF!</definedName>
    <definedName name="TESTE_3" localSheetId="0">#REF!</definedName>
    <definedName name="TESTE_3" localSheetId="4">#REF!</definedName>
    <definedName name="TESTE_3" localSheetId="2">#REF!</definedName>
    <definedName name="TESTE_3" localSheetId="5">#REF!</definedName>
    <definedName name="TESTE_3" localSheetId="1">#REF!</definedName>
    <definedName name="TESTE_3" localSheetId="3">#REF!</definedName>
    <definedName name="TESTE_4" localSheetId="0">#REF!</definedName>
    <definedName name="TESTE_4" localSheetId="4">#REF!</definedName>
    <definedName name="TESTE_4" localSheetId="2">#REF!</definedName>
    <definedName name="TESTE_4" localSheetId="5">#REF!</definedName>
    <definedName name="TESTE_4" localSheetId="1">#REF!</definedName>
    <definedName name="TESTE_4" localSheetId="3">#REF!</definedName>
    <definedName name="TESTE_5" localSheetId="0">#REF!</definedName>
    <definedName name="TESTE_5" localSheetId="4">#REF!</definedName>
    <definedName name="TESTE_5" localSheetId="2">#REF!</definedName>
    <definedName name="TESTE_5" localSheetId="5">#REF!</definedName>
    <definedName name="TESTE_5" localSheetId="1">#REF!</definedName>
    <definedName name="TESTE_5" localSheetId="3">#REF!</definedName>
    <definedName name="TESTE_6" localSheetId="0">#REF!</definedName>
    <definedName name="TESTE_6" localSheetId="4">#REF!</definedName>
    <definedName name="TESTE_6" localSheetId="2">#REF!</definedName>
    <definedName name="TESTE_6" localSheetId="5">#REF!</definedName>
    <definedName name="TESTE_6" localSheetId="1">#REF!</definedName>
    <definedName name="TESTE_6" localSheetId="3">#REF!</definedName>
    <definedName name="TESTE_7" localSheetId="0">#REF!</definedName>
    <definedName name="TESTE_7" localSheetId="4">#REF!</definedName>
    <definedName name="TESTE_7" localSheetId="2">#REF!</definedName>
    <definedName name="TESTE_7" localSheetId="5">#REF!</definedName>
    <definedName name="TESTE_7" localSheetId="1">#REF!</definedName>
    <definedName name="TESTE_7" localSheetId="3">#REF!</definedName>
    <definedName name="TESTE_8" localSheetId="0">#REF!</definedName>
    <definedName name="TESTE_8" localSheetId="4">#REF!</definedName>
    <definedName name="TESTE_8" localSheetId="2">#REF!</definedName>
    <definedName name="TESTE_8" localSheetId="5">#REF!</definedName>
    <definedName name="TESTE_8" localSheetId="1">#REF!</definedName>
    <definedName name="TESTE_8" localSheetId="3">#REF!</definedName>
    <definedName name="TESTE_9" localSheetId="0">#REF!</definedName>
    <definedName name="TESTE_9" localSheetId="4">#REF!</definedName>
    <definedName name="TESTE_9" localSheetId="2">#REF!</definedName>
    <definedName name="TESTE_9" localSheetId="5">#REF!</definedName>
    <definedName name="TESTE_9" localSheetId="1">#REF!</definedName>
    <definedName name="TESTE_9" localSheetId="3">#REF!</definedName>
    <definedName name="Texto14_2" localSheetId="0">#REF!</definedName>
    <definedName name="Texto14_2" localSheetId="4">#REF!</definedName>
    <definedName name="Texto14_2" localSheetId="2">#REF!</definedName>
    <definedName name="Texto14_2" localSheetId="5">#REF!</definedName>
    <definedName name="Texto14_2" localSheetId="1">#REF!</definedName>
    <definedName name="Texto14_2" localSheetId="3">#REF!</definedName>
    <definedName name="Texto14_3" localSheetId="0">[1]PLANILHA!#REF!</definedName>
    <definedName name="Texto14_3" localSheetId="4">[1]PLANILHA!#REF!</definedName>
    <definedName name="Texto14_3" localSheetId="2">[1]PLANILHA!#REF!</definedName>
    <definedName name="Texto14_3" localSheetId="5">[1]PLANILHA!#REF!</definedName>
    <definedName name="Texto14_3" localSheetId="1">[1]PLANILHA!#REF!</definedName>
    <definedName name="Texto14_3" localSheetId="3">[1]PLANILHA!#REF!</definedName>
    <definedName name="Texto24_2" localSheetId="0">#REF!</definedName>
    <definedName name="Texto24_2" localSheetId="4">#REF!</definedName>
    <definedName name="Texto24_2" localSheetId="2">#REF!</definedName>
    <definedName name="Texto24_2" localSheetId="5">#REF!</definedName>
    <definedName name="Texto24_2" localSheetId="1">#REF!</definedName>
    <definedName name="Texto24_2" localSheetId="3">#REF!</definedName>
    <definedName name="Texto24_3" localSheetId="0">[1]PLANILHA!#REF!</definedName>
    <definedName name="Texto24_3" localSheetId="4">[1]PLANILHA!#REF!</definedName>
    <definedName name="Texto24_3" localSheetId="2">[1]PLANILHA!#REF!</definedName>
    <definedName name="Texto24_3" localSheetId="5">[1]PLANILHA!#REF!</definedName>
    <definedName name="Texto24_3" localSheetId="1">[1]PLANILHA!#REF!</definedName>
    <definedName name="Texto24_3" localSheetId="3">[1]PLANILHA!#REF!</definedName>
    <definedName name="Texto25_2" localSheetId="0">#REF!</definedName>
    <definedName name="Texto25_2" localSheetId="4">#REF!</definedName>
    <definedName name="Texto25_2" localSheetId="2">#REF!</definedName>
    <definedName name="Texto25_2" localSheetId="5">#REF!</definedName>
    <definedName name="Texto25_2" localSheetId="1">#REF!</definedName>
    <definedName name="Texto25_2" localSheetId="3">#REF!</definedName>
    <definedName name="Texto25_3" localSheetId="0">[1]PLANILHA!#REF!</definedName>
    <definedName name="Texto25_3" localSheetId="4">[1]PLANILHA!#REF!</definedName>
    <definedName name="Texto25_3" localSheetId="2">[1]PLANILHA!#REF!</definedName>
    <definedName name="Texto25_3" localSheetId="5">[1]PLANILHA!#REF!</definedName>
    <definedName name="Texto25_3" localSheetId="1">[1]PLANILHA!#REF!</definedName>
    <definedName name="Texto25_3" localSheetId="3">[1]PLANILHA!#REF!</definedName>
    <definedName name="Texto30_2" localSheetId="0">#REF!</definedName>
    <definedName name="Texto30_2" localSheetId="4">#REF!</definedName>
    <definedName name="Texto30_2" localSheetId="2">#REF!</definedName>
    <definedName name="Texto30_2" localSheetId="5">#REF!</definedName>
    <definedName name="Texto30_2" localSheetId="1">#REF!</definedName>
    <definedName name="Texto30_2" localSheetId="3">#REF!</definedName>
    <definedName name="Texto30_3" localSheetId="0">[1]PLANILHA!#REF!</definedName>
    <definedName name="Texto30_3" localSheetId="4">[1]PLANILHA!#REF!</definedName>
    <definedName name="Texto30_3" localSheetId="2">[1]PLANILHA!#REF!</definedName>
    <definedName name="Texto30_3" localSheetId="5">[1]PLANILHA!#REF!</definedName>
    <definedName name="Texto30_3" localSheetId="1">[1]PLANILHA!#REF!</definedName>
    <definedName name="Texto30_3" localSheetId="3">[1]PLANILHA!#REF!</definedName>
    <definedName name="Texto39_2" localSheetId="0">#REF!</definedName>
    <definedName name="Texto39_2" localSheetId="4">#REF!</definedName>
    <definedName name="Texto39_2" localSheetId="2">#REF!</definedName>
    <definedName name="Texto39_2" localSheetId="5">#REF!</definedName>
    <definedName name="Texto39_2" localSheetId="1">#REF!</definedName>
    <definedName name="Texto39_2" localSheetId="3">#REF!</definedName>
    <definedName name="Texto39_3" localSheetId="0">[1]PLANILHA!#REF!</definedName>
    <definedName name="Texto39_3" localSheetId="4">[1]PLANILHA!#REF!</definedName>
    <definedName name="Texto39_3" localSheetId="2">[1]PLANILHA!#REF!</definedName>
    <definedName name="Texto39_3" localSheetId="5">[1]PLANILHA!#REF!</definedName>
    <definedName name="Texto39_3" localSheetId="1">[1]PLANILHA!#REF!</definedName>
    <definedName name="Texto39_3" localSheetId="3">[1]PLANILHA!#REF!</definedName>
    <definedName name="Texto42_2" localSheetId="0">#REF!</definedName>
    <definedName name="Texto42_2" localSheetId="4">#REF!</definedName>
    <definedName name="Texto42_2" localSheetId="2">#REF!</definedName>
    <definedName name="Texto42_2" localSheetId="5">#REF!</definedName>
    <definedName name="Texto42_2" localSheetId="1">#REF!</definedName>
    <definedName name="Texto42_2" localSheetId="3">#REF!</definedName>
    <definedName name="Texto42_3" localSheetId="0">[1]PLANILHA!#REF!</definedName>
    <definedName name="Texto42_3" localSheetId="4">[1]PLANILHA!#REF!</definedName>
    <definedName name="Texto42_3" localSheetId="2">[1]PLANILHA!#REF!</definedName>
    <definedName name="Texto42_3" localSheetId="5">[1]PLANILHA!#REF!</definedName>
    <definedName name="Texto42_3" localSheetId="1">[1]PLANILHA!#REF!</definedName>
    <definedName name="Texto42_3" localSheetId="3">[1]PLANILHA!#REF!</definedName>
    <definedName name="Texto43_2" localSheetId="0">#REF!</definedName>
    <definedName name="Texto43_2" localSheetId="4">#REF!</definedName>
    <definedName name="Texto43_2" localSheetId="2">#REF!</definedName>
    <definedName name="Texto43_2" localSheetId="5">#REF!</definedName>
    <definedName name="Texto43_2" localSheetId="1">#REF!</definedName>
    <definedName name="Texto43_2" localSheetId="3">#REF!</definedName>
    <definedName name="Texto43_3" localSheetId="0">[1]PLANILHA!#REF!</definedName>
    <definedName name="Texto43_3" localSheetId="4">[1]PLANILHA!#REF!</definedName>
    <definedName name="Texto43_3" localSheetId="2">[1]PLANILHA!#REF!</definedName>
    <definedName name="Texto43_3" localSheetId="5">[1]PLANILHA!#REF!</definedName>
    <definedName name="Texto43_3" localSheetId="1">[1]PLANILHA!#REF!</definedName>
    <definedName name="Texto43_3" localSheetId="3">[1]PLANILHA!#REF!</definedName>
    <definedName name="_xlnm.Print_Titles" localSheetId="0">'Cronograma Físico-H10'!$1:$8</definedName>
    <definedName name="_xlnm.Print_Titles" localSheetId="4">'Cronograma Físico-H10 (2)'!$1:$8</definedName>
    <definedName name="_xlnm.Print_Titles" localSheetId="2">'Cronograma Físico-H24'!$1:$8</definedName>
    <definedName name="total_1" localSheetId="0">#REF!</definedName>
    <definedName name="total_1" localSheetId="4">#REF!</definedName>
    <definedName name="total_1" localSheetId="2">#REF!</definedName>
    <definedName name="total_1" localSheetId="5">#REF!</definedName>
    <definedName name="total_1" localSheetId="1">#REF!</definedName>
    <definedName name="total_1" localSheetId="3">#REF!</definedName>
    <definedName name="total_6" localSheetId="0">#REF!</definedName>
    <definedName name="total_6" localSheetId="4">#REF!</definedName>
    <definedName name="total_6" localSheetId="2">#REF!</definedName>
    <definedName name="total_6" localSheetId="5">#REF!</definedName>
    <definedName name="total_6" localSheetId="1">#REF!</definedName>
    <definedName name="total_6" localSheetId="3">#REF!</definedName>
    <definedName name="total_9" localSheetId="0">#REF!</definedName>
    <definedName name="total_9" localSheetId="4">#REF!</definedName>
    <definedName name="total_9" localSheetId="2">#REF!</definedName>
    <definedName name="total_9" localSheetId="5">#REF!</definedName>
    <definedName name="total_9" localSheetId="1">#REF!</definedName>
    <definedName name="total_9" localSheetId="3">#REF!</definedName>
    <definedName name="UNI11100_1" localSheetId="0">#REF!</definedName>
    <definedName name="UNI11100_1" localSheetId="4">#REF!</definedName>
    <definedName name="UNI11100_1" localSheetId="2">#REF!</definedName>
    <definedName name="UNI11100_1" localSheetId="5">#REF!</definedName>
    <definedName name="UNI11100_1" localSheetId="1">#REF!</definedName>
    <definedName name="UNI11100_1" localSheetId="3">#REF!</definedName>
    <definedName name="UNI11110_1" localSheetId="0">#REF!</definedName>
    <definedName name="UNI11110_1" localSheetId="4">#REF!</definedName>
    <definedName name="UNI11110_1" localSheetId="2">#REF!</definedName>
    <definedName name="UNI11110_1" localSheetId="5">#REF!</definedName>
    <definedName name="UNI11110_1" localSheetId="1">#REF!</definedName>
    <definedName name="UNI11110_1" localSheetId="3">#REF!</definedName>
    <definedName name="UNI11115_1" localSheetId="0">#REF!</definedName>
    <definedName name="UNI11115_1" localSheetId="4">#REF!</definedName>
    <definedName name="UNI11115_1" localSheetId="2">#REF!</definedName>
    <definedName name="UNI11115_1" localSheetId="5">#REF!</definedName>
    <definedName name="UNI11115_1" localSheetId="1">#REF!</definedName>
    <definedName name="UNI11115_1" localSheetId="3">#REF!</definedName>
    <definedName name="UNI11125_1" localSheetId="0">#REF!</definedName>
    <definedName name="UNI11125_1" localSheetId="4">#REF!</definedName>
    <definedName name="UNI11125_1" localSheetId="2">#REF!</definedName>
    <definedName name="UNI11125_1" localSheetId="5">#REF!</definedName>
    <definedName name="UNI11125_1" localSheetId="1">#REF!</definedName>
    <definedName name="UNI11125_1" localSheetId="3">#REF!</definedName>
    <definedName name="UNI11130_1" localSheetId="0">#REF!</definedName>
    <definedName name="UNI11130_1" localSheetId="4">#REF!</definedName>
    <definedName name="UNI11130_1" localSheetId="2">#REF!</definedName>
    <definedName name="UNI11130_1" localSheetId="5">#REF!</definedName>
    <definedName name="UNI11130_1" localSheetId="1">#REF!</definedName>
    <definedName name="UNI11130_1" localSheetId="3">#REF!</definedName>
    <definedName name="UNI11135_1" localSheetId="0">#REF!</definedName>
    <definedName name="UNI11135_1" localSheetId="4">#REF!</definedName>
    <definedName name="UNI11135_1" localSheetId="2">#REF!</definedName>
    <definedName name="UNI11135_1" localSheetId="5">#REF!</definedName>
    <definedName name="UNI11135_1" localSheetId="1">#REF!</definedName>
    <definedName name="UNI11135_1" localSheetId="3">#REF!</definedName>
    <definedName name="UNI11145_1" localSheetId="0">#REF!</definedName>
    <definedName name="UNI11145_1" localSheetId="4">#REF!</definedName>
    <definedName name="UNI11145_1" localSheetId="2">#REF!</definedName>
    <definedName name="UNI11145_1" localSheetId="5">#REF!</definedName>
    <definedName name="UNI11145_1" localSheetId="1">#REF!</definedName>
    <definedName name="UNI11145_1" localSheetId="3">#REF!</definedName>
    <definedName name="UNI11150_1" localSheetId="0">#REF!</definedName>
    <definedName name="UNI11150_1" localSheetId="4">#REF!</definedName>
    <definedName name="UNI11150_1" localSheetId="2">#REF!</definedName>
    <definedName name="UNI11150_1" localSheetId="5">#REF!</definedName>
    <definedName name="UNI11150_1" localSheetId="1">#REF!</definedName>
    <definedName name="UNI11150_1" localSheetId="3">#REF!</definedName>
    <definedName name="UNI11165_1" localSheetId="0">#REF!</definedName>
    <definedName name="UNI11165_1" localSheetId="4">#REF!</definedName>
    <definedName name="UNI11165_1" localSheetId="2">#REF!</definedName>
    <definedName name="UNI11165_1" localSheetId="5">#REF!</definedName>
    <definedName name="UNI11165_1" localSheetId="1">#REF!</definedName>
    <definedName name="UNI11165_1" localSheetId="3">#REF!</definedName>
    <definedName name="UNI11170_1" localSheetId="0">#REF!</definedName>
    <definedName name="UNI11170_1" localSheetId="4">#REF!</definedName>
    <definedName name="UNI11170_1" localSheetId="2">#REF!</definedName>
    <definedName name="UNI11170_1" localSheetId="5">#REF!</definedName>
    <definedName name="UNI11170_1" localSheetId="1">#REF!</definedName>
    <definedName name="UNI11170_1" localSheetId="3">#REF!</definedName>
    <definedName name="UNI11180_1" localSheetId="0">#REF!</definedName>
    <definedName name="UNI11180_1" localSheetId="4">#REF!</definedName>
    <definedName name="UNI11180_1" localSheetId="2">#REF!</definedName>
    <definedName name="UNI11180_1" localSheetId="5">#REF!</definedName>
    <definedName name="UNI11180_1" localSheetId="1">#REF!</definedName>
    <definedName name="UNI11180_1" localSheetId="3">#REF!</definedName>
    <definedName name="UNI11185_1" localSheetId="0">#REF!</definedName>
    <definedName name="UNI11185_1" localSheetId="4">#REF!</definedName>
    <definedName name="UNI11185_1" localSheetId="2">#REF!</definedName>
    <definedName name="UNI11185_1" localSheetId="5">#REF!</definedName>
    <definedName name="UNI11185_1" localSheetId="1">#REF!</definedName>
    <definedName name="UNI11185_1" localSheetId="3">#REF!</definedName>
    <definedName name="UNI11220_1" localSheetId="0">#REF!</definedName>
    <definedName name="UNI11220_1" localSheetId="4">#REF!</definedName>
    <definedName name="UNI11220_1" localSheetId="2">#REF!</definedName>
    <definedName name="UNI11220_1" localSheetId="5">#REF!</definedName>
    <definedName name="UNI11220_1" localSheetId="1">#REF!</definedName>
    <definedName name="UNI11220_1" localSheetId="3">#REF!</definedName>
    <definedName name="UNI12105_1" localSheetId="0">#REF!</definedName>
    <definedName name="UNI12105_1" localSheetId="4">#REF!</definedName>
    <definedName name="UNI12105_1" localSheetId="2">#REF!</definedName>
    <definedName name="UNI12105_1" localSheetId="5">#REF!</definedName>
    <definedName name="UNI12105_1" localSheetId="1">#REF!</definedName>
    <definedName name="UNI12105_1" localSheetId="3">#REF!</definedName>
    <definedName name="UNI12555_1" localSheetId="0">#REF!</definedName>
    <definedName name="UNI12555_1" localSheetId="4">#REF!</definedName>
    <definedName name="UNI12555_1" localSheetId="2">#REF!</definedName>
    <definedName name="UNI12555_1" localSheetId="5">#REF!</definedName>
    <definedName name="UNI12555_1" localSheetId="1">#REF!</definedName>
    <definedName name="UNI12555_1" localSheetId="3">#REF!</definedName>
    <definedName name="UNI12570_1" localSheetId="0">#REF!</definedName>
    <definedName name="UNI12570_1" localSheetId="4">#REF!</definedName>
    <definedName name="UNI12570_1" localSheetId="2">#REF!</definedName>
    <definedName name="UNI12570_1" localSheetId="5">#REF!</definedName>
    <definedName name="UNI12570_1" localSheetId="1">#REF!</definedName>
    <definedName name="UNI12570_1" localSheetId="3">#REF!</definedName>
    <definedName name="UNI12575_1" localSheetId="0">#REF!</definedName>
    <definedName name="UNI12575_1" localSheetId="4">#REF!</definedName>
    <definedName name="UNI12575_1" localSheetId="2">#REF!</definedName>
    <definedName name="UNI12575_1" localSheetId="5">#REF!</definedName>
    <definedName name="UNI12575_1" localSheetId="1">#REF!</definedName>
    <definedName name="UNI12575_1" localSheetId="3">#REF!</definedName>
    <definedName name="UNI12580_1" localSheetId="0">#REF!</definedName>
    <definedName name="UNI12580_1" localSheetId="4">#REF!</definedName>
    <definedName name="UNI12580_1" localSheetId="2">#REF!</definedName>
    <definedName name="UNI12580_1" localSheetId="5">#REF!</definedName>
    <definedName name="UNI12580_1" localSheetId="1">#REF!</definedName>
    <definedName name="UNI12580_1" localSheetId="3">#REF!</definedName>
    <definedName name="UNI12600_1" localSheetId="0">#REF!</definedName>
    <definedName name="UNI12600_1" localSheetId="4">#REF!</definedName>
    <definedName name="UNI12600_1" localSheetId="2">#REF!</definedName>
    <definedName name="UNI12600_1" localSheetId="5">#REF!</definedName>
    <definedName name="UNI12600_1" localSheetId="1">#REF!</definedName>
    <definedName name="UNI12600_1" localSheetId="3">#REF!</definedName>
    <definedName name="UNI12610_1" localSheetId="0">#REF!</definedName>
    <definedName name="UNI12610_1" localSheetId="4">#REF!</definedName>
    <definedName name="UNI12610_1" localSheetId="2">#REF!</definedName>
    <definedName name="UNI12610_1" localSheetId="5">#REF!</definedName>
    <definedName name="UNI12610_1" localSheetId="1">#REF!</definedName>
    <definedName name="UNI12610_1" localSheetId="3">#REF!</definedName>
    <definedName name="UNI12630_1" localSheetId="0">#REF!</definedName>
    <definedName name="UNI12630_1" localSheetId="4">#REF!</definedName>
    <definedName name="UNI12630_1" localSheetId="2">#REF!</definedName>
    <definedName name="UNI12630_1" localSheetId="5">#REF!</definedName>
    <definedName name="UNI12630_1" localSheetId="1">#REF!</definedName>
    <definedName name="UNI12630_1" localSheetId="3">#REF!</definedName>
    <definedName name="UNI12631_1" localSheetId="0">#REF!</definedName>
    <definedName name="UNI12631_1" localSheetId="4">#REF!</definedName>
    <definedName name="UNI12631_1" localSheetId="2">#REF!</definedName>
    <definedName name="UNI12631_1" localSheetId="5">#REF!</definedName>
    <definedName name="UNI12631_1" localSheetId="1">#REF!</definedName>
    <definedName name="UNI12631_1" localSheetId="3">#REF!</definedName>
    <definedName name="UNI12640_1" localSheetId="0">#REF!</definedName>
    <definedName name="UNI12640_1" localSheetId="4">#REF!</definedName>
    <definedName name="UNI12640_1" localSheetId="2">#REF!</definedName>
    <definedName name="UNI12640_1" localSheetId="5">#REF!</definedName>
    <definedName name="UNI12640_1" localSheetId="1">#REF!</definedName>
    <definedName name="UNI12640_1" localSheetId="3">#REF!</definedName>
    <definedName name="UNI12645_1" localSheetId="0">#REF!</definedName>
    <definedName name="UNI12645_1" localSheetId="4">#REF!</definedName>
    <definedName name="UNI12645_1" localSheetId="2">#REF!</definedName>
    <definedName name="UNI12645_1" localSheetId="5">#REF!</definedName>
    <definedName name="UNI12645_1" localSheetId="1">#REF!</definedName>
    <definedName name="UNI12645_1" localSheetId="3">#REF!</definedName>
    <definedName name="UNI12665_1" localSheetId="0">#REF!</definedName>
    <definedName name="UNI12665_1" localSheetId="4">#REF!</definedName>
    <definedName name="UNI12665_1" localSheetId="2">#REF!</definedName>
    <definedName name="UNI12665_1" localSheetId="5">#REF!</definedName>
    <definedName name="UNI12665_1" localSheetId="1">#REF!</definedName>
    <definedName name="UNI12665_1" localSheetId="3">#REF!</definedName>
    <definedName name="UNI12690_1" localSheetId="0">#REF!</definedName>
    <definedName name="UNI12690_1" localSheetId="4">#REF!</definedName>
    <definedName name="UNI12690_1" localSheetId="2">#REF!</definedName>
    <definedName name="UNI12690_1" localSheetId="5">#REF!</definedName>
    <definedName name="UNI12690_1" localSheetId="1">#REF!</definedName>
    <definedName name="UNI12690_1" localSheetId="3">#REF!</definedName>
    <definedName name="UNI12700_1" localSheetId="0">#REF!</definedName>
    <definedName name="UNI12700_1" localSheetId="4">#REF!</definedName>
    <definedName name="UNI12700_1" localSheetId="2">#REF!</definedName>
    <definedName name="UNI12700_1" localSheetId="5">#REF!</definedName>
    <definedName name="UNI12700_1" localSheetId="1">#REF!</definedName>
    <definedName name="UNI12700_1" localSheetId="3">#REF!</definedName>
    <definedName name="UNI12710_1" localSheetId="0">#REF!</definedName>
    <definedName name="UNI12710_1" localSheetId="4">#REF!</definedName>
    <definedName name="UNI12710_1" localSheetId="2">#REF!</definedName>
    <definedName name="UNI12710_1" localSheetId="5">#REF!</definedName>
    <definedName name="UNI12710_1" localSheetId="1">#REF!</definedName>
    <definedName name="UNI12710_1" localSheetId="3">#REF!</definedName>
    <definedName name="UNI13111_1" localSheetId="0">#REF!</definedName>
    <definedName name="UNI13111_1" localSheetId="4">#REF!</definedName>
    <definedName name="UNI13111_1" localSheetId="2">#REF!</definedName>
    <definedName name="UNI13111_1" localSheetId="5">#REF!</definedName>
    <definedName name="UNI13111_1" localSheetId="1">#REF!</definedName>
    <definedName name="UNI13111_1" localSheetId="3">#REF!</definedName>
    <definedName name="UNI13112_1" localSheetId="0">#REF!</definedName>
    <definedName name="UNI13112_1" localSheetId="4">#REF!</definedName>
    <definedName name="UNI13112_1" localSheetId="2">#REF!</definedName>
    <definedName name="UNI13112_1" localSheetId="5">#REF!</definedName>
    <definedName name="UNI13112_1" localSheetId="1">#REF!</definedName>
    <definedName name="UNI13112_1" localSheetId="3">#REF!</definedName>
    <definedName name="UNI13121_1" localSheetId="0">#REF!</definedName>
    <definedName name="UNI13121_1" localSheetId="4">#REF!</definedName>
    <definedName name="UNI13121_1" localSheetId="2">#REF!</definedName>
    <definedName name="UNI13121_1" localSheetId="5">#REF!</definedName>
    <definedName name="UNI13121_1" localSheetId="1">#REF!</definedName>
    <definedName name="UNI13121_1" localSheetId="3">#REF!</definedName>
    <definedName name="UNI13720_1" localSheetId="0">#REF!</definedName>
    <definedName name="UNI13720_1" localSheetId="4">#REF!</definedName>
    <definedName name="UNI13720_1" localSheetId="2">#REF!</definedName>
    <definedName name="UNI13720_1" localSheetId="5">#REF!</definedName>
    <definedName name="UNI13720_1" localSheetId="1">#REF!</definedName>
    <definedName name="UNI13720_1" localSheetId="3">#REF!</definedName>
    <definedName name="UNI14100_1" localSheetId="0">#REF!</definedName>
    <definedName name="UNI14100_1" localSheetId="4">#REF!</definedName>
    <definedName name="UNI14100_1" localSheetId="2">#REF!</definedName>
    <definedName name="UNI14100_1" localSheetId="5">#REF!</definedName>
    <definedName name="UNI14100_1" localSheetId="1">#REF!</definedName>
    <definedName name="UNI14100_1" localSheetId="3">#REF!</definedName>
    <definedName name="UNI14161_1" localSheetId="0">#REF!</definedName>
    <definedName name="UNI14161_1" localSheetId="4">#REF!</definedName>
    <definedName name="UNI14161_1" localSheetId="2">#REF!</definedName>
    <definedName name="UNI14161_1" localSheetId="5">#REF!</definedName>
    <definedName name="UNI14161_1" localSheetId="1">#REF!</definedName>
    <definedName name="UNI14161_1" localSheetId="3">#REF!</definedName>
    <definedName name="UNI14195_1" localSheetId="0">#REF!</definedName>
    <definedName name="UNI14195_1" localSheetId="4">#REF!</definedName>
    <definedName name="UNI14195_1" localSheetId="2">#REF!</definedName>
    <definedName name="UNI14195_1" localSheetId="5">#REF!</definedName>
    <definedName name="UNI14195_1" localSheetId="1">#REF!</definedName>
    <definedName name="UNI14195_1" localSheetId="3">#REF!</definedName>
    <definedName name="UNI14205_1" localSheetId="0">#REF!</definedName>
    <definedName name="UNI14205_1" localSheetId="4">#REF!</definedName>
    <definedName name="UNI14205_1" localSheetId="2">#REF!</definedName>
    <definedName name="UNI14205_1" localSheetId="5">#REF!</definedName>
    <definedName name="UNI14205_1" localSheetId="1">#REF!</definedName>
    <definedName name="UNI14205_1" localSheetId="3">#REF!</definedName>
    <definedName name="UNI14260_1" localSheetId="0">#REF!</definedName>
    <definedName name="UNI14260_1" localSheetId="4">#REF!</definedName>
    <definedName name="UNI14260_1" localSheetId="2">#REF!</definedName>
    <definedName name="UNI14260_1" localSheetId="5">#REF!</definedName>
    <definedName name="UNI14260_1" localSheetId="1">#REF!</definedName>
    <definedName name="UNI14260_1" localSheetId="3">#REF!</definedName>
    <definedName name="UNI14500_1" localSheetId="0">#REF!</definedName>
    <definedName name="UNI14500_1" localSheetId="4">#REF!</definedName>
    <definedName name="UNI14500_1" localSheetId="2">#REF!</definedName>
    <definedName name="UNI14500_1" localSheetId="5">#REF!</definedName>
    <definedName name="UNI14500_1" localSheetId="1">#REF!</definedName>
    <definedName name="UNI14500_1" localSheetId="3">#REF!</definedName>
    <definedName name="UNI14515_1" localSheetId="0">#REF!</definedName>
    <definedName name="UNI14515_1" localSheetId="4">#REF!</definedName>
    <definedName name="UNI14515_1" localSheetId="2">#REF!</definedName>
    <definedName name="UNI14515_1" localSheetId="5">#REF!</definedName>
    <definedName name="UNI14515_1" localSheetId="1">#REF!</definedName>
    <definedName name="UNI14515_1" localSheetId="3">#REF!</definedName>
    <definedName name="UNI14555_1" localSheetId="0">#REF!</definedName>
    <definedName name="UNI14555_1" localSheetId="4">#REF!</definedName>
    <definedName name="UNI14555_1" localSheetId="2">#REF!</definedName>
    <definedName name="UNI14555_1" localSheetId="5">#REF!</definedName>
    <definedName name="UNI14555_1" localSheetId="1">#REF!</definedName>
    <definedName name="UNI14555_1" localSheetId="3">#REF!</definedName>
    <definedName name="UNI14565_1" localSheetId="0">#REF!</definedName>
    <definedName name="UNI14565_1" localSheetId="4">#REF!</definedName>
    <definedName name="UNI14565_1" localSheetId="2">#REF!</definedName>
    <definedName name="UNI14565_1" localSheetId="5">#REF!</definedName>
    <definedName name="UNI14565_1" localSheetId="1">#REF!</definedName>
    <definedName name="UNI14565_1" localSheetId="3">#REF!</definedName>
    <definedName name="UNI15135_1" localSheetId="0">#REF!</definedName>
    <definedName name="UNI15135_1" localSheetId="4">#REF!</definedName>
    <definedName name="UNI15135_1" localSheetId="2">#REF!</definedName>
    <definedName name="UNI15135_1" localSheetId="5">#REF!</definedName>
    <definedName name="UNI15135_1" localSheetId="1">#REF!</definedName>
    <definedName name="UNI15135_1" localSheetId="3">#REF!</definedName>
    <definedName name="UNI15140_1" localSheetId="0">#REF!</definedName>
    <definedName name="UNI15140_1" localSheetId="4">#REF!</definedName>
    <definedName name="UNI15140_1" localSheetId="2">#REF!</definedName>
    <definedName name="UNI15140_1" localSheetId="5">#REF!</definedName>
    <definedName name="UNI15140_1" localSheetId="1">#REF!</definedName>
    <definedName name="UNI15140_1" localSheetId="3">#REF!</definedName>
    <definedName name="UNI15195_1" localSheetId="0">#REF!</definedName>
    <definedName name="UNI15195_1" localSheetId="4">#REF!</definedName>
    <definedName name="UNI15195_1" localSheetId="2">#REF!</definedName>
    <definedName name="UNI15195_1" localSheetId="5">#REF!</definedName>
    <definedName name="UNI15195_1" localSheetId="1">#REF!</definedName>
    <definedName name="UNI15195_1" localSheetId="3">#REF!</definedName>
    <definedName name="UNI15225_1" localSheetId="0">#REF!</definedName>
    <definedName name="UNI15225_1" localSheetId="4">#REF!</definedName>
    <definedName name="UNI15225_1" localSheetId="2">#REF!</definedName>
    <definedName name="UNI15225_1" localSheetId="5">#REF!</definedName>
    <definedName name="UNI15225_1" localSheetId="1">#REF!</definedName>
    <definedName name="UNI15225_1" localSheetId="3">#REF!</definedName>
    <definedName name="UNI15230_1" localSheetId="0">#REF!</definedName>
    <definedName name="UNI15230_1" localSheetId="4">#REF!</definedName>
    <definedName name="UNI15230_1" localSheetId="2">#REF!</definedName>
    <definedName name="UNI15230_1" localSheetId="5">#REF!</definedName>
    <definedName name="UNI15230_1" localSheetId="1">#REF!</definedName>
    <definedName name="UNI15230_1" localSheetId="3">#REF!</definedName>
    <definedName name="UNI15515_1" localSheetId="0">#REF!</definedName>
    <definedName name="UNI15515_1" localSheetId="4">#REF!</definedName>
    <definedName name="UNI15515_1" localSheetId="2">#REF!</definedName>
    <definedName name="UNI15515_1" localSheetId="5">#REF!</definedName>
    <definedName name="UNI15515_1" localSheetId="1">#REF!</definedName>
    <definedName name="UNI15515_1" localSheetId="3">#REF!</definedName>
    <definedName name="UNI15560_1" localSheetId="0">#REF!</definedName>
    <definedName name="UNI15560_1" localSheetId="4">#REF!</definedName>
    <definedName name="UNI15560_1" localSheetId="2">#REF!</definedName>
    <definedName name="UNI15560_1" localSheetId="5">#REF!</definedName>
    <definedName name="UNI15560_1" localSheetId="1">#REF!</definedName>
    <definedName name="UNI15560_1" localSheetId="3">#REF!</definedName>
    <definedName name="UNI15565_1" localSheetId="0">#REF!</definedName>
    <definedName name="UNI15565_1" localSheetId="4">#REF!</definedName>
    <definedName name="UNI15565_1" localSheetId="2">#REF!</definedName>
    <definedName name="UNI15565_1" localSheetId="5">#REF!</definedName>
    <definedName name="UNI15565_1" localSheetId="1">#REF!</definedName>
    <definedName name="UNI15565_1" localSheetId="3">#REF!</definedName>
    <definedName name="UNI15570_1" localSheetId="0">#REF!</definedName>
    <definedName name="UNI15570_1" localSheetId="4">#REF!</definedName>
    <definedName name="UNI15570_1" localSheetId="2">#REF!</definedName>
    <definedName name="UNI15570_1" localSheetId="5">#REF!</definedName>
    <definedName name="UNI15570_1" localSheetId="1">#REF!</definedName>
    <definedName name="UNI15570_1" localSheetId="3">#REF!</definedName>
    <definedName name="UNI15575_1" localSheetId="0">#REF!</definedName>
    <definedName name="UNI15575_1" localSheetId="4">#REF!</definedName>
    <definedName name="UNI15575_1" localSheetId="2">#REF!</definedName>
    <definedName name="UNI15575_1" localSheetId="5">#REF!</definedName>
    <definedName name="UNI15575_1" localSheetId="1">#REF!</definedName>
    <definedName name="UNI15575_1" localSheetId="3">#REF!</definedName>
    <definedName name="UNI15583_1" localSheetId="0">#REF!</definedName>
    <definedName name="UNI15583_1" localSheetId="4">#REF!</definedName>
    <definedName name="UNI15583_1" localSheetId="2">#REF!</definedName>
    <definedName name="UNI15583_1" localSheetId="5">#REF!</definedName>
    <definedName name="UNI15583_1" localSheetId="1">#REF!</definedName>
    <definedName name="UNI15583_1" localSheetId="3">#REF!</definedName>
    <definedName name="UNI15590_1" localSheetId="0">#REF!</definedName>
    <definedName name="UNI15590_1" localSheetId="4">#REF!</definedName>
    <definedName name="UNI15590_1" localSheetId="2">#REF!</definedName>
    <definedName name="UNI15590_1" localSheetId="5">#REF!</definedName>
    <definedName name="UNI15590_1" localSheetId="1">#REF!</definedName>
    <definedName name="UNI15590_1" localSheetId="3">#REF!</definedName>
    <definedName name="UNI15591_1" localSheetId="0">#REF!</definedName>
    <definedName name="UNI15591_1" localSheetId="4">#REF!</definedName>
    <definedName name="UNI15591_1" localSheetId="2">#REF!</definedName>
    <definedName name="UNI15591_1" localSheetId="5">#REF!</definedName>
    <definedName name="UNI15591_1" localSheetId="1">#REF!</definedName>
    <definedName name="UNI15591_1" localSheetId="3">#REF!</definedName>
    <definedName name="UNI15610_1" localSheetId="0">#REF!</definedName>
    <definedName name="UNI15610_1" localSheetId="4">#REF!</definedName>
    <definedName name="UNI15610_1" localSheetId="2">#REF!</definedName>
    <definedName name="UNI15610_1" localSheetId="5">#REF!</definedName>
    <definedName name="UNI15610_1" localSheetId="1">#REF!</definedName>
    <definedName name="UNI15610_1" localSheetId="3">#REF!</definedName>
    <definedName name="UNI15625_1" localSheetId="0">#REF!</definedName>
    <definedName name="UNI15625_1" localSheetId="4">#REF!</definedName>
    <definedName name="UNI15625_1" localSheetId="2">#REF!</definedName>
    <definedName name="UNI15625_1" localSheetId="5">#REF!</definedName>
    <definedName name="UNI15625_1" localSheetId="1">#REF!</definedName>
    <definedName name="UNI15625_1" localSheetId="3">#REF!</definedName>
    <definedName name="UNI15635_1" localSheetId="0">#REF!</definedName>
    <definedName name="UNI15635_1" localSheetId="4">#REF!</definedName>
    <definedName name="UNI15635_1" localSheetId="2">#REF!</definedName>
    <definedName name="UNI15635_1" localSheetId="5">#REF!</definedName>
    <definedName name="UNI15635_1" localSheetId="1">#REF!</definedName>
    <definedName name="UNI15635_1" localSheetId="3">#REF!</definedName>
    <definedName name="UNI15655_1" localSheetId="0">#REF!</definedName>
    <definedName name="UNI15655_1" localSheetId="4">#REF!</definedName>
    <definedName name="UNI15655_1" localSheetId="2">#REF!</definedName>
    <definedName name="UNI15655_1" localSheetId="5">#REF!</definedName>
    <definedName name="UNI15655_1" localSheetId="1">#REF!</definedName>
    <definedName name="UNI15655_1" localSheetId="3">#REF!</definedName>
    <definedName name="UNI15665_1" localSheetId="0">#REF!</definedName>
    <definedName name="UNI15665_1" localSheetId="4">#REF!</definedName>
    <definedName name="UNI15665_1" localSheetId="2">#REF!</definedName>
    <definedName name="UNI15665_1" localSheetId="5">#REF!</definedName>
    <definedName name="UNI15665_1" localSheetId="1">#REF!</definedName>
    <definedName name="UNI15665_1" localSheetId="3">#REF!</definedName>
    <definedName name="UNI16515_1" localSheetId="0">#REF!</definedName>
    <definedName name="UNI16515_1" localSheetId="4">#REF!</definedName>
    <definedName name="UNI16515_1" localSheetId="2">#REF!</definedName>
    <definedName name="UNI16515_1" localSheetId="5">#REF!</definedName>
    <definedName name="UNI16515_1" localSheetId="1">#REF!</definedName>
    <definedName name="UNI16515_1" localSheetId="3">#REF!</definedName>
    <definedName name="UNI16535_1" localSheetId="0">#REF!</definedName>
    <definedName name="UNI16535_1" localSheetId="4">#REF!</definedName>
    <definedName name="UNI16535_1" localSheetId="2">#REF!</definedName>
    <definedName name="UNI16535_1" localSheetId="5">#REF!</definedName>
    <definedName name="UNI16535_1" localSheetId="1">#REF!</definedName>
    <definedName name="UNI16535_1" localSheetId="3">#REF!</definedName>
    <definedName name="UNI17140_1" localSheetId="0">#REF!</definedName>
    <definedName name="UNI17140_1" localSheetId="4">#REF!</definedName>
    <definedName name="UNI17140_1" localSheetId="2">#REF!</definedName>
    <definedName name="UNI17140_1" localSheetId="5">#REF!</definedName>
    <definedName name="UNI17140_1" localSheetId="1">#REF!</definedName>
    <definedName name="UNI17140_1" localSheetId="3">#REF!</definedName>
    <definedName name="UNI19500_1" localSheetId="0">#REF!</definedName>
    <definedName name="UNI19500_1" localSheetId="4">#REF!</definedName>
    <definedName name="UNI19500_1" localSheetId="2">#REF!</definedName>
    <definedName name="UNI19500_1" localSheetId="5">#REF!</definedName>
    <definedName name="UNI19500_1" localSheetId="1">#REF!</definedName>
    <definedName name="UNI19500_1" localSheetId="3">#REF!</definedName>
    <definedName name="UNI19501_1" localSheetId="0">#REF!</definedName>
    <definedName name="UNI19501_1" localSheetId="4">#REF!</definedName>
    <definedName name="UNI19501_1" localSheetId="2">#REF!</definedName>
    <definedName name="UNI19501_1" localSheetId="5">#REF!</definedName>
    <definedName name="UNI19501_1" localSheetId="1">#REF!</definedName>
    <definedName name="UNI19501_1" localSheetId="3">#REF!</definedName>
    <definedName name="UNI19502_1" localSheetId="0">#REF!</definedName>
    <definedName name="UNI19502_1" localSheetId="4">#REF!</definedName>
    <definedName name="UNI19502_1" localSheetId="2">#REF!</definedName>
    <definedName name="UNI19502_1" localSheetId="5">#REF!</definedName>
    <definedName name="UNI19502_1" localSheetId="1">#REF!</definedName>
    <definedName name="UNI19502_1" localSheetId="3">#REF!</definedName>
    <definedName name="UNI19503_1" localSheetId="0">#REF!</definedName>
    <definedName name="UNI19503_1" localSheetId="4">#REF!</definedName>
    <definedName name="UNI19503_1" localSheetId="2">#REF!</definedName>
    <definedName name="UNI19503_1" localSheetId="5">#REF!</definedName>
    <definedName name="UNI19503_1" localSheetId="1">#REF!</definedName>
    <definedName name="UNI19503_1" localSheetId="3">#REF!</definedName>
    <definedName name="UNI19504_1" localSheetId="0">#REF!</definedName>
    <definedName name="UNI19504_1" localSheetId="4">#REF!</definedName>
    <definedName name="UNI19504_1" localSheetId="2">#REF!</definedName>
    <definedName name="UNI19504_1" localSheetId="5">#REF!</definedName>
    <definedName name="UNI19504_1" localSheetId="1">#REF!</definedName>
    <definedName name="UNI19504_1" localSheetId="3">#REF!</definedName>
    <definedName name="UNI19505_1" localSheetId="0">#REF!</definedName>
    <definedName name="UNI19505_1" localSheetId="4">#REF!</definedName>
    <definedName name="UNI19505_1" localSheetId="2">#REF!</definedName>
    <definedName name="UNI19505_1" localSheetId="5">#REF!</definedName>
    <definedName name="UNI19505_1" localSheetId="1">#REF!</definedName>
    <definedName name="UNI19505_1" localSheetId="3">#REF!</definedName>
    <definedName name="UNI20100_1" localSheetId="0">#REF!</definedName>
    <definedName name="UNI20100_1" localSheetId="4">#REF!</definedName>
    <definedName name="UNI20100_1" localSheetId="2">#REF!</definedName>
    <definedName name="UNI20100_1" localSheetId="5">#REF!</definedName>
    <definedName name="UNI20100_1" localSheetId="1">#REF!</definedName>
    <definedName name="UNI20100_1" localSheetId="3">#REF!</definedName>
    <definedName name="UNI20105_1" localSheetId="0">#REF!</definedName>
    <definedName name="UNI20105_1" localSheetId="4">#REF!</definedName>
    <definedName name="UNI20105_1" localSheetId="2">#REF!</definedName>
    <definedName name="UNI20105_1" localSheetId="5">#REF!</definedName>
    <definedName name="UNI20105_1" localSheetId="1">#REF!</definedName>
    <definedName name="UNI20105_1" localSheetId="3">#REF!</definedName>
    <definedName name="UNI20110_1" localSheetId="0">#REF!</definedName>
    <definedName name="UNI20110_1" localSheetId="4">#REF!</definedName>
    <definedName name="UNI20110_1" localSheetId="2">#REF!</definedName>
    <definedName name="UNI20110_1" localSheetId="5">#REF!</definedName>
    <definedName name="UNI20110_1" localSheetId="1">#REF!</definedName>
    <definedName name="UNI20110_1" localSheetId="3">#REF!</definedName>
    <definedName name="UNI20115_1" localSheetId="0">#REF!</definedName>
    <definedName name="UNI20115_1" localSheetId="4">#REF!</definedName>
    <definedName name="UNI20115_1" localSheetId="2">#REF!</definedName>
    <definedName name="UNI20115_1" localSheetId="5">#REF!</definedName>
    <definedName name="UNI20115_1" localSheetId="1">#REF!</definedName>
    <definedName name="UNI20115_1" localSheetId="3">#REF!</definedName>
    <definedName name="UNI20130_1" localSheetId="0">#REF!</definedName>
    <definedName name="UNI20130_1" localSheetId="4">#REF!</definedName>
    <definedName name="UNI20130_1" localSheetId="2">#REF!</definedName>
    <definedName name="UNI20130_1" localSheetId="5">#REF!</definedName>
    <definedName name="UNI20130_1" localSheetId="1">#REF!</definedName>
    <definedName name="UNI20130_1" localSheetId="3">#REF!</definedName>
    <definedName name="UNI20135_1" localSheetId="0">#REF!</definedName>
    <definedName name="UNI20135_1" localSheetId="4">#REF!</definedName>
    <definedName name="UNI20135_1" localSheetId="2">#REF!</definedName>
    <definedName name="UNI20135_1" localSheetId="5">#REF!</definedName>
    <definedName name="UNI20135_1" localSheetId="1">#REF!</definedName>
    <definedName name="UNI20135_1" localSheetId="3">#REF!</definedName>
    <definedName name="UNI20140_1" localSheetId="0">#REF!</definedName>
    <definedName name="UNI20140_1" localSheetId="4">#REF!</definedName>
    <definedName name="UNI20140_1" localSheetId="2">#REF!</definedName>
    <definedName name="UNI20140_1" localSheetId="5">#REF!</definedName>
    <definedName name="UNI20140_1" localSheetId="1">#REF!</definedName>
    <definedName name="UNI20140_1" localSheetId="3">#REF!</definedName>
    <definedName name="UNI20145_1" localSheetId="0">#REF!</definedName>
    <definedName name="UNI20145_1" localSheetId="4">#REF!</definedName>
    <definedName name="UNI20145_1" localSheetId="2">#REF!</definedName>
    <definedName name="UNI20145_1" localSheetId="5">#REF!</definedName>
    <definedName name="UNI20145_1" localSheetId="1">#REF!</definedName>
    <definedName name="UNI20145_1" localSheetId="3">#REF!</definedName>
    <definedName name="UNI20150_1" localSheetId="0">#REF!</definedName>
    <definedName name="UNI20150_1" localSheetId="4">#REF!</definedName>
    <definedName name="UNI20150_1" localSheetId="2">#REF!</definedName>
    <definedName name="UNI20150_1" localSheetId="5">#REF!</definedName>
    <definedName name="UNI20150_1" localSheetId="1">#REF!</definedName>
    <definedName name="UNI20150_1" localSheetId="3">#REF!</definedName>
    <definedName name="UNI20155_1" localSheetId="0">#REF!</definedName>
    <definedName name="UNI20155_1" localSheetId="4">#REF!</definedName>
    <definedName name="UNI20155_1" localSheetId="2">#REF!</definedName>
    <definedName name="UNI20155_1" localSheetId="5">#REF!</definedName>
    <definedName name="UNI20155_1" localSheetId="1">#REF!</definedName>
    <definedName name="UNI20155_1" localSheetId="3">#REF!</definedName>
    <definedName name="UNI20175_1" localSheetId="0">#REF!</definedName>
    <definedName name="UNI20175_1" localSheetId="4">#REF!</definedName>
    <definedName name="UNI20175_1" localSheetId="2">#REF!</definedName>
    <definedName name="UNI20175_1" localSheetId="5">#REF!</definedName>
    <definedName name="UNI20175_1" localSheetId="1">#REF!</definedName>
    <definedName name="UNI20175_1" localSheetId="3">#REF!</definedName>
    <definedName name="UNI20185_1" localSheetId="0">#REF!</definedName>
    <definedName name="UNI20185_1" localSheetId="4">#REF!</definedName>
    <definedName name="UNI20185_1" localSheetId="2">#REF!</definedName>
    <definedName name="UNI20185_1" localSheetId="5">#REF!</definedName>
    <definedName name="UNI20185_1" localSheetId="1">#REF!</definedName>
    <definedName name="UNI20185_1" localSheetId="3">#REF!</definedName>
    <definedName name="UNI20190_1" localSheetId="0">#REF!</definedName>
    <definedName name="UNI20190_1" localSheetId="4">#REF!</definedName>
    <definedName name="UNI20190_1" localSheetId="2">#REF!</definedName>
    <definedName name="UNI20190_1" localSheetId="5">#REF!</definedName>
    <definedName name="UNI20190_1" localSheetId="1">#REF!</definedName>
    <definedName name="UNI20190_1" localSheetId="3">#REF!</definedName>
    <definedName name="UNI20195_1" localSheetId="0">#REF!</definedName>
    <definedName name="UNI20195_1" localSheetId="4">#REF!</definedName>
    <definedName name="UNI20195_1" localSheetId="2">#REF!</definedName>
    <definedName name="UNI20195_1" localSheetId="5">#REF!</definedName>
    <definedName name="UNI20195_1" localSheetId="1">#REF!</definedName>
    <definedName name="UNI20195_1" localSheetId="3">#REF!</definedName>
    <definedName name="UNI20210_1" localSheetId="0">#REF!</definedName>
    <definedName name="UNI20210_1" localSheetId="4">#REF!</definedName>
    <definedName name="UNI20210_1" localSheetId="2">#REF!</definedName>
    <definedName name="UNI20210_1" localSheetId="5">#REF!</definedName>
    <definedName name="UNI20210_1" localSheetId="1">#REF!</definedName>
    <definedName name="UNI20210_1" localSheetId="3">#REF!</definedName>
    <definedName name="VA" localSheetId="0">#REF!</definedName>
    <definedName name="VA" localSheetId="4">#REF!</definedName>
    <definedName name="VA" localSheetId="2">#REF!</definedName>
    <definedName name="VA" localSheetId="5">#REF!</definedName>
    <definedName name="VA" localSheetId="1">#REF!</definedName>
    <definedName name="VA" localSheetId="3">#REF!</definedName>
    <definedName name="VAL11100_1" localSheetId="0">#REF!</definedName>
    <definedName name="VAL11100_1" localSheetId="4">#REF!</definedName>
    <definedName name="VAL11100_1" localSheetId="2">#REF!</definedName>
    <definedName name="VAL11100_1" localSheetId="5">#REF!</definedName>
    <definedName name="VAL11100_1" localSheetId="1">#REF!</definedName>
    <definedName name="VAL11100_1" localSheetId="3">#REF!</definedName>
    <definedName name="VAL11110_1" localSheetId="0">#REF!</definedName>
    <definedName name="VAL11110_1" localSheetId="4">#REF!</definedName>
    <definedName name="VAL11110_1" localSheetId="2">#REF!</definedName>
    <definedName name="VAL11110_1" localSheetId="5">#REF!</definedName>
    <definedName name="VAL11110_1" localSheetId="1">#REF!</definedName>
    <definedName name="VAL11110_1" localSheetId="3">#REF!</definedName>
    <definedName name="VAL11115_1" localSheetId="0">#REF!</definedName>
    <definedName name="VAL11115_1" localSheetId="4">#REF!</definedName>
    <definedName name="VAL11115_1" localSheetId="2">#REF!</definedName>
    <definedName name="VAL11115_1" localSheetId="5">#REF!</definedName>
    <definedName name="VAL11115_1" localSheetId="1">#REF!</definedName>
    <definedName name="VAL11115_1" localSheetId="3">#REF!</definedName>
    <definedName name="VAL11125_1" localSheetId="0">#REF!</definedName>
    <definedName name="VAL11125_1" localSheetId="4">#REF!</definedName>
    <definedName name="VAL11125_1" localSheetId="2">#REF!</definedName>
    <definedName name="VAL11125_1" localSheetId="5">#REF!</definedName>
    <definedName name="VAL11125_1" localSheetId="1">#REF!</definedName>
    <definedName name="VAL11125_1" localSheetId="3">#REF!</definedName>
    <definedName name="VAL11130_1" localSheetId="0">#REF!</definedName>
    <definedName name="VAL11130_1" localSheetId="4">#REF!</definedName>
    <definedName name="VAL11130_1" localSheetId="2">#REF!</definedName>
    <definedName name="VAL11130_1" localSheetId="5">#REF!</definedName>
    <definedName name="VAL11130_1" localSheetId="1">#REF!</definedName>
    <definedName name="VAL11130_1" localSheetId="3">#REF!</definedName>
    <definedName name="VAL11135_1" localSheetId="0">#REF!</definedName>
    <definedName name="VAL11135_1" localSheetId="4">#REF!</definedName>
    <definedName name="VAL11135_1" localSheetId="2">#REF!</definedName>
    <definedName name="VAL11135_1" localSheetId="5">#REF!</definedName>
    <definedName name="VAL11135_1" localSheetId="1">#REF!</definedName>
    <definedName name="VAL11135_1" localSheetId="3">#REF!</definedName>
    <definedName name="VAL11145_1" localSheetId="0">#REF!</definedName>
    <definedName name="VAL11145_1" localSheetId="4">#REF!</definedName>
    <definedName name="VAL11145_1" localSheetId="2">#REF!</definedName>
    <definedName name="VAL11145_1" localSheetId="5">#REF!</definedName>
    <definedName name="VAL11145_1" localSheetId="1">#REF!</definedName>
    <definedName name="VAL11145_1" localSheetId="3">#REF!</definedName>
    <definedName name="VAL11150_1" localSheetId="0">#REF!</definedName>
    <definedName name="VAL11150_1" localSheetId="4">#REF!</definedName>
    <definedName name="VAL11150_1" localSheetId="2">#REF!</definedName>
    <definedName name="VAL11150_1" localSheetId="5">#REF!</definedName>
    <definedName name="VAL11150_1" localSheetId="1">#REF!</definedName>
    <definedName name="VAL11150_1" localSheetId="3">#REF!</definedName>
    <definedName name="VAL11165_1" localSheetId="0">#REF!</definedName>
    <definedName name="VAL11165_1" localSheetId="4">#REF!</definedName>
    <definedName name="VAL11165_1" localSheetId="2">#REF!</definedName>
    <definedName name="VAL11165_1" localSheetId="5">#REF!</definedName>
    <definedName name="VAL11165_1" localSheetId="1">#REF!</definedName>
    <definedName name="VAL11165_1" localSheetId="3">#REF!</definedName>
    <definedName name="VAL11170_1" localSheetId="0">#REF!</definedName>
    <definedName name="VAL11170_1" localSheetId="4">#REF!</definedName>
    <definedName name="VAL11170_1" localSheetId="2">#REF!</definedName>
    <definedName name="VAL11170_1" localSheetId="5">#REF!</definedName>
    <definedName name="VAL11170_1" localSheetId="1">#REF!</definedName>
    <definedName name="VAL11170_1" localSheetId="3">#REF!</definedName>
    <definedName name="VAL11180_1" localSheetId="0">#REF!</definedName>
    <definedName name="VAL11180_1" localSheetId="4">#REF!</definedName>
    <definedName name="VAL11180_1" localSheetId="2">#REF!</definedName>
    <definedName name="VAL11180_1" localSheetId="5">#REF!</definedName>
    <definedName name="VAL11180_1" localSheetId="1">#REF!</definedName>
    <definedName name="VAL11180_1" localSheetId="3">#REF!</definedName>
    <definedName name="VAL11185_1" localSheetId="0">#REF!</definedName>
    <definedName name="VAL11185_1" localSheetId="4">#REF!</definedName>
    <definedName name="VAL11185_1" localSheetId="2">#REF!</definedName>
    <definedName name="VAL11185_1" localSheetId="5">#REF!</definedName>
    <definedName name="VAL11185_1" localSheetId="1">#REF!</definedName>
    <definedName name="VAL11185_1" localSheetId="3">#REF!</definedName>
    <definedName name="VAL11220_1" localSheetId="0">#REF!</definedName>
    <definedName name="VAL11220_1" localSheetId="4">#REF!</definedName>
    <definedName name="VAL11220_1" localSheetId="2">#REF!</definedName>
    <definedName name="VAL11220_1" localSheetId="5">#REF!</definedName>
    <definedName name="VAL11220_1" localSheetId="1">#REF!</definedName>
    <definedName name="VAL11220_1" localSheetId="3">#REF!</definedName>
    <definedName name="VAL12105_1" localSheetId="0">#REF!</definedName>
    <definedName name="VAL12105_1" localSheetId="4">#REF!</definedName>
    <definedName name="VAL12105_1" localSheetId="2">#REF!</definedName>
    <definedName name="VAL12105_1" localSheetId="5">#REF!</definedName>
    <definedName name="VAL12105_1" localSheetId="1">#REF!</definedName>
    <definedName name="VAL12105_1" localSheetId="3">#REF!</definedName>
    <definedName name="VAL12555_1" localSheetId="0">#REF!</definedName>
    <definedName name="VAL12555_1" localSheetId="4">#REF!</definedName>
    <definedName name="VAL12555_1" localSheetId="2">#REF!</definedName>
    <definedName name="VAL12555_1" localSheetId="5">#REF!</definedName>
    <definedName name="VAL12555_1" localSheetId="1">#REF!</definedName>
    <definedName name="VAL12555_1" localSheetId="3">#REF!</definedName>
    <definedName name="VAL12570_1" localSheetId="0">#REF!</definedName>
    <definedName name="VAL12570_1" localSheetId="4">#REF!</definedName>
    <definedName name="VAL12570_1" localSheetId="2">#REF!</definedName>
    <definedName name="VAL12570_1" localSheetId="5">#REF!</definedName>
    <definedName name="VAL12570_1" localSheetId="1">#REF!</definedName>
    <definedName name="VAL12570_1" localSheetId="3">#REF!</definedName>
    <definedName name="VAL12575_1" localSheetId="0">#REF!</definedName>
    <definedName name="VAL12575_1" localSheetId="4">#REF!</definedName>
    <definedName name="VAL12575_1" localSheetId="2">#REF!</definedName>
    <definedName name="VAL12575_1" localSheetId="5">#REF!</definedName>
    <definedName name="VAL12575_1" localSheetId="1">#REF!</definedName>
    <definedName name="VAL12575_1" localSheetId="3">#REF!</definedName>
    <definedName name="VAL12580_1" localSheetId="0">#REF!</definedName>
    <definedName name="VAL12580_1" localSheetId="4">#REF!</definedName>
    <definedName name="VAL12580_1" localSheetId="2">#REF!</definedName>
    <definedName name="VAL12580_1" localSheetId="5">#REF!</definedName>
    <definedName name="VAL12580_1" localSheetId="1">#REF!</definedName>
    <definedName name="VAL12580_1" localSheetId="3">#REF!</definedName>
    <definedName name="VAL12600_1" localSheetId="0">#REF!</definedName>
    <definedName name="VAL12600_1" localSheetId="4">#REF!</definedName>
    <definedName name="VAL12600_1" localSheetId="2">#REF!</definedName>
    <definedName name="VAL12600_1" localSheetId="5">#REF!</definedName>
    <definedName name="VAL12600_1" localSheetId="1">#REF!</definedName>
    <definedName name="VAL12600_1" localSheetId="3">#REF!</definedName>
    <definedName name="VAL12610_1" localSheetId="0">#REF!</definedName>
    <definedName name="VAL12610_1" localSheetId="4">#REF!</definedName>
    <definedName name="VAL12610_1" localSheetId="2">#REF!</definedName>
    <definedName name="VAL12610_1" localSheetId="5">#REF!</definedName>
    <definedName name="VAL12610_1" localSheetId="1">#REF!</definedName>
    <definedName name="VAL12610_1" localSheetId="3">#REF!</definedName>
    <definedName name="VAL12630_1" localSheetId="0">#REF!</definedName>
    <definedName name="VAL12630_1" localSheetId="4">#REF!</definedName>
    <definedName name="VAL12630_1" localSheetId="2">#REF!</definedName>
    <definedName name="VAL12630_1" localSheetId="5">#REF!</definedName>
    <definedName name="VAL12630_1" localSheetId="1">#REF!</definedName>
    <definedName name="VAL12630_1" localSheetId="3">#REF!</definedName>
    <definedName name="VAL12631_1" localSheetId="0">#REF!</definedName>
    <definedName name="VAL12631_1" localSheetId="4">#REF!</definedName>
    <definedName name="VAL12631_1" localSheetId="2">#REF!</definedName>
    <definedName name="VAL12631_1" localSheetId="5">#REF!</definedName>
    <definedName name="VAL12631_1" localSheetId="1">#REF!</definedName>
    <definedName name="VAL12631_1" localSheetId="3">#REF!</definedName>
    <definedName name="VAL12640_1" localSheetId="0">#REF!</definedName>
    <definedName name="VAL12640_1" localSheetId="4">#REF!</definedName>
    <definedName name="VAL12640_1" localSheetId="2">#REF!</definedName>
    <definedName name="VAL12640_1" localSheetId="5">#REF!</definedName>
    <definedName name="VAL12640_1" localSheetId="1">#REF!</definedName>
    <definedName name="VAL12640_1" localSheetId="3">#REF!</definedName>
    <definedName name="VAL12645_1" localSheetId="0">#REF!</definedName>
    <definedName name="VAL12645_1" localSheetId="4">#REF!</definedName>
    <definedName name="VAL12645_1" localSheetId="2">#REF!</definedName>
    <definedName name="VAL12645_1" localSheetId="5">#REF!</definedName>
    <definedName name="VAL12645_1" localSheetId="1">#REF!</definedName>
    <definedName name="VAL12645_1" localSheetId="3">#REF!</definedName>
    <definedName name="VAL12665_1" localSheetId="0">#REF!</definedName>
    <definedName name="VAL12665_1" localSheetId="4">#REF!</definedName>
    <definedName name="VAL12665_1" localSheetId="2">#REF!</definedName>
    <definedName name="VAL12665_1" localSheetId="5">#REF!</definedName>
    <definedName name="VAL12665_1" localSheetId="1">#REF!</definedName>
    <definedName name="VAL12665_1" localSheetId="3">#REF!</definedName>
    <definedName name="VAL12690_1" localSheetId="0">#REF!</definedName>
    <definedName name="VAL12690_1" localSheetId="4">#REF!</definedName>
    <definedName name="VAL12690_1" localSheetId="2">#REF!</definedName>
    <definedName name="VAL12690_1" localSheetId="5">#REF!</definedName>
    <definedName name="VAL12690_1" localSheetId="1">#REF!</definedName>
    <definedName name="VAL12690_1" localSheetId="3">#REF!</definedName>
    <definedName name="VAL12700_1" localSheetId="0">#REF!</definedName>
    <definedName name="VAL12700_1" localSheetId="4">#REF!</definedName>
    <definedName name="VAL12700_1" localSheetId="2">#REF!</definedName>
    <definedName name="VAL12700_1" localSheetId="5">#REF!</definedName>
    <definedName name="VAL12700_1" localSheetId="1">#REF!</definedName>
    <definedName name="VAL12700_1" localSheetId="3">#REF!</definedName>
    <definedName name="VAL12710_1" localSheetId="0">#REF!</definedName>
    <definedName name="VAL12710_1" localSheetId="4">#REF!</definedName>
    <definedName name="VAL12710_1" localSheetId="2">#REF!</definedName>
    <definedName name="VAL12710_1" localSheetId="5">#REF!</definedName>
    <definedName name="VAL12710_1" localSheetId="1">#REF!</definedName>
    <definedName name="VAL12710_1" localSheetId="3">#REF!</definedName>
    <definedName name="VAL13111_1" localSheetId="0">#REF!</definedName>
    <definedName name="VAL13111_1" localSheetId="4">#REF!</definedName>
    <definedName name="VAL13111_1" localSheetId="2">#REF!</definedName>
    <definedName name="VAL13111_1" localSheetId="5">#REF!</definedName>
    <definedName name="VAL13111_1" localSheetId="1">#REF!</definedName>
    <definedName name="VAL13111_1" localSheetId="3">#REF!</definedName>
    <definedName name="VAL13112_1" localSheetId="0">#REF!</definedName>
    <definedName name="VAL13112_1" localSheetId="4">#REF!</definedName>
    <definedName name="VAL13112_1" localSheetId="2">#REF!</definedName>
    <definedName name="VAL13112_1" localSheetId="5">#REF!</definedName>
    <definedName name="VAL13112_1" localSheetId="1">#REF!</definedName>
    <definedName name="VAL13112_1" localSheetId="3">#REF!</definedName>
    <definedName name="VAL13121_1" localSheetId="0">#REF!</definedName>
    <definedName name="VAL13121_1" localSheetId="4">#REF!</definedName>
    <definedName name="VAL13121_1" localSheetId="2">#REF!</definedName>
    <definedName name="VAL13121_1" localSheetId="5">#REF!</definedName>
    <definedName name="VAL13121_1" localSheetId="1">#REF!</definedName>
    <definedName name="VAL13121_1" localSheetId="3">#REF!</definedName>
    <definedName name="VAL13720_1" localSheetId="0">#REF!</definedName>
    <definedName name="VAL13720_1" localSheetId="4">#REF!</definedName>
    <definedName name="VAL13720_1" localSheetId="2">#REF!</definedName>
    <definedName name="VAL13720_1" localSheetId="5">#REF!</definedName>
    <definedName name="VAL13720_1" localSheetId="1">#REF!</definedName>
    <definedName name="VAL13720_1" localSheetId="3">#REF!</definedName>
    <definedName name="VAL14100_1" localSheetId="0">#REF!</definedName>
    <definedName name="VAL14100_1" localSheetId="4">#REF!</definedName>
    <definedName name="VAL14100_1" localSheetId="2">#REF!</definedName>
    <definedName name="VAL14100_1" localSheetId="5">#REF!</definedName>
    <definedName name="VAL14100_1" localSheetId="1">#REF!</definedName>
    <definedName name="VAL14100_1" localSheetId="3">#REF!</definedName>
    <definedName name="VAL14161_1" localSheetId="0">#REF!</definedName>
    <definedName name="VAL14161_1" localSheetId="4">#REF!</definedName>
    <definedName name="VAL14161_1" localSheetId="2">#REF!</definedName>
    <definedName name="VAL14161_1" localSheetId="5">#REF!</definedName>
    <definedName name="VAL14161_1" localSheetId="1">#REF!</definedName>
    <definedName name="VAL14161_1" localSheetId="3">#REF!</definedName>
    <definedName name="VAL14195_1" localSheetId="0">#REF!</definedName>
    <definedName name="VAL14195_1" localSheetId="4">#REF!</definedName>
    <definedName name="VAL14195_1" localSheetId="2">#REF!</definedName>
    <definedName name="VAL14195_1" localSheetId="5">#REF!</definedName>
    <definedName name="VAL14195_1" localSheetId="1">#REF!</definedName>
    <definedName name="VAL14195_1" localSheetId="3">#REF!</definedName>
    <definedName name="VAL14205_1" localSheetId="0">#REF!</definedName>
    <definedName name="VAL14205_1" localSheetId="4">#REF!</definedName>
    <definedName name="VAL14205_1" localSheetId="2">#REF!</definedName>
    <definedName name="VAL14205_1" localSheetId="5">#REF!</definedName>
    <definedName name="VAL14205_1" localSheetId="1">#REF!</definedName>
    <definedName name="VAL14205_1" localSheetId="3">#REF!</definedName>
    <definedName name="VAL14260_1" localSheetId="0">#REF!</definedName>
    <definedName name="VAL14260_1" localSheetId="4">#REF!</definedName>
    <definedName name="VAL14260_1" localSheetId="2">#REF!</definedName>
    <definedName name="VAL14260_1" localSheetId="5">#REF!</definedName>
    <definedName name="VAL14260_1" localSheetId="1">#REF!</definedName>
    <definedName name="VAL14260_1" localSheetId="3">#REF!</definedName>
    <definedName name="VAL14500_1" localSheetId="0">#REF!</definedName>
    <definedName name="VAL14500_1" localSheetId="4">#REF!</definedName>
    <definedName name="VAL14500_1" localSheetId="2">#REF!</definedName>
    <definedName name="VAL14500_1" localSheetId="5">#REF!</definedName>
    <definedName name="VAL14500_1" localSheetId="1">#REF!</definedName>
    <definedName name="VAL14500_1" localSheetId="3">#REF!</definedName>
    <definedName name="VAL14515_1" localSheetId="0">#REF!</definedName>
    <definedName name="VAL14515_1" localSheetId="4">#REF!</definedName>
    <definedName name="VAL14515_1" localSheetId="2">#REF!</definedName>
    <definedName name="VAL14515_1" localSheetId="5">#REF!</definedName>
    <definedName name="VAL14515_1" localSheetId="1">#REF!</definedName>
    <definedName name="VAL14515_1" localSheetId="3">#REF!</definedName>
    <definedName name="VAL14555_1" localSheetId="0">#REF!</definedName>
    <definedName name="VAL14555_1" localSheetId="4">#REF!</definedName>
    <definedName name="VAL14555_1" localSheetId="2">#REF!</definedName>
    <definedName name="VAL14555_1" localSheetId="5">#REF!</definedName>
    <definedName name="VAL14555_1" localSheetId="1">#REF!</definedName>
    <definedName name="VAL14555_1" localSheetId="3">#REF!</definedName>
    <definedName name="VAL14565_1" localSheetId="0">#REF!</definedName>
    <definedName name="VAL14565_1" localSheetId="4">#REF!</definedName>
    <definedName name="VAL14565_1" localSheetId="2">#REF!</definedName>
    <definedName name="VAL14565_1" localSheetId="5">#REF!</definedName>
    <definedName name="VAL14565_1" localSheetId="1">#REF!</definedName>
    <definedName name="VAL14565_1" localSheetId="3">#REF!</definedName>
    <definedName name="VAL15135_1" localSheetId="0">#REF!</definedName>
    <definedName name="VAL15135_1" localSheetId="4">#REF!</definedName>
    <definedName name="VAL15135_1" localSheetId="2">#REF!</definedName>
    <definedName name="VAL15135_1" localSheetId="5">#REF!</definedName>
    <definedName name="VAL15135_1" localSheetId="1">#REF!</definedName>
    <definedName name="VAL15135_1" localSheetId="3">#REF!</definedName>
    <definedName name="VAL15140_1" localSheetId="0">#REF!</definedName>
    <definedName name="VAL15140_1" localSheetId="4">#REF!</definedName>
    <definedName name="VAL15140_1" localSheetId="2">#REF!</definedName>
    <definedName name="VAL15140_1" localSheetId="5">#REF!</definedName>
    <definedName name="VAL15140_1" localSheetId="1">#REF!</definedName>
    <definedName name="VAL15140_1" localSheetId="3">#REF!</definedName>
    <definedName name="VAL15195_1" localSheetId="0">#REF!</definedName>
    <definedName name="VAL15195_1" localSheetId="4">#REF!</definedName>
    <definedName name="VAL15195_1" localSheetId="2">#REF!</definedName>
    <definedName name="VAL15195_1" localSheetId="5">#REF!</definedName>
    <definedName name="VAL15195_1" localSheetId="1">#REF!</definedName>
    <definedName name="VAL15195_1" localSheetId="3">#REF!</definedName>
    <definedName name="VAL15225_1" localSheetId="0">#REF!</definedName>
    <definedName name="VAL15225_1" localSheetId="4">#REF!</definedName>
    <definedName name="VAL15225_1" localSheetId="2">#REF!</definedName>
    <definedName name="VAL15225_1" localSheetId="5">#REF!</definedName>
    <definedName name="VAL15225_1" localSheetId="1">#REF!</definedName>
    <definedName name="VAL15225_1" localSheetId="3">#REF!</definedName>
    <definedName name="VAL15230_1" localSheetId="0">#REF!</definedName>
    <definedName name="VAL15230_1" localSheetId="4">#REF!</definedName>
    <definedName name="VAL15230_1" localSheetId="2">#REF!</definedName>
    <definedName name="VAL15230_1" localSheetId="5">#REF!</definedName>
    <definedName name="VAL15230_1" localSheetId="1">#REF!</definedName>
    <definedName name="VAL15230_1" localSheetId="3">#REF!</definedName>
    <definedName name="VAL15515_1" localSheetId="0">#REF!</definedName>
    <definedName name="VAL15515_1" localSheetId="4">#REF!</definedName>
    <definedName name="VAL15515_1" localSheetId="2">#REF!</definedName>
    <definedName name="VAL15515_1" localSheetId="5">#REF!</definedName>
    <definedName name="VAL15515_1" localSheetId="1">#REF!</definedName>
    <definedName name="VAL15515_1" localSheetId="3">#REF!</definedName>
    <definedName name="VAL15560_1" localSheetId="0">#REF!</definedName>
    <definedName name="VAL15560_1" localSheetId="4">#REF!</definedName>
    <definedName name="VAL15560_1" localSheetId="2">#REF!</definedName>
    <definedName name="VAL15560_1" localSheetId="5">#REF!</definedName>
    <definedName name="VAL15560_1" localSheetId="1">#REF!</definedName>
    <definedName name="VAL15560_1" localSheetId="3">#REF!</definedName>
    <definedName name="VAL15565_1" localSheetId="0">#REF!</definedName>
    <definedName name="VAL15565_1" localSheetId="4">#REF!</definedName>
    <definedName name="VAL15565_1" localSheetId="2">#REF!</definedName>
    <definedName name="VAL15565_1" localSheetId="5">#REF!</definedName>
    <definedName name="VAL15565_1" localSheetId="1">#REF!</definedName>
    <definedName name="VAL15565_1" localSheetId="3">#REF!</definedName>
    <definedName name="VAL15570_1" localSheetId="0">#REF!</definedName>
    <definedName name="VAL15570_1" localSheetId="4">#REF!</definedName>
    <definedName name="VAL15570_1" localSheetId="2">#REF!</definedName>
    <definedName name="VAL15570_1" localSheetId="5">#REF!</definedName>
    <definedName name="VAL15570_1" localSheetId="1">#REF!</definedName>
    <definedName name="VAL15570_1" localSheetId="3">#REF!</definedName>
    <definedName name="VAL15575_1" localSheetId="0">#REF!</definedName>
    <definedName name="VAL15575_1" localSheetId="4">#REF!</definedName>
    <definedName name="VAL15575_1" localSheetId="2">#REF!</definedName>
    <definedName name="VAL15575_1" localSheetId="5">#REF!</definedName>
    <definedName name="VAL15575_1" localSheetId="1">#REF!</definedName>
    <definedName name="VAL15575_1" localSheetId="3">#REF!</definedName>
    <definedName name="VAL15583_1" localSheetId="0">#REF!</definedName>
    <definedName name="VAL15583_1" localSheetId="4">#REF!</definedName>
    <definedName name="VAL15583_1" localSheetId="2">#REF!</definedName>
    <definedName name="VAL15583_1" localSheetId="5">#REF!</definedName>
    <definedName name="VAL15583_1" localSheetId="1">#REF!</definedName>
    <definedName name="VAL15583_1" localSheetId="3">#REF!</definedName>
    <definedName name="VAL15590_1" localSheetId="0">#REF!</definedName>
    <definedName name="VAL15590_1" localSheetId="4">#REF!</definedName>
    <definedName name="VAL15590_1" localSheetId="2">#REF!</definedName>
    <definedName name="VAL15590_1" localSheetId="5">#REF!</definedName>
    <definedName name="VAL15590_1" localSheetId="1">#REF!</definedName>
    <definedName name="VAL15590_1" localSheetId="3">#REF!</definedName>
    <definedName name="VAL15591_1" localSheetId="0">#REF!</definedName>
    <definedName name="VAL15591_1" localSheetId="4">#REF!</definedName>
    <definedName name="VAL15591_1" localSheetId="2">#REF!</definedName>
    <definedName name="VAL15591_1" localSheetId="5">#REF!</definedName>
    <definedName name="VAL15591_1" localSheetId="1">#REF!</definedName>
    <definedName name="VAL15591_1" localSheetId="3">#REF!</definedName>
    <definedName name="VAL15610_1" localSheetId="0">#REF!</definedName>
    <definedName name="VAL15610_1" localSheetId="4">#REF!</definedName>
    <definedName name="VAL15610_1" localSheetId="2">#REF!</definedName>
    <definedName name="VAL15610_1" localSheetId="5">#REF!</definedName>
    <definedName name="VAL15610_1" localSheetId="1">#REF!</definedName>
    <definedName name="VAL15610_1" localSheetId="3">#REF!</definedName>
    <definedName name="VAL15625_1" localSheetId="0">#REF!</definedName>
    <definedName name="VAL15625_1" localSheetId="4">#REF!</definedName>
    <definedName name="VAL15625_1" localSheetId="2">#REF!</definedName>
    <definedName name="VAL15625_1" localSheetId="5">#REF!</definedName>
    <definedName name="VAL15625_1" localSheetId="1">#REF!</definedName>
    <definedName name="VAL15625_1" localSheetId="3">#REF!</definedName>
    <definedName name="VAL15635_1" localSheetId="0">#REF!</definedName>
    <definedName name="VAL15635_1" localSheetId="4">#REF!</definedName>
    <definedName name="VAL15635_1" localSheetId="2">#REF!</definedName>
    <definedName name="VAL15635_1" localSheetId="5">#REF!</definedName>
    <definedName name="VAL15635_1" localSheetId="1">#REF!</definedName>
    <definedName name="VAL15635_1" localSheetId="3">#REF!</definedName>
    <definedName name="VAL15655_1" localSheetId="0">#REF!</definedName>
    <definedName name="VAL15655_1" localSheetId="4">#REF!</definedName>
    <definedName name="VAL15655_1" localSheetId="2">#REF!</definedName>
    <definedName name="VAL15655_1" localSheetId="5">#REF!</definedName>
    <definedName name="VAL15655_1" localSheetId="1">#REF!</definedName>
    <definedName name="VAL15655_1" localSheetId="3">#REF!</definedName>
    <definedName name="VAL15665_1" localSheetId="0">#REF!</definedName>
    <definedName name="VAL15665_1" localSheetId="4">#REF!</definedName>
    <definedName name="VAL15665_1" localSheetId="2">#REF!</definedName>
    <definedName name="VAL15665_1" localSheetId="5">#REF!</definedName>
    <definedName name="VAL15665_1" localSheetId="1">#REF!</definedName>
    <definedName name="VAL15665_1" localSheetId="3">#REF!</definedName>
    <definedName name="VAL16515_1" localSheetId="0">#REF!</definedName>
    <definedName name="VAL16515_1" localSheetId="4">#REF!</definedName>
    <definedName name="VAL16515_1" localSheetId="2">#REF!</definedName>
    <definedName name="VAL16515_1" localSheetId="5">#REF!</definedName>
    <definedName name="VAL16515_1" localSheetId="1">#REF!</definedName>
    <definedName name="VAL16515_1" localSheetId="3">#REF!</definedName>
    <definedName name="VAL16535_1" localSheetId="0">#REF!</definedName>
    <definedName name="VAL16535_1" localSheetId="4">#REF!</definedName>
    <definedName name="VAL16535_1" localSheetId="2">#REF!</definedName>
    <definedName name="VAL16535_1" localSheetId="5">#REF!</definedName>
    <definedName name="VAL16535_1" localSheetId="1">#REF!</definedName>
    <definedName name="VAL16535_1" localSheetId="3">#REF!</definedName>
    <definedName name="VAL17140_1" localSheetId="0">#REF!</definedName>
    <definedName name="VAL17140_1" localSheetId="4">#REF!</definedName>
    <definedName name="VAL17140_1" localSheetId="2">#REF!</definedName>
    <definedName name="VAL17140_1" localSheetId="5">#REF!</definedName>
    <definedName name="VAL17140_1" localSheetId="1">#REF!</definedName>
    <definedName name="VAL17140_1" localSheetId="3">#REF!</definedName>
    <definedName name="VAL19500_1" localSheetId="0">#REF!</definedName>
    <definedName name="VAL19500_1" localSheetId="4">#REF!</definedName>
    <definedName name="VAL19500_1" localSheetId="2">#REF!</definedName>
    <definedName name="VAL19500_1" localSheetId="5">#REF!</definedName>
    <definedName name="VAL19500_1" localSheetId="1">#REF!</definedName>
    <definedName name="VAL19500_1" localSheetId="3">#REF!</definedName>
    <definedName name="VAL19501_1" localSheetId="0">#REF!</definedName>
    <definedName name="VAL19501_1" localSheetId="4">#REF!</definedName>
    <definedName name="VAL19501_1" localSheetId="2">#REF!</definedName>
    <definedName name="VAL19501_1" localSheetId="5">#REF!</definedName>
    <definedName name="VAL19501_1" localSheetId="1">#REF!</definedName>
    <definedName name="VAL19501_1" localSheetId="3">#REF!</definedName>
    <definedName name="VAL19502_1" localSheetId="0">#REF!</definedName>
    <definedName name="VAL19502_1" localSheetId="4">#REF!</definedName>
    <definedName name="VAL19502_1" localSheetId="2">#REF!</definedName>
    <definedName name="VAL19502_1" localSheetId="5">#REF!</definedName>
    <definedName name="VAL19502_1" localSheetId="1">#REF!</definedName>
    <definedName name="VAL19502_1" localSheetId="3">#REF!</definedName>
    <definedName name="VAL19503_1" localSheetId="0">#REF!</definedName>
    <definedName name="VAL19503_1" localSheetId="4">#REF!</definedName>
    <definedName name="VAL19503_1" localSheetId="2">#REF!</definedName>
    <definedName name="VAL19503_1" localSheetId="5">#REF!</definedName>
    <definedName name="VAL19503_1" localSheetId="1">#REF!</definedName>
    <definedName name="VAL19503_1" localSheetId="3">#REF!</definedName>
    <definedName name="VAL19504_1" localSheetId="0">#REF!</definedName>
    <definedName name="VAL19504_1" localSheetId="4">#REF!</definedName>
    <definedName name="VAL19504_1" localSheetId="2">#REF!</definedName>
    <definedName name="VAL19504_1" localSheetId="5">#REF!</definedName>
    <definedName name="VAL19504_1" localSheetId="1">#REF!</definedName>
    <definedName name="VAL19504_1" localSheetId="3">#REF!</definedName>
    <definedName name="VAL19505_1" localSheetId="0">#REF!</definedName>
    <definedName name="VAL19505_1" localSheetId="4">#REF!</definedName>
    <definedName name="VAL19505_1" localSheetId="2">#REF!</definedName>
    <definedName name="VAL19505_1" localSheetId="5">#REF!</definedName>
    <definedName name="VAL19505_1" localSheetId="1">#REF!</definedName>
    <definedName name="VAL19505_1" localSheetId="3">#REF!</definedName>
    <definedName name="VAL20100_1" localSheetId="0">#REF!</definedName>
    <definedName name="VAL20100_1" localSheetId="4">#REF!</definedName>
    <definedName name="VAL20100_1" localSheetId="2">#REF!</definedName>
    <definedName name="VAL20100_1" localSheetId="5">#REF!</definedName>
    <definedName name="VAL20100_1" localSheetId="1">#REF!</definedName>
    <definedName name="VAL20100_1" localSheetId="3">#REF!</definedName>
    <definedName name="VAL20105_1" localSheetId="0">#REF!</definedName>
    <definedName name="VAL20105_1" localSheetId="4">#REF!</definedName>
    <definedName name="VAL20105_1" localSheetId="2">#REF!</definedName>
    <definedName name="VAL20105_1" localSheetId="5">#REF!</definedName>
    <definedName name="VAL20105_1" localSheetId="1">#REF!</definedName>
    <definedName name="VAL20105_1" localSheetId="3">#REF!</definedName>
    <definedName name="VAL20110_1" localSheetId="0">#REF!</definedName>
    <definedName name="VAL20110_1" localSheetId="4">#REF!</definedName>
    <definedName name="VAL20110_1" localSheetId="2">#REF!</definedName>
    <definedName name="VAL20110_1" localSheetId="5">#REF!</definedName>
    <definedName name="VAL20110_1" localSheetId="1">#REF!</definedName>
    <definedName name="VAL20110_1" localSheetId="3">#REF!</definedName>
    <definedName name="VAL20115_1" localSheetId="0">#REF!</definedName>
    <definedName name="VAL20115_1" localSheetId="4">#REF!</definedName>
    <definedName name="VAL20115_1" localSheetId="2">#REF!</definedName>
    <definedName name="VAL20115_1" localSheetId="5">#REF!</definedName>
    <definedName name="VAL20115_1" localSheetId="1">#REF!</definedName>
    <definedName name="VAL20115_1" localSheetId="3">#REF!</definedName>
    <definedName name="VAL20130_1" localSheetId="0">#REF!</definedName>
    <definedName name="VAL20130_1" localSheetId="4">#REF!</definedName>
    <definedName name="VAL20130_1" localSheetId="2">#REF!</definedName>
    <definedName name="VAL20130_1" localSheetId="5">#REF!</definedName>
    <definedName name="VAL20130_1" localSheetId="1">#REF!</definedName>
    <definedName name="VAL20130_1" localSheetId="3">#REF!</definedName>
    <definedName name="VAL20135_1" localSheetId="0">#REF!</definedName>
    <definedName name="VAL20135_1" localSheetId="4">#REF!</definedName>
    <definedName name="VAL20135_1" localSheetId="2">#REF!</definedName>
    <definedName name="VAL20135_1" localSheetId="5">#REF!</definedName>
    <definedName name="VAL20135_1" localSheetId="1">#REF!</definedName>
    <definedName name="VAL20135_1" localSheetId="3">#REF!</definedName>
    <definedName name="VAL20140_1" localSheetId="0">#REF!</definedName>
    <definedName name="VAL20140_1" localSheetId="4">#REF!</definedName>
    <definedName name="VAL20140_1" localSheetId="2">#REF!</definedName>
    <definedName name="VAL20140_1" localSheetId="5">#REF!</definedName>
    <definedName name="VAL20140_1" localSheetId="1">#REF!</definedName>
    <definedName name="VAL20140_1" localSheetId="3">#REF!</definedName>
    <definedName name="VAL20145_1" localSheetId="0">#REF!</definedName>
    <definedName name="VAL20145_1" localSheetId="4">#REF!</definedName>
    <definedName name="VAL20145_1" localSheetId="2">#REF!</definedName>
    <definedName name="VAL20145_1" localSheetId="5">#REF!</definedName>
    <definedName name="VAL20145_1" localSheetId="1">#REF!</definedName>
    <definedName name="VAL20145_1" localSheetId="3">#REF!</definedName>
    <definedName name="VAL20150_1" localSheetId="0">#REF!</definedName>
    <definedName name="VAL20150_1" localSheetId="4">#REF!</definedName>
    <definedName name="VAL20150_1" localSheetId="2">#REF!</definedName>
    <definedName name="VAL20150_1" localSheetId="5">#REF!</definedName>
    <definedName name="VAL20150_1" localSheetId="1">#REF!</definedName>
    <definedName name="VAL20150_1" localSheetId="3">#REF!</definedName>
    <definedName name="VAL20155_1" localSheetId="0">#REF!</definedName>
    <definedName name="VAL20155_1" localSheetId="4">#REF!</definedName>
    <definedName name="VAL20155_1" localSheetId="2">#REF!</definedName>
    <definedName name="VAL20155_1" localSheetId="5">#REF!</definedName>
    <definedName name="VAL20155_1" localSheetId="1">#REF!</definedName>
    <definedName name="VAL20155_1" localSheetId="3">#REF!</definedName>
    <definedName name="VAL20175_1" localSheetId="0">#REF!</definedName>
    <definedName name="VAL20175_1" localSheetId="4">#REF!</definedName>
    <definedName name="VAL20175_1" localSheetId="2">#REF!</definedName>
    <definedName name="VAL20175_1" localSheetId="5">#REF!</definedName>
    <definedName name="VAL20175_1" localSheetId="1">#REF!</definedName>
    <definedName name="VAL20175_1" localSheetId="3">#REF!</definedName>
    <definedName name="VAL20185_1" localSheetId="0">#REF!</definedName>
    <definedName name="VAL20185_1" localSheetId="4">#REF!</definedName>
    <definedName name="VAL20185_1" localSheetId="2">#REF!</definedName>
    <definedName name="VAL20185_1" localSheetId="5">#REF!</definedName>
    <definedName name="VAL20185_1" localSheetId="1">#REF!</definedName>
    <definedName name="VAL20185_1" localSheetId="3">#REF!</definedName>
    <definedName name="VAL20190_1" localSheetId="0">#REF!</definedName>
    <definedName name="VAL20190_1" localSheetId="4">#REF!</definedName>
    <definedName name="VAL20190_1" localSheetId="2">#REF!</definedName>
    <definedName name="VAL20190_1" localSheetId="5">#REF!</definedName>
    <definedName name="VAL20190_1" localSheetId="1">#REF!</definedName>
    <definedName name="VAL20190_1" localSheetId="3">#REF!</definedName>
    <definedName name="VAL20195_1" localSheetId="0">#REF!</definedName>
    <definedName name="VAL20195_1" localSheetId="4">#REF!</definedName>
    <definedName name="VAL20195_1" localSheetId="2">#REF!</definedName>
    <definedName name="VAL20195_1" localSheetId="5">#REF!</definedName>
    <definedName name="VAL20195_1" localSheetId="1">#REF!</definedName>
    <definedName name="VAL20195_1" localSheetId="3">#REF!</definedName>
    <definedName name="VAL20210_1" localSheetId="0">#REF!</definedName>
    <definedName name="VAL20210_1" localSheetId="4">#REF!</definedName>
    <definedName name="VAL20210_1" localSheetId="2">#REF!</definedName>
    <definedName name="VAL20210_1" localSheetId="5">#REF!</definedName>
    <definedName name="VAL20210_1" localSheetId="1">#REF!</definedName>
    <definedName name="VAL20210_1" localSheetId="3">#REF!</definedName>
    <definedName name="XXXX" localSheetId="0">#REF!</definedName>
    <definedName name="XXXX" localSheetId="4">#REF!</definedName>
    <definedName name="XXXX" localSheetId="2">#REF!</definedName>
    <definedName name="XXXX" localSheetId="5">#REF!</definedName>
    <definedName name="XXXX" localSheetId="1">#REF!</definedName>
    <definedName name="XXXX" localSheetId="3">#REF!</definedName>
    <definedName name="zzz" localSheetId="0">#REF!</definedName>
    <definedName name="zzz" localSheetId="4">#REF!</definedName>
    <definedName name="zzz" localSheetId="2">#REF!</definedName>
    <definedName name="zzz" localSheetId="5">#REF!</definedName>
    <definedName name="zzz" localSheetId="1">#REF!</definedName>
    <definedName name="zzz" localSheetId="3">#REF!</definedName>
  </definedNames>
  <calcPr calcId="145621"/>
</workbook>
</file>

<file path=xl/calcChain.xml><?xml version="1.0" encoding="utf-8"?>
<calcChain xmlns="http://schemas.openxmlformats.org/spreadsheetml/2006/main">
  <c r="E60" i="228" l="1"/>
  <c r="Y56" i="228"/>
  <c r="AC55" i="228"/>
  <c r="D46" i="228"/>
  <c r="BB24" i="228"/>
  <c r="BB23" i="228"/>
  <c r="BB17" i="228"/>
  <c r="BB16" i="228"/>
  <c r="AI46" i="228"/>
  <c r="BB9" i="228"/>
  <c r="AI47" i="228" l="1"/>
  <c r="Q46" i="228"/>
  <c r="Q47" i="228" s="1"/>
  <c r="K46" i="228"/>
  <c r="K47" i="228" s="1"/>
  <c r="W46" i="228"/>
  <c r="W47" i="228" s="1"/>
  <c r="AO46" i="228"/>
  <c r="AO47" i="228" s="1"/>
  <c r="E46" i="228"/>
  <c r="E47" i="228" s="1"/>
  <c r="AC46" i="228"/>
  <c r="AC47" i="228" s="1"/>
  <c r="P40" i="210" l="1"/>
  <c r="P31" i="210"/>
  <c r="Q31" i="210" s="1"/>
  <c r="T31" i="210" s="1"/>
  <c r="Q67" i="210"/>
  <c r="T67" i="210" s="1"/>
  <c r="S65" i="210"/>
  <c r="P65" i="210"/>
  <c r="O65" i="210"/>
  <c r="S64" i="210"/>
  <c r="P64" i="210"/>
  <c r="Q64" i="210" s="1"/>
  <c r="O64" i="210"/>
  <c r="Q63" i="210"/>
  <c r="P63" i="210"/>
  <c r="O63" i="210"/>
  <c r="S62" i="210"/>
  <c r="S63" i="210" s="1"/>
  <c r="Q62" i="210"/>
  <c r="P62" i="210"/>
  <c r="O62" i="210"/>
  <c r="S60" i="210"/>
  <c r="Q60" i="210"/>
  <c r="P60" i="210"/>
  <c r="O60" i="210"/>
  <c r="S59" i="210"/>
  <c r="Q59" i="210"/>
  <c r="P59" i="210"/>
  <c r="O59" i="210"/>
  <c r="P58" i="210"/>
  <c r="Q58" i="210" s="1"/>
  <c r="O58" i="210"/>
  <c r="S57" i="210"/>
  <c r="P57" i="210"/>
  <c r="Q57" i="210" s="1"/>
  <c r="O57" i="210"/>
  <c r="S55" i="210"/>
  <c r="P55" i="210"/>
  <c r="Q55" i="210" s="1"/>
  <c r="O55" i="210"/>
  <c r="S54" i="210"/>
  <c r="P54" i="210"/>
  <c r="Q54" i="210" s="1"/>
  <c r="O54" i="210"/>
  <c r="P53" i="210"/>
  <c r="Q53" i="210" s="1"/>
  <c r="O53" i="210"/>
  <c r="S52" i="210"/>
  <c r="P52" i="210"/>
  <c r="Q52" i="210" s="1"/>
  <c r="O52" i="210"/>
  <c r="Q50" i="210"/>
  <c r="T50" i="210" s="1"/>
  <c r="Q49" i="210"/>
  <c r="S48" i="210"/>
  <c r="R48" i="210" s="1"/>
  <c r="I48" i="210"/>
  <c r="Q48" i="210" s="1"/>
  <c r="S47" i="210"/>
  <c r="R47" i="210" s="1"/>
  <c r="O47" i="210"/>
  <c r="I47" i="210"/>
  <c r="Q47" i="210" s="1"/>
  <c r="P43" i="210"/>
  <c r="O43" i="210"/>
  <c r="S42" i="210"/>
  <c r="R42" i="210" s="1"/>
  <c r="O42" i="210"/>
  <c r="I42" i="210"/>
  <c r="Q42" i="210" s="1"/>
  <c r="S41" i="210"/>
  <c r="R41" i="210" s="1"/>
  <c r="O41" i="210"/>
  <c r="I41" i="210"/>
  <c r="Q41" i="210" s="1"/>
  <c r="Q40" i="210"/>
  <c r="O40" i="210"/>
  <c r="S39" i="210"/>
  <c r="S40" i="210" s="1"/>
  <c r="R40" i="210" s="1"/>
  <c r="Q39" i="210"/>
  <c r="S37" i="210"/>
  <c r="P37" i="210"/>
  <c r="Q37" i="210" s="1"/>
  <c r="O37" i="210"/>
  <c r="Q36" i="210"/>
  <c r="P35" i="210"/>
  <c r="Q35" i="210" s="1"/>
  <c r="O35" i="210"/>
  <c r="S33" i="210"/>
  <c r="S36" i="210" s="1"/>
  <c r="R36" i="210" s="1"/>
  <c r="T36" i="210" s="1"/>
  <c r="Q33" i="210"/>
  <c r="W32" i="210"/>
  <c r="S31" i="210"/>
  <c r="O31" i="210"/>
  <c r="S27" i="210"/>
  <c r="Q27" i="210"/>
  <c r="T27" i="210" s="1"/>
  <c r="Q19" i="210"/>
  <c r="T19" i="210" s="1"/>
  <c r="Q18" i="210"/>
  <c r="T18" i="210" s="1"/>
  <c r="S15" i="210"/>
  <c r="Q15" i="210"/>
  <c r="T15" i="210" s="1"/>
  <c r="S14" i="210"/>
  <c r="Q14" i="210"/>
  <c r="T14" i="210" s="1"/>
  <c r="S13" i="210"/>
  <c r="Q13" i="210"/>
  <c r="T13" i="210" s="1"/>
  <c r="C42" i="209"/>
  <c r="D39" i="209"/>
  <c r="C39" i="209"/>
  <c r="D36" i="209"/>
  <c r="C36" i="209"/>
  <c r="D33" i="209"/>
  <c r="C33" i="209"/>
  <c r="D30" i="209"/>
  <c r="C30" i="209"/>
  <c r="D24" i="209"/>
  <c r="D21" i="209"/>
  <c r="C21" i="209"/>
  <c r="D18" i="209"/>
  <c r="C18" i="209"/>
  <c r="D15" i="209"/>
  <c r="C15" i="209"/>
  <c r="D12" i="209"/>
  <c r="C12" i="209"/>
  <c r="S66" i="207"/>
  <c r="S64" i="207"/>
  <c r="S65" i="207" s="1"/>
  <c r="S60" i="207"/>
  <c r="R60" i="207" s="1"/>
  <c r="S58" i="207"/>
  <c r="S59" i="207" s="1"/>
  <c r="S54" i="207"/>
  <c r="S52" i="207"/>
  <c r="S53" i="207" s="1"/>
  <c r="S41" i="205"/>
  <c r="S39" i="205"/>
  <c r="S64" i="205"/>
  <c r="S63" i="205"/>
  <c r="S62" i="205"/>
  <c r="S59" i="205"/>
  <c r="S57" i="205"/>
  <c r="S58" i="205" s="1"/>
  <c r="S54" i="205"/>
  <c r="S52" i="205"/>
  <c r="C42" i="208"/>
  <c r="D39" i="208"/>
  <c r="C39" i="208"/>
  <c r="D36" i="208"/>
  <c r="C36" i="208"/>
  <c r="D33" i="208"/>
  <c r="C33" i="208"/>
  <c r="D30" i="208"/>
  <c r="C30" i="208"/>
  <c r="D24" i="208"/>
  <c r="D21" i="208"/>
  <c r="C21" i="208"/>
  <c r="D18" i="208"/>
  <c r="C18" i="208"/>
  <c r="D15" i="208"/>
  <c r="C15" i="208"/>
  <c r="D12" i="208"/>
  <c r="C12" i="208"/>
  <c r="R50" i="207"/>
  <c r="Q50" i="207"/>
  <c r="Q49" i="207"/>
  <c r="R49" i="207" s="1"/>
  <c r="S48" i="207"/>
  <c r="R48" i="207" s="1"/>
  <c r="S41" i="207"/>
  <c r="S39" i="207"/>
  <c r="R39" i="207" s="1"/>
  <c r="S55" i="207"/>
  <c r="R55" i="207" s="1"/>
  <c r="S47" i="207"/>
  <c r="T13" i="207"/>
  <c r="V18" i="207"/>
  <c r="Q70" i="207"/>
  <c r="T70" i="207" s="1"/>
  <c r="P67" i="207"/>
  <c r="Q67" i="207" s="1"/>
  <c r="O67" i="207"/>
  <c r="P66" i="207"/>
  <c r="Q66" i="207" s="1"/>
  <c r="O66" i="207"/>
  <c r="P65" i="207"/>
  <c r="Q65" i="207" s="1"/>
  <c r="O65" i="207"/>
  <c r="P64" i="207"/>
  <c r="Q64" i="207" s="1"/>
  <c r="O64" i="207"/>
  <c r="Q61" i="207"/>
  <c r="P61" i="207"/>
  <c r="O61" i="207"/>
  <c r="P60" i="207"/>
  <c r="Q60" i="207" s="1"/>
  <c r="O60" i="207"/>
  <c r="P59" i="207"/>
  <c r="Q59" i="207" s="1"/>
  <c r="O59" i="207"/>
  <c r="P58" i="207"/>
  <c r="Q58" i="207" s="1"/>
  <c r="O58" i="207"/>
  <c r="Q55" i="207"/>
  <c r="P55" i="207"/>
  <c r="O55" i="207"/>
  <c r="P54" i="207"/>
  <c r="Q54" i="207" s="1"/>
  <c r="O54" i="207"/>
  <c r="P53" i="207"/>
  <c r="Q53" i="207" s="1"/>
  <c r="O53" i="207"/>
  <c r="P52" i="207"/>
  <c r="Q52" i="207" s="1"/>
  <c r="O52" i="207"/>
  <c r="I48" i="207"/>
  <c r="Q48" i="207" s="1"/>
  <c r="P47" i="207"/>
  <c r="R47" i="207" s="1"/>
  <c r="O47" i="207"/>
  <c r="I47" i="207"/>
  <c r="P43" i="207"/>
  <c r="O43" i="207"/>
  <c r="P42" i="207"/>
  <c r="S42" i="207" s="1"/>
  <c r="O42" i="207"/>
  <c r="I42" i="207"/>
  <c r="Q42" i="207" s="1"/>
  <c r="P41" i="207"/>
  <c r="O41" i="207"/>
  <c r="I41" i="207"/>
  <c r="P40" i="207"/>
  <c r="Q40" i="207" s="1"/>
  <c r="O40" i="207"/>
  <c r="Q39" i="207"/>
  <c r="P37" i="207"/>
  <c r="Q37" i="207" s="1"/>
  <c r="O37" i="207"/>
  <c r="Q36" i="207"/>
  <c r="T36" i="207" s="1"/>
  <c r="P35" i="207"/>
  <c r="Q35" i="207" s="1"/>
  <c r="T35" i="207" s="1"/>
  <c r="O35" i="207"/>
  <c r="Q33" i="207"/>
  <c r="T33" i="207" s="1"/>
  <c r="Q31" i="207"/>
  <c r="P31" i="207"/>
  <c r="O31" i="207"/>
  <c r="Q27" i="207"/>
  <c r="T27" i="207" s="1"/>
  <c r="Q19" i="207"/>
  <c r="T19" i="207" s="1"/>
  <c r="Q18" i="207"/>
  <c r="T18" i="207" s="1"/>
  <c r="Q15" i="207"/>
  <c r="T15" i="207" s="1"/>
  <c r="Q14" i="207"/>
  <c r="Q13" i="207"/>
  <c r="W32" i="205"/>
  <c r="Q41" i="207" l="1"/>
  <c r="Q47" i="207"/>
  <c r="R33" i="210"/>
  <c r="T33" i="210" s="1"/>
  <c r="T47" i="210"/>
  <c r="R37" i="210"/>
  <c r="R54" i="210"/>
  <c r="R55" i="210"/>
  <c r="W16" i="207"/>
  <c r="R41" i="207"/>
  <c r="R65" i="210"/>
  <c r="W42" i="207"/>
  <c r="W33" i="207"/>
  <c r="W21" i="207"/>
  <c r="R66" i="207"/>
  <c r="T66" i="207" s="1"/>
  <c r="T14" i="207"/>
  <c r="R54" i="207"/>
  <c r="T54" i="207" s="1"/>
  <c r="T31" i="207"/>
  <c r="R59" i="207"/>
  <c r="S35" i="210"/>
  <c r="R35" i="210" s="1"/>
  <c r="T35" i="210" s="1"/>
  <c r="T55" i="210"/>
  <c r="Q65" i="210"/>
  <c r="T65" i="210" s="1"/>
  <c r="T37" i="207"/>
  <c r="T37" i="210"/>
  <c r="R64" i="210"/>
  <c r="T64" i="210" s="1"/>
  <c r="T39" i="207"/>
  <c r="R53" i="207"/>
  <c r="R65" i="207"/>
  <c r="R59" i="210"/>
  <c r="T59" i="210" s="1"/>
  <c r="R60" i="210"/>
  <c r="T60" i="210" s="1"/>
  <c r="R63" i="210"/>
  <c r="T63" i="210" s="1"/>
  <c r="R57" i="210"/>
  <c r="R52" i="210"/>
  <c r="T52" i="210" s="1"/>
  <c r="R62" i="210"/>
  <c r="T62" i="210" s="1"/>
  <c r="T57" i="210"/>
  <c r="S58" i="210"/>
  <c r="R58" i="210" s="1"/>
  <c r="S53" i="210"/>
  <c r="R53" i="210" s="1"/>
  <c r="T53" i="210" s="1"/>
  <c r="T54" i="210"/>
  <c r="T41" i="210"/>
  <c r="R39" i="210"/>
  <c r="T48" i="210"/>
  <c r="T42" i="210"/>
  <c r="T40" i="210"/>
  <c r="R58" i="207"/>
  <c r="T58" i="207" s="1"/>
  <c r="R52" i="207"/>
  <c r="W55" i="207" s="1"/>
  <c r="R64" i="207"/>
  <c r="T59" i="207"/>
  <c r="T60" i="207"/>
  <c r="T48" i="207"/>
  <c r="T53" i="207"/>
  <c r="T55" i="207"/>
  <c r="T41" i="207"/>
  <c r="T52" i="207"/>
  <c r="T65" i="207"/>
  <c r="C42" i="204"/>
  <c r="C39" i="204"/>
  <c r="C36" i="204"/>
  <c r="C33" i="204"/>
  <c r="C30" i="204"/>
  <c r="C21" i="204"/>
  <c r="C18" i="204"/>
  <c r="C15" i="204"/>
  <c r="C12" i="204"/>
  <c r="Q50" i="205"/>
  <c r="T50" i="205" s="1"/>
  <c r="Q49" i="205"/>
  <c r="Q19" i="205"/>
  <c r="T19" i="205" s="1"/>
  <c r="Q18" i="205"/>
  <c r="T18" i="205" s="1"/>
  <c r="S65" i="205"/>
  <c r="S60" i="205"/>
  <c r="S42" i="205"/>
  <c r="I42" i="205"/>
  <c r="S55" i="205"/>
  <c r="S53" i="205"/>
  <c r="S48" i="205"/>
  <c r="R48" i="205" s="1"/>
  <c r="S40" i="205"/>
  <c r="I48" i="205"/>
  <c r="Q48" i="205" s="1"/>
  <c r="S47" i="205"/>
  <c r="I47" i="205"/>
  <c r="I41" i="205"/>
  <c r="P47" i="205"/>
  <c r="O47" i="205"/>
  <c r="P43" i="205"/>
  <c r="O43" i="205"/>
  <c r="S37" i="205"/>
  <c r="S33" i="205"/>
  <c r="S35" i="205" s="1"/>
  <c r="S27" i="205"/>
  <c r="S15" i="205"/>
  <c r="S14" i="205"/>
  <c r="S13" i="205"/>
  <c r="Q36" i="205"/>
  <c r="Q27" i="205"/>
  <c r="T27" i="205" s="1"/>
  <c r="Q67" i="205"/>
  <c r="T67" i="205" s="1"/>
  <c r="P65" i="205"/>
  <c r="Q65" i="205" s="1"/>
  <c r="O65" i="205"/>
  <c r="P64" i="205"/>
  <c r="Q64" i="205" s="1"/>
  <c r="O64" i="205"/>
  <c r="P60" i="205"/>
  <c r="Q60" i="205" s="1"/>
  <c r="O60" i="205"/>
  <c r="P59" i="205"/>
  <c r="Q59" i="205" s="1"/>
  <c r="O59" i="205"/>
  <c r="P55" i="205"/>
  <c r="Q55" i="205" s="1"/>
  <c r="O55" i="205"/>
  <c r="P54" i="205"/>
  <c r="Q54" i="205" s="1"/>
  <c r="O54" i="205"/>
  <c r="P42" i="205"/>
  <c r="O42" i="205"/>
  <c r="P41" i="205"/>
  <c r="O41" i="205"/>
  <c r="P37" i="205"/>
  <c r="O37" i="205"/>
  <c r="Q39" i="205"/>
  <c r="Q33" i="205"/>
  <c r="P62" i="205"/>
  <c r="Q62" i="205" s="1"/>
  <c r="P57" i="205"/>
  <c r="Q57" i="205" s="1"/>
  <c r="P52" i="205"/>
  <c r="Q52" i="205" s="1"/>
  <c r="O62" i="205"/>
  <c r="O57" i="205"/>
  <c r="O52" i="205"/>
  <c r="Q14" i="205"/>
  <c r="T14" i="205" s="1"/>
  <c r="Q15" i="205"/>
  <c r="T15" i="205" s="1"/>
  <c r="Q13" i="205"/>
  <c r="T13" i="205" s="1"/>
  <c r="P63" i="205"/>
  <c r="Q63" i="205" s="1"/>
  <c r="P58" i="205"/>
  <c r="Q58" i="205" s="1"/>
  <c r="P53" i="205"/>
  <c r="Q53" i="205" s="1"/>
  <c r="P40" i="205"/>
  <c r="Q40" i="205" s="1"/>
  <c r="P35" i="205"/>
  <c r="Q35" i="205" s="1"/>
  <c r="O63" i="205"/>
  <c r="O58" i="205"/>
  <c r="O53" i="205"/>
  <c r="O40" i="205"/>
  <c r="O35" i="205"/>
  <c r="P31" i="205"/>
  <c r="Q31" i="205" s="1"/>
  <c r="T31" i="205" s="1"/>
  <c r="O31" i="205"/>
  <c r="D39" i="204"/>
  <c r="D36" i="204"/>
  <c r="D33" i="204"/>
  <c r="D30" i="204"/>
  <c r="D24" i="204"/>
  <c r="D21" i="204"/>
  <c r="D18" i="204"/>
  <c r="D15" i="204"/>
  <c r="D12" i="204"/>
  <c r="W61" i="207" l="1"/>
  <c r="W60" i="210"/>
  <c r="T39" i="210"/>
  <c r="W42" i="210"/>
  <c r="W55" i="210"/>
  <c r="W65" i="210"/>
  <c r="T58" i="210"/>
  <c r="T64" i="207"/>
  <c r="W67" i="207"/>
  <c r="R62" i="205"/>
  <c r="R59" i="205"/>
  <c r="T59" i="205" s="1"/>
  <c r="R37" i="205"/>
  <c r="Q47" i="205"/>
  <c r="Q42" i="205"/>
  <c r="R57" i="205"/>
  <c r="T57" i="205" s="1"/>
  <c r="R64" i="205"/>
  <c r="R63" i="205"/>
  <c r="R58" i="205"/>
  <c r="T58" i="205" s="1"/>
  <c r="Q41" i="205"/>
  <c r="Q37" i="205"/>
  <c r="T37" i="205" s="1"/>
  <c r="R47" i="205"/>
  <c r="T47" i="205" s="1"/>
  <c r="R41" i="205"/>
  <c r="R55" i="205"/>
  <c r="T55" i="205" s="1"/>
  <c r="R60" i="205"/>
  <c r="T60" i="205" s="1"/>
  <c r="R35" i="205"/>
  <c r="T35" i="205" s="1"/>
  <c r="R54" i="205"/>
  <c r="T54" i="205" s="1"/>
  <c r="R65" i="205"/>
  <c r="T65" i="205" s="1"/>
  <c r="T64" i="205"/>
  <c r="R53" i="205"/>
  <c r="T53" i="205" s="1"/>
  <c r="T62" i="205"/>
  <c r="R52" i="205"/>
  <c r="S31" i="205"/>
  <c r="R42" i="205"/>
  <c r="R33" i="205"/>
  <c r="T33" i="205" s="1"/>
  <c r="S36" i="205"/>
  <c r="R36" i="205" s="1"/>
  <c r="T36" i="205" s="1"/>
  <c r="R40" i="205"/>
  <c r="R39" i="205"/>
  <c r="T39" i="205" s="1"/>
  <c r="T48" i="205"/>
  <c r="T42" i="205" l="1"/>
  <c r="T40" i="205"/>
  <c r="W42" i="205"/>
  <c r="W65" i="205"/>
  <c r="W55" i="205"/>
  <c r="W60" i="205"/>
  <c r="T63" i="205"/>
  <c r="T41" i="205"/>
  <c r="T52" i="205"/>
</calcChain>
</file>

<file path=xl/sharedStrings.xml><?xml version="1.0" encoding="utf-8"?>
<sst xmlns="http://schemas.openxmlformats.org/spreadsheetml/2006/main" count="820" uniqueCount="209">
  <si>
    <t>TOTAL</t>
  </si>
  <si>
    <t>ITEM</t>
  </si>
  <si>
    <t>DISCRIMINAÇÃO</t>
  </si>
  <si>
    <t>SERVIÇOS PRELIMINARES</t>
  </si>
  <si>
    <t>Período Mês (30 dias)</t>
  </si>
  <si>
    <t>TOTAL:</t>
  </si>
  <si>
    <r>
      <t xml:space="preserve">Código: </t>
    </r>
    <r>
      <rPr>
        <b/>
        <sz val="10"/>
        <color rgb="FFFF0000"/>
        <rFont val="Arial"/>
        <family val="2"/>
      </rPr>
      <t>XX.00/000.</t>
    </r>
    <r>
      <rPr>
        <b/>
        <sz val="10"/>
        <rFont val="Arial"/>
        <family val="2"/>
      </rPr>
      <t>98</t>
    </r>
    <r>
      <rPr>
        <b/>
        <sz val="10"/>
        <color rgb="FFFF0000"/>
        <rFont val="Arial"/>
        <family val="2"/>
      </rPr>
      <t>/000000/00</t>
    </r>
  </si>
  <si>
    <t>Referência</t>
  </si>
  <si>
    <t>Código</t>
  </si>
  <si>
    <t>Serviço</t>
  </si>
  <si>
    <t>Unid.</t>
  </si>
  <si>
    <t>Quantidade</t>
  </si>
  <si>
    <t>Preço Unitário</t>
  </si>
  <si>
    <t>SubTotal</t>
  </si>
  <si>
    <t>01</t>
  </si>
  <si>
    <t>01.00.00.00.001</t>
  </si>
  <si>
    <t>Mobilização ou Desmobilização de Máquinas e Equipamentos</t>
  </si>
  <si>
    <t>CJ</t>
  </si>
  <si>
    <t>01.00.00.00.002</t>
  </si>
  <si>
    <t>01.00.00.00.003</t>
  </si>
  <si>
    <t>Instalação de canteiro de obras - 06 Módulos metálicos tipo container 2,30 x 6,0 m</t>
  </si>
  <si>
    <t>MES</t>
  </si>
  <si>
    <t>01.00.00.00.004</t>
  </si>
  <si>
    <t>Placa de obra - 3,0 x 6,0 metros</t>
  </si>
  <si>
    <t>M2</t>
  </si>
  <si>
    <t>01.00.00.00.005</t>
  </si>
  <si>
    <t>Administração local</t>
  </si>
  <si>
    <t>01.00.00.00.006</t>
  </si>
  <si>
    <t>Instalação provisória de água</t>
  </si>
  <si>
    <t>01.00.00.00.007</t>
  </si>
  <si>
    <t>Instalação provisória de esgoto</t>
  </si>
  <si>
    <t>01.00.00.00.008</t>
  </si>
  <si>
    <t>Instalação provisória de elétrica</t>
  </si>
  <si>
    <t>UN</t>
  </si>
  <si>
    <t>01.00.00.00.009</t>
  </si>
  <si>
    <t>Manutenção do canteiro de obra</t>
  </si>
  <si>
    <t>02</t>
  </si>
  <si>
    <t>02.00.00.00.001</t>
  </si>
  <si>
    <t>FRESAGEM DESCONTÍNUA REVEST. BETUMINOSO</t>
  </si>
  <si>
    <t>M3</t>
  </si>
  <si>
    <t>02.00.00.00.002</t>
  </si>
  <si>
    <t>Pintura de ligação RR-2C</t>
  </si>
  <si>
    <t>02.00.00.00.003</t>
  </si>
  <si>
    <t>Concreto betuminoso usinado a quente esp = 5,0 cm</t>
  </si>
  <si>
    <t>T</t>
  </si>
  <si>
    <t>03.00.00.00.001</t>
  </si>
  <si>
    <t>Demolições de placas de concreto</t>
  </si>
  <si>
    <t>03.00.00.00.002</t>
  </si>
  <si>
    <t>Carga, transporte e espalhamento de entulhos - DMT = 18 km</t>
  </si>
  <si>
    <t>03.00.00.00.003</t>
  </si>
  <si>
    <t>Escavação, carga e transporte de mat. de 1° categoria - esp = 20 cm</t>
  </si>
  <si>
    <t>03.00.00.00.004</t>
  </si>
  <si>
    <t>Limpeza de superficie com jateamento de ar</t>
  </si>
  <si>
    <t>M</t>
  </si>
  <si>
    <t>03.00.00.00.005</t>
  </si>
  <si>
    <t>04</t>
  </si>
  <si>
    <t>04.00.00.00.001</t>
  </si>
  <si>
    <t>Prova de carga - coef. de recalque K</t>
  </si>
  <si>
    <t>04.00.00.00.002</t>
  </si>
  <si>
    <t>BGTC 5% de cimento esp= 20,0 cm</t>
  </si>
  <si>
    <t>04.00.00.00.003</t>
  </si>
  <si>
    <t>Concreto usinado bombeado FCK=30MPA, inclusive colocação, espalhamento e acabamento.</t>
  </si>
  <si>
    <t>04.00.00.00.004</t>
  </si>
  <si>
    <t>Limpeza e enchimento de junta de pavimento de concreto</t>
  </si>
  <si>
    <t>05.00.00.00.001</t>
  </si>
  <si>
    <t>Fresagem  descontínua esp = 5,0 cm no revestimento asfáltico fissurado (próximo a cabeceira 32)</t>
  </si>
  <si>
    <t>05.00.00.00.002</t>
  </si>
  <si>
    <t>Carga, transporte e espalhamento de material fresado - DMT = 18 km</t>
  </si>
  <si>
    <t>05.00.00.00.003</t>
  </si>
  <si>
    <t>Limpeza com hidro-jateamento</t>
  </si>
  <si>
    <t>CAMADA ANTI-REFLEXÃO DE TRINCAS</t>
  </si>
  <si>
    <t>06.00.00.00.001</t>
  </si>
  <si>
    <t>Selagem de trincas com CBUQ</t>
  </si>
  <si>
    <t>06.00.00.00.002</t>
  </si>
  <si>
    <t>06.00.00.00.003</t>
  </si>
  <si>
    <t>Aplicação de geogrelha</t>
  </si>
  <si>
    <t>06.00.00.00.004</t>
  </si>
  <si>
    <t>07</t>
  </si>
  <si>
    <t>REPARAÇÃO DA PAVIMENTAÇÃO EM CBUQ DA PISTA 14/32</t>
  </si>
  <si>
    <t>07.00.00.00.001</t>
  </si>
  <si>
    <t>07.00.00.00.002</t>
  </si>
  <si>
    <t>07.00.00.00.003</t>
  </si>
  <si>
    <t>07.00.00.00.004</t>
  </si>
  <si>
    <t>07.00.00.00.005</t>
  </si>
  <si>
    <t>Verificação do coeficiente de atrito - microtextura</t>
  </si>
  <si>
    <t>07.00.00.00.006</t>
  </si>
  <si>
    <t>Verificação da macrotextura - ensaio mancha de areia</t>
  </si>
  <si>
    <t>SV</t>
  </si>
  <si>
    <t>07.00.00.00.007</t>
  </si>
  <si>
    <t>Verificação do coeficiente de irregularidade - IRI</t>
  </si>
  <si>
    <t>08</t>
  </si>
  <si>
    <t>REPARAÇÃO DA PAVIMENTAÇÃO EM CBUQ DA PISTA DE TAXI "ALPHA"</t>
  </si>
  <si>
    <t>08.00.00.00.001</t>
  </si>
  <si>
    <t>08.00.00.00.002</t>
  </si>
  <si>
    <t>08.00.00.00.003</t>
  </si>
  <si>
    <t>08.00.00.00.004</t>
  </si>
  <si>
    <t>09</t>
  </si>
  <si>
    <t>REPARAÇÃO DA PAVIMENTAÇÃO EM CBUQ DA PISTA DE TAXI "BRAVO"</t>
  </si>
  <si>
    <t>09.00.00.00.001</t>
  </si>
  <si>
    <t>09.00.00.00.002</t>
  </si>
  <si>
    <t>09.00.00.00.003</t>
  </si>
  <si>
    <t>09.00.00.00.004</t>
  </si>
  <si>
    <t>REPARAÇÃO DA PAVIMENTAÇÃO EM CBUQ DA PISTA DE TAXI "ECHO"</t>
  </si>
  <si>
    <t>10.00.00.00.001</t>
  </si>
  <si>
    <t>10.00.00.00.002</t>
  </si>
  <si>
    <t>10.00.00.00.003</t>
  </si>
  <si>
    <t>10.00.00.00.004</t>
  </si>
  <si>
    <t>11.00.00.00.001</t>
  </si>
  <si>
    <t>Pintura com tinta acrílica na cor branco neve com 2 demãos - deslocamento da cabeceira 14</t>
  </si>
  <si>
    <t>11.00.00.00.002</t>
  </si>
  <si>
    <t>Pintura com tinta de demarcação ou PVA cor cinza ou concreto - deslocamento da cabeceira 14</t>
  </si>
  <si>
    <t>11.00.00.00.003</t>
  </si>
  <si>
    <t>Pintura com tinta de demarcação ou PVA cor preta - recomposição de pintura de cabeceiras</t>
  </si>
  <si>
    <t>11.00.00.00.004</t>
  </si>
  <si>
    <t>Pintura com tinta acrílica na cor branco neve com 2 demãos - PPD - definitiva</t>
  </si>
  <si>
    <t>11.00.00.00.005</t>
  </si>
  <si>
    <t>Pintura com tinta acrílica na cor amarela com 2 demãos - Pista de Taxi - definitiva</t>
  </si>
  <si>
    <t>Empresa Brasileira de Infra-Estrutura Aeroportuária</t>
  </si>
  <si>
    <t>Superintendênica Regional do Centro-Oeste</t>
  </si>
  <si>
    <t>Gerência de Engenharia</t>
  </si>
  <si>
    <t>OBRA: Contratação de Empresa Especializada para restauração da pista e pouso e decolagens 14/32, taxiways e cabeceira 14 do Aeroporto de Goiânia-GO</t>
  </si>
  <si>
    <t>COMISSIONAMENTO E RECEBIMENTO</t>
  </si>
  <si>
    <t>Código: GO.02/105.98/006198/00</t>
  </si>
  <si>
    <t>02.00.00.00.004</t>
  </si>
  <si>
    <t>Concreto betuminoso usinado a quente esp = 5,0 cm - acostamentos</t>
  </si>
  <si>
    <t>tempo dias</t>
  </si>
  <si>
    <t>tempo adotado dias</t>
  </si>
  <si>
    <t>código produtividade</t>
  </si>
  <si>
    <t>Observações</t>
  </si>
  <si>
    <t>5 S 02 990 12</t>
  </si>
  <si>
    <t>Produtividade    Un/h</t>
  </si>
  <si>
    <t>5 S 02 400 00</t>
  </si>
  <si>
    <t>5 S 02 540 01</t>
  </si>
  <si>
    <t>tempo horas</t>
  </si>
  <si>
    <t>Jornada de trabalho diária</t>
  </si>
  <si>
    <t>cotação</t>
  </si>
  <si>
    <t>4 S 06 110 01</t>
  </si>
  <si>
    <t>5 S 02 600 00</t>
  </si>
  <si>
    <t>3 S 02 601 00</t>
  </si>
  <si>
    <t>Produtividade requerida</t>
  </si>
  <si>
    <t>Cura do concreto</t>
  </si>
  <si>
    <t>Cura do CAUQ</t>
  </si>
  <si>
    <t>Pintura do eixo da pista com primer</t>
  </si>
  <si>
    <t>Rampas de concordancia</t>
  </si>
  <si>
    <t>4 S 06 100 11</t>
  </si>
  <si>
    <t>PRODUTIVIDADE METROS POR DIA</t>
  </si>
  <si>
    <t>SOMA DE HORAS</t>
  </si>
  <si>
    <t>REPARO EM PLACAS DE CONCRETO NA CABECEIRA 14</t>
  </si>
  <si>
    <t>SINALIZAÇÃO HORIZONTAL DAS TAXIS</t>
  </si>
  <si>
    <t>I</t>
  </si>
  <si>
    <t>FASE 1</t>
  </si>
  <si>
    <t>REPAROS EM PATOLOGIAS LOCALIZADAS</t>
  </si>
  <si>
    <t>10 DIAS</t>
  </si>
  <si>
    <t>MÊS 1</t>
  </si>
  <si>
    <t>MÊS 2</t>
  </si>
  <si>
    <t>MÊS 3</t>
  </si>
  <si>
    <t>II</t>
  </si>
  <si>
    <t>FASE 2</t>
  </si>
  <si>
    <t>MÊS 4</t>
  </si>
  <si>
    <t>PRODUTIVIDADE METROS CUBICOS POR FIM DE SEMANA</t>
  </si>
  <si>
    <t xml:space="preserve">Jornada de trabalho </t>
  </si>
  <si>
    <t>tempo adotado fim de semana</t>
  </si>
  <si>
    <t>tempo jornada</t>
  </si>
  <si>
    <t>PRODUTIVIDADE TONELADAS POR FIM DE SEMANA</t>
  </si>
  <si>
    <t>FDS 1</t>
  </si>
  <si>
    <t>FDS 2</t>
  </si>
  <si>
    <t>FDS 3</t>
  </si>
  <si>
    <t>FDS 4</t>
  </si>
  <si>
    <t>FDS 5</t>
  </si>
  <si>
    <t>FDS 6</t>
  </si>
  <si>
    <t>FDS 7</t>
  </si>
  <si>
    <t>FDS 8</t>
  </si>
  <si>
    <t>FDS 9</t>
  </si>
  <si>
    <t>FDS 10</t>
  </si>
  <si>
    <t>FDS 11</t>
  </si>
  <si>
    <t>FDS 12</t>
  </si>
  <si>
    <t>FDS 13</t>
  </si>
  <si>
    <t>FDS 14</t>
  </si>
  <si>
    <t>FDS 15</t>
  </si>
  <si>
    <t>FDS 16</t>
  </si>
  <si>
    <t>O serviço seria realizado em 75 horas (sexta as 00:00 até segunda as 23:00). A interdição se manteria por toda a semana sendo liberada a cabeceira na outra segunda 06:00, perfazendo 6,5 dias de cura para a útima placa concretada. Deve alertar para executar o serviço primeiro nas placas mais exigidas.</t>
  </si>
  <si>
    <t>dias</t>
  </si>
  <si>
    <t>OBRA: Contratação de Empresa Especializada para Recuperação de Condições Funcionais das Taxiways “Charlie”, “Delta” e “Echo” e da Pista da Pista PPD 06/24, com instalação de Grooving em toda sua extensão, além do Rejuvenescimento do Pavimento do Pátio de Aviação Geral, todos no Aeroporto Internacional de Campo Grande/MS</t>
  </si>
  <si>
    <t>VALOR DO ITEM</t>
  </si>
  <si>
    <t>PARCELA DE CONCLUSÃO:</t>
  </si>
  <si>
    <t>Mobilização de equipamentos, instalação de canteiro de obras e placa de obras</t>
  </si>
  <si>
    <t>Fase 04: Encaixes da PPD com as TWA e TWB</t>
  </si>
  <si>
    <t>Fase 08: Encaixes da TWC com as TWA e TWF</t>
  </si>
  <si>
    <t>Desmobilização de equipamentos</t>
  </si>
  <si>
    <t>Recebimento e comissionamento</t>
  </si>
  <si>
    <t>240 dias</t>
  </si>
  <si>
    <t>LEGENDA:</t>
  </si>
  <si>
    <t>NOTAM 02: INTERDIÇÃO DA TWC</t>
  </si>
  <si>
    <t>NOTAM 01: 10 HORAS DE INTERDIÇÃO - 22:00 AS 08:00. Inicio desse NOTAM em 01/09/2013.</t>
  </si>
  <si>
    <t>NOTAM 03: 06 HORAS DE INTERDIÇÃO DA PISTA - 00:00 AS 06:00. INICIO DESSE NOTAM EM 15/11 E TÉRMINO EM 03/02/2014.</t>
  </si>
  <si>
    <t>PLANEJAMENTO 1:</t>
  </si>
  <si>
    <t>Mobilização e instalação de canteiro</t>
  </si>
  <si>
    <t>Obras</t>
  </si>
  <si>
    <t>Código: CG.02/105.98/000567/00</t>
  </si>
  <si>
    <t>Administração da obra, aluguel de contaniers, manutenção de canteiro</t>
  </si>
  <si>
    <t>Fase 05: GROOVING</t>
  </si>
  <si>
    <t xml:space="preserve"> - </t>
  </si>
  <si>
    <t>Fase 01: Overlay não estrutural na TWY "D"</t>
  </si>
  <si>
    <t>Fase 03: Overlay não estrutural da  PPD 06/24</t>
  </si>
  <si>
    <t>Fase 06: Overlay não estrutural na  TWY "E"</t>
  </si>
  <si>
    <t>Fase 07: Overlay não estrutural na  TWY "C"</t>
  </si>
  <si>
    <t>Fase 09: Revitalização da pavimentação dos pátios de pavimento flexível</t>
  </si>
  <si>
    <t>Fase 02: Reparos em patologias na PPD 06/24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</si>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</sst>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[$€]#,##0.00\ ;[$€]\(#,##0.00\);[$€]\-#\ ;@\ "/>
    <numFmt numFmtId="168" formatCode="&quot;R$ &quot;#,##0.00"/>
    <numFmt numFmtId="169" formatCode="_ * #,##0.00_ ;_ * \-#,##0.00_ ;_ * &quot;-&quot;??_ ;_ @_ "/>
    <numFmt numFmtId="170" formatCode="###,##0.00"/>
    <numFmt numFmtId="171" formatCode="00000"/>
    <numFmt numFmtId="172" formatCode="0.000"/>
    <numFmt numFmtId="173" formatCode="#0.000"/>
    <numFmt numFmtId="174" formatCode="##,##0.00"/>
    <numFmt numFmtId="175" formatCode="0000"/>
    <numFmt numFmtId="176" formatCode="##0.00"/>
    <numFmt numFmtId="177" formatCode="##0.000"/>
    <numFmt numFmtId="178" formatCode="#,##0.000"/>
    <numFmt numFmtId="179" formatCode="#0.00"/>
    <numFmt numFmtId="180" formatCode="#,###,##0.00"/>
    <numFmt numFmtId="181" formatCode="###,##0.000"/>
    <numFmt numFmtId="182" formatCode="##,##0.000"/>
    <numFmt numFmtId="183" formatCode="00"/>
    <numFmt numFmtId="184" formatCode="&quot;R$&quot;\ #,##0.00"/>
  </numFmts>
  <fonts count="40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9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167" fontId="5" fillId="0" borderId="0" applyFill="0" applyBorder="0" applyAlignment="0" applyProtection="0"/>
    <xf numFmtId="0" fontId="2" fillId="0" borderId="0"/>
    <xf numFmtId="0" fontId="4" fillId="2" borderId="1" applyNumberFormat="0" applyFont="0" applyBorder="0" applyAlignment="0" applyProtection="0">
      <alignment horizontal="center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8" applyNumberFormat="0" applyAlignment="0" applyProtection="0"/>
    <xf numFmtId="0" fontId="13" fillId="23" borderId="9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8" applyNumberFormat="0" applyAlignment="0" applyProtection="0"/>
    <xf numFmtId="0" fontId="20" fillId="0" borderId="13" applyNumberFormat="0" applyFill="0" applyAlignment="0" applyProtection="0"/>
    <xf numFmtId="0" fontId="21" fillId="24" borderId="0" applyNumberFormat="0" applyBorder="0" applyAlignment="0" applyProtection="0"/>
    <xf numFmtId="0" fontId="5" fillId="0" borderId="0"/>
    <xf numFmtId="0" fontId="2" fillId="0" borderId="0"/>
    <xf numFmtId="0" fontId="9" fillId="25" borderId="14" applyNumberFormat="0" applyFont="0" applyAlignment="0" applyProtection="0"/>
    <xf numFmtId="0" fontId="22" fillId="22" borderId="15" applyNumberFormat="0" applyAlignment="0" applyProtection="0"/>
    <xf numFmtId="0" fontId="23" fillId="0" borderId="16" applyNumberFormat="0" applyFont="0" applyBorder="0" applyAlignment="0"/>
    <xf numFmtId="9" fontId="5" fillId="0" borderId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64" applyFont="1" applyBorder="1" applyAlignment="1">
      <alignment vertical="center"/>
    </xf>
    <xf numFmtId="0" fontId="2" fillId="0" borderId="0" xfId="64" applyFont="1" applyFill="1" applyBorder="1" applyAlignment="1">
      <alignment vertical="center"/>
    </xf>
    <xf numFmtId="0" fontId="4" fillId="0" borderId="0" xfId="64" applyFont="1" applyBorder="1" applyAlignment="1">
      <alignment vertical="center"/>
    </xf>
    <xf numFmtId="0" fontId="2" fillId="0" borderId="0" xfId="64" applyFont="1" applyBorder="1" applyAlignment="1">
      <alignment horizontal="justify" vertical="center" wrapText="1"/>
    </xf>
    <xf numFmtId="168" fontId="2" fillId="0" borderId="0" xfId="64" applyNumberFormat="1" applyFont="1" applyFill="1" applyBorder="1" applyAlignment="1">
      <alignment vertical="center"/>
    </xf>
    <xf numFmtId="9" fontId="2" fillId="0" borderId="0" xfId="64" applyNumberFormat="1" applyFont="1" applyFill="1" applyBorder="1" applyAlignment="1">
      <alignment vertical="center"/>
    </xf>
    <xf numFmtId="10" fontId="2" fillId="0" borderId="0" xfId="64" applyNumberFormat="1" applyFont="1" applyFill="1" applyBorder="1" applyAlignment="1">
      <alignment vertical="center"/>
    </xf>
    <xf numFmtId="0" fontId="2" fillId="0" borderId="2" xfId="64" applyFont="1" applyBorder="1" applyAlignment="1">
      <alignment vertical="center"/>
    </xf>
    <xf numFmtId="0" fontId="2" fillId="0" borderId="3" xfId="64" applyFont="1" applyFill="1" applyBorder="1" applyAlignment="1">
      <alignment vertical="center"/>
    </xf>
    <xf numFmtId="0" fontId="4" fillId="0" borderId="3" xfId="64" applyFont="1" applyFill="1" applyBorder="1" applyAlignment="1">
      <alignment horizontal="left" vertical="center"/>
    </xf>
    <xf numFmtId="0" fontId="2" fillId="0" borderId="4" xfId="64" applyFont="1" applyFill="1" applyBorder="1" applyAlignment="1">
      <alignment vertical="center"/>
    </xf>
    <xf numFmtId="0" fontId="4" fillId="0" borderId="5" xfId="64" applyFont="1" applyBorder="1" applyAlignment="1">
      <alignment horizontal="left" vertical="center"/>
    </xf>
    <xf numFmtId="0" fontId="2" fillId="0" borderId="6" xfId="64" applyFont="1" applyFill="1" applyBorder="1" applyAlignment="1">
      <alignment vertical="center"/>
    </xf>
    <xf numFmtId="0" fontId="4" fillId="0" borderId="5" xfId="64" applyFont="1" applyBorder="1" applyAlignment="1">
      <alignment horizontal="center" vertical="center"/>
    </xf>
    <xf numFmtId="0" fontId="4" fillId="3" borderId="23" xfId="64" applyFont="1" applyFill="1" applyBorder="1" applyAlignment="1">
      <alignment horizontal="center" vertical="center"/>
    </xf>
    <xf numFmtId="165" fontId="2" fillId="0" borderId="0" xfId="67" applyFont="1" applyFill="1" applyBorder="1" applyAlignment="1">
      <alignment vertical="center"/>
    </xf>
    <xf numFmtId="165" fontId="2" fillId="0" borderId="0" xfId="67" applyFont="1" applyBorder="1" applyAlignment="1">
      <alignment vertical="center"/>
    </xf>
    <xf numFmtId="0" fontId="27" fillId="0" borderId="0" xfId="0" applyFont="1"/>
    <xf numFmtId="166" fontId="27" fillId="0" borderId="0" xfId="66" applyFont="1"/>
    <xf numFmtId="0" fontId="4" fillId="3" borderId="35" xfId="64" applyFont="1" applyFill="1" applyBorder="1" applyAlignment="1">
      <alignment horizontal="center" vertical="center"/>
    </xf>
    <xf numFmtId="168" fontId="2" fillId="0" borderId="33" xfId="64" applyNumberFormat="1" applyFont="1" applyFill="1" applyBorder="1" applyAlignment="1">
      <alignment horizontal="center" vertical="center" wrapText="1"/>
    </xf>
    <xf numFmtId="0" fontId="4" fillId="3" borderId="34" xfId="64" applyFont="1" applyFill="1" applyBorder="1" applyAlignment="1">
      <alignment horizontal="center" vertical="center" wrapText="1"/>
    </xf>
    <xf numFmtId="0" fontId="4" fillId="0" borderId="3" xfId="64" applyFont="1" applyBorder="1" applyAlignment="1">
      <alignment vertical="center" wrapText="1"/>
    </xf>
    <xf numFmtId="0" fontId="2" fillId="0" borderId="0" xfId="64" applyFont="1" applyBorder="1" applyAlignment="1">
      <alignment vertical="center" wrapText="1"/>
    </xf>
    <xf numFmtId="0" fontId="4" fillId="0" borderId="0" xfId="64" applyFont="1" applyBorder="1" applyAlignment="1">
      <alignment vertical="center" wrapText="1"/>
    </xf>
    <xf numFmtId="0" fontId="2" fillId="26" borderId="42" xfId="64" applyFont="1" applyFill="1" applyBorder="1" applyAlignment="1">
      <alignment vertical="center" wrapText="1"/>
    </xf>
    <xf numFmtId="10" fontId="2" fillId="0" borderId="42" xfId="64" applyNumberFormat="1" applyFont="1" applyFill="1" applyBorder="1" applyAlignment="1">
      <alignment horizontal="center" vertical="center" wrapText="1"/>
    </xf>
    <xf numFmtId="0" fontId="2" fillId="0" borderId="42" xfId="64" applyFont="1" applyFill="1" applyBorder="1" applyAlignment="1">
      <alignment vertical="center" wrapText="1"/>
    </xf>
    <xf numFmtId="168" fontId="2" fillId="0" borderId="42" xfId="64" applyNumberFormat="1" applyFont="1" applyFill="1" applyBorder="1" applyAlignment="1">
      <alignment horizontal="center" vertical="center" wrapText="1"/>
    </xf>
    <xf numFmtId="168" fontId="2" fillId="0" borderId="35" xfId="64" applyNumberFormat="1" applyFont="1" applyFill="1" applyBorder="1" applyAlignment="1">
      <alignment horizontal="center" vertical="center" wrapText="1"/>
    </xf>
    <xf numFmtId="10" fontId="2" fillId="0" borderId="46" xfId="64" applyNumberFormat="1" applyFont="1" applyFill="1" applyBorder="1" applyAlignment="1">
      <alignment horizontal="center" vertical="center" wrapText="1"/>
    </xf>
    <xf numFmtId="168" fontId="2" fillId="0" borderId="46" xfId="64" applyNumberFormat="1" applyFont="1" applyFill="1" applyBorder="1" applyAlignment="1">
      <alignment horizontal="center" vertical="center" wrapText="1"/>
    </xf>
    <xf numFmtId="9" fontId="2" fillId="0" borderId="46" xfId="68" applyFont="1" applyFill="1" applyBorder="1" applyAlignment="1">
      <alignment horizontal="center" vertical="center" wrapText="1"/>
    </xf>
    <xf numFmtId="168" fontId="2" fillId="0" borderId="47" xfId="64" applyNumberFormat="1" applyFont="1" applyFill="1" applyBorder="1" applyAlignment="1">
      <alignment horizontal="center" vertical="center" wrapText="1"/>
    </xf>
    <xf numFmtId="168" fontId="8" fillId="0" borderId="40" xfId="65" applyNumberFormat="1" applyFont="1" applyFill="1" applyBorder="1" applyAlignment="1">
      <alignment horizontal="right" vertical="center"/>
    </xf>
    <xf numFmtId="0" fontId="4" fillId="0" borderId="3" xfId="64" applyFont="1" applyBorder="1" applyAlignment="1">
      <alignment horizontal="left" vertical="center" wrapText="1"/>
    </xf>
    <xf numFmtId="0" fontId="4" fillId="0" borderId="0" xfId="64" applyFont="1" applyBorder="1" applyAlignment="1">
      <alignment horizontal="left" vertical="center" wrapText="1"/>
    </xf>
    <xf numFmtId="168" fontId="8" fillId="0" borderId="38" xfId="65" applyNumberFormat="1" applyFont="1" applyFill="1" applyBorder="1" applyAlignment="1">
      <alignment horizontal="right" vertical="center"/>
    </xf>
    <xf numFmtId="168" fontId="8" fillId="0" borderId="40" xfId="65" applyNumberFormat="1" applyFont="1" applyFill="1" applyBorder="1" applyAlignment="1">
      <alignment horizontal="right" vertical="center"/>
    </xf>
    <xf numFmtId="0" fontId="4" fillId="0" borderId="3" xfId="64" applyFont="1" applyBorder="1" applyAlignment="1">
      <alignment horizontal="left" vertical="center" wrapText="1"/>
    </xf>
    <xf numFmtId="0" fontId="4" fillId="0" borderId="0" xfId="64" applyFont="1" applyBorder="1" applyAlignment="1">
      <alignment horizontal="left" vertical="center" wrapText="1"/>
    </xf>
    <xf numFmtId="0" fontId="4" fillId="3" borderId="23" xfId="64" applyFont="1" applyFill="1" applyBorder="1" applyAlignment="1">
      <alignment horizontal="center" vertical="center"/>
    </xf>
    <xf numFmtId="168" fontId="8" fillId="0" borderId="38" xfId="65" applyNumberFormat="1" applyFont="1" applyFill="1" applyBorder="1" applyAlignment="1">
      <alignment horizontal="right" vertical="center"/>
    </xf>
    <xf numFmtId="0" fontId="31" fillId="28" borderId="41" xfId="0" applyNumberFormat="1" applyFont="1" applyFill="1" applyBorder="1" applyAlignment="1">
      <alignment horizontal="center" vertical="top" wrapText="1"/>
    </xf>
    <xf numFmtId="0" fontId="31" fillId="28" borderId="41" xfId="0" applyNumberFormat="1" applyFont="1" applyFill="1" applyBorder="1" applyAlignment="1">
      <alignment horizontal="center" vertical="top" wrapText="1"/>
    </xf>
    <xf numFmtId="2" fontId="27" fillId="0" borderId="0" xfId="0" applyNumberFormat="1" applyFont="1"/>
    <xf numFmtId="0" fontId="27" fillId="0" borderId="51" xfId="0" applyFont="1" applyBorder="1" applyAlignment="1">
      <alignment vertical="center"/>
    </xf>
    <xf numFmtId="0" fontId="32" fillId="27" borderId="41" xfId="0" applyNumberFormat="1" applyFont="1" applyFill="1" applyBorder="1" applyAlignment="1">
      <alignment horizontal="left" vertical="center" wrapText="1"/>
    </xf>
    <xf numFmtId="170" fontId="29" fillId="27" borderId="4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171" fontId="33" fillId="27" borderId="41" xfId="0" applyNumberFormat="1" applyFont="1" applyFill="1" applyBorder="1" applyAlignment="1">
      <alignment horizontal="left" vertical="center" wrapText="1"/>
    </xf>
    <xf numFmtId="172" fontId="33" fillId="27" borderId="41" xfId="0" applyNumberFormat="1" applyFont="1" applyFill="1" applyBorder="1" applyAlignment="1">
      <alignment horizontal="right" vertical="center" wrapText="1"/>
    </xf>
    <xf numFmtId="4" fontId="30" fillId="27" borderId="41" xfId="0" applyNumberFormat="1" applyFont="1" applyFill="1" applyBorder="1" applyAlignment="1">
      <alignment horizontal="right" vertical="center" wrapText="1"/>
    </xf>
    <xf numFmtId="0" fontId="27" fillId="0" borderId="48" xfId="0" applyFont="1" applyBorder="1" applyAlignment="1">
      <alignment vertical="center"/>
    </xf>
    <xf numFmtId="0" fontId="27" fillId="0" borderId="49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0" fontId="27" fillId="0" borderId="52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173" fontId="33" fillId="27" borderId="41" xfId="0" applyNumberFormat="1" applyFont="1" applyFill="1" applyBorder="1" applyAlignment="1">
      <alignment horizontal="right" vertical="center" wrapText="1"/>
    </xf>
    <xf numFmtId="174" fontId="30" fillId="27" borderId="41" xfId="0" applyNumberFormat="1" applyFont="1" applyFill="1" applyBorder="1" applyAlignment="1">
      <alignment horizontal="right" vertical="center" wrapText="1"/>
    </xf>
    <xf numFmtId="175" fontId="33" fillId="27" borderId="41" xfId="0" applyNumberFormat="1" applyFont="1" applyFill="1" applyBorder="1" applyAlignment="1">
      <alignment horizontal="left" vertical="center" wrapText="1"/>
    </xf>
    <xf numFmtId="170" fontId="30" fillId="27" borderId="41" xfId="0" applyNumberFormat="1" applyFont="1" applyFill="1" applyBorder="1" applyAlignment="1">
      <alignment horizontal="right" vertical="center" wrapText="1"/>
    </xf>
    <xf numFmtId="176" fontId="30" fillId="27" borderId="41" xfId="0" applyNumberFormat="1" applyFont="1" applyFill="1" applyBorder="1" applyAlignment="1">
      <alignment horizontal="right" vertical="center" wrapText="1"/>
    </xf>
    <xf numFmtId="0" fontId="32" fillId="29" borderId="41" xfId="0" applyNumberFormat="1" applyFont="1" applyFill="1" applyBorder="1" applyAlignment="1">
      <alignment horizontal="left" vertical="center" wrapText="1"/>
    </xf>
    <xf numFmtId="0" fontId="27" fillId="29" borderId="0" xfId="0" applyFont="1" applyFill="1" applyAlignment="1">
      <alignment vertical="center"/>
    </xf>
    <xf numFmtId="0" fontId="27" fillId="29" borderId="51" xfId="0" applyFont="1" applyFill="1" applyBorder="1" applyAlignment="1">
      <alignment vertical="center"/>
    </xf>
    <xf numFmtId="0" fontId="27" fillId="29" borderId="52" xfId="0" applyFont="1" applyFill="1" applyBorder="1" applyAlignment="1">
      <alignment vertical="center"/>
    </xf>
    <xf numFmtId="0" fontId="34" fillId="29" borderId="52" xfId="0" applyFont="1" applyFill="1" applyBorder="1" applyAlignment="1">
      <alignment vertical="center"/>
    </xf>
    <xf numFmtId="171" fontId="33" fillId="29" borderId="41" xfId="0" applyNumberFormat="1" applyFont="1" applyFill="1" applyBorder="1" applyAlignment="1">
      <alignment horizontal="left" vertical="center" wrapText="1"/>
    </xf>
    <xf numFmtId="177" fontId="33" fillId="29" borderId="41" xfId="0" applyNumberFormat="1" applyFont="1" applyFill="1" applyBorder="1" applyAlignment="1">
      <alignment horizontal="right" vertical="center" wrapText="1"/>
    </xf>
    <xf numFmtId="174" fontId="30" fillId="29" borderId="41" xfId="0" applyNumberFormat="1" applyFont="1" applyFill="1" applyBorder="1" applyAlignment="1">
      <alignment horizontal="right" vertical="center" wrapText="1"/>
    </xf>
    <xf numFmtId="2" fontId="27" fillId="29" borderId="52" xfId="0" applyNumberFormat="1" applyFont="1" applyFill="1" applyBorder="1" applyAlignment="1">
      <alignment vertical="center"/>
    </xf>
    <xf numFmtId="1" fontId="27" fillId="29" borderId="52" xfId="0" applyNumberFormat="1" applyFont="1" applyFill="1" applyBorder="1" applyAlignment="1">
      <alignment vertical="center"/>
    </xf>
    <xf numFmtId="4" fontId="30" fillId="29" borderId="41" xfId="0" applyNumberFormat="1" applyFont="1" applyFill="1" applyBorder="1" applyAlignment="1">
      <alignment horizontal="right" vertical="center" wrapText="1"/>
    </xf>
    <xf numFmtId="177" fontId="27" fillId="29" borderId="52" xfId="0" applyNumberFormat="1" applyFont="1" applyFill="1" applyBorder="1" applyAlignment="1">
      <alignment vertical="center"/>
    </xf>
    <xf numFmtId="175" fontId="33" fillId="29" borderId="41" xfId="0" applyNumberFormat="1" applyFont="1" applyFill="1" applyBorder="1" applyAlignment="1">
      <alignment horizontal="left" vertical="center" wrapText="1"/>
    </xf>
    <xf numFmtId="176" fontId="30" fillId="29" borderId="41" xfId="0" applyNumberFormat="1" applyFont="1" applyFill="1" applyBorder="1" applyAlignment="1">
      <alignment horizontal="right" vertical="center" wrapText="1"/>
    </xf>
    <xf numFmtId="172" fontId="33" fillId="29" borderId="41" xfId="0" applyNumberFormat="1" applyFont="1" applyFill="1" applyBorder="1" applyAlignment="1">
      <alignment horizontal="right" vertical="center" wrapText="1"/>
    </xf>
    <xf numFmtId="2" fontId="27" fillId="0" borderId="52" xfId="0" applyNumberFormat="1" applyFont="1" applyFill="1" applyBorder="1" applyAlignment="1">
      <alignment vertical="center"/>
    </xf>
    <xf numFmtId="0" fontId="4" fillId="3" borderId="42" xfId="64" applyFont="1" applyFill="1" applyBorder="1" applyAlignment="1">
      <alignment horizontal="center" vertical="center"/>
    </xf>
    <xf numFmtId="168" fontId="8" fillId="0" borderId="55" xfId="65" applyNumberFormat="1" applyFont="1" applyFill="1" applyBorder="1" applyAlignment="1">
      <alignment horizontal="right" vertical="center"/>
    </xf>
    <xf numFmtId="164" fontId="2" fillId="0" borderId="42" xfId="67" applyNumberFormat="1" applyFont="1" applyFill="1" applyBorder="1" applyAlignment="1">
      <alignment horizontal="center" vertical="center" wrapText="1"/>
    </xf>
    <xf numFmtId="164" fontId="2" fillId="0" borderId="46" xfId="67" applyNumberFormat="1" applyFont="1" applyFill="1" applyBorder="1" applyAlignment="1">
      <alignment horizontal="center" vertical="center" wrapText="1"/>
    </xf>
    <xf numFmtId="0" fontId="4" fillId="3" borderId="37" xfId="64" applyFont="1" applyFill="1" applyBorder="1" applyAlignment="1">
      <alignment horizontal="center" vertical="center" wrapText="1"/>
    </xf>
    <xf numFmtId="0" fontId="4" fillId="3" borderId="24" xfId="64" applyFont="1" applyFill="1" applyBorder="1" applyAlignment="1">
      <alignment horizontal="center" vertical="center" wrapText="1"/>
    </xf>
    <xf numFmtId="10" fontId="2" fillId="0" borderId="54" xfId="64" applyNumberFormat="1" applyFont="1" applyFill="1" applyBorder="1" applyAlignment="1">
      <alignment horizontal="center" vertical="center" wrapText="1"/>
    </xf>
    <xf numFmtId="10" fontId="2" fillId="0" borderId="58" xfId="64" applyNumberFormat="1" applyFont="1" applyFill="1" applyBorder="1" applyAlignment="1">
      <alignment horizontal="center" vertical="center" wrapText="1"/>
    </xf>
    <xf numFmtId="0" fontId="2" fillId="0" borderId="46" xfId="64" applyFont="1" applyFill="1" applyBorder="1" applyAlignment="1">
      <alignment vertical="center" wrapText="1"/>
    </xf>
    <xf numFmtId="10" fontId="2" fillId="0" borderId="59" xfId="64" applyNumberFormat="1" applyFont="1" applyFill="1" applyBorder="1" applyAlignment="1">
      <alignment horizontal="center" vertical="center" wrapText="1"/>
    </xf>
    <xf numFmtId="10" fontId="2" fillId="0" borderId="0" xfId="64" applyNumberFormat="1" applyFont="1" applyFill="1" applyBorder="1" applyAlignment="1">
      <alignment horizontal="center" vertical="center" wrapText="1"/>
    </xf>
    <xf numFmtId="0" fontId="2" fillId="0" borderId="0" xfId="64" applyFont="1" applyFill="1" applyBorder="1" applyAlignment="1">
      <alignment vertical="center" wrapText="1"/>
    </xf>
    <xf numFmtId="164" fontId="2" fillId="0" borderId="0" xfId="67" applyNumberFormat="1" applyFont="1" applyFill="1" applyBorder="1" applyAlignment="1">
      <alignment horizontal="center" vertical="center" wrapText="1"/>
    </xf>
    <xf numFmtId="0" fontId="2" fillId="26" borderId="0" xfId="64" applyFont="1" applyFill="1" applyBorder="1" applyAlignment="1">
      <alignment vertical="center" wrapText="1"/>
    </xf>
    <xf numFmtId="168" fontId="2" fillId="0" borderId="0" xfId="64" applyNumberFormat="1" applyFont="1" applyFill="1" applyBorder="1" applyAlignment="1">
      <alignment horizontal="center" vertical="center" wrapText="1"/>
    </xf>
    <xf numFmtId="168" fontId="2" fillId="0" borderId="56" xfId="64" applyNumberFormat="1" applyFont="1" applyFill="1" applyBorder="1" applyAlignment="1">
      <alignment horizontal="center" vertical="center" wrapText="1"/>
    </xf>
    <xf numFmtId="168" fontId="2" fillId="0" borderId="0" xfId="64" applyNumberFormat="1" applyFont="1" applyFill="1" applyBorder="1" applyAlignment="1">
      <alignment vertical="center" wrapText="1"/>
    </xf>
    <xf numFmtId="168" fontId="2" fillId="0" borderId="46" xfId="64" applyNumberFormat="1" applyFont="1" applyFill="1" applyBorder="1" applyAlignment="1">
      <alignment vertical="center" wrapText="1"/>
    </xf>
    <xf numFmtId="10" fontId="2" fillId="0" borderId="36" xfId="64" applyNumberFormat="1" applyFont="1" applyFill="1" applyBorder="1" applyAlignment="1">
      <alignment horizontal="center" vertical="center" wrapText="1"/>
    </xf>
    <xf numFmtId="10" fontId="2" fillId="0" borderId="5" xfId="64" applyNumberFormat="1" applyFont="1" applyFill="1" applyBorder="1" applyAlignment="1">
      <alignment horizontal="center" vertical="center" wrapText="1"/>
    </xf>
    <xf numFmtId="0" fontId="2" fillId="0" borderId="5" xfId="64" applyFont="1" applyFill="1" applyBorder="1" applyAlignment="1">
      <alignment vertical="center" wrapText="1"/>
    </xf>
    <xf numFmtId="164" fontId="2" fillId="0" borderId="5" xfId="67" applyNumberFormat="1" applyFont="1" applyFill="1" applyBorder="1" applyAlignment="1">
      <alignment horizontal="center" vertical="center" wrapText="1"/>
    </xf>
    <xf numFmtId="168" fontId="2" fillId="0" borderId="5" xfId="64" applyNumberFormat="1" applyFont="1" applyFill="1" applyBorder="1" applyAlignment="1">
      <alignment horizontal="center" vertical="center" wrapText="1"/>
    </xf>
    <xf numFmtId="168" fontId="2" fillId="0" borderId="20" xfId="64" applyNumberFormat="1" applyFont="1" applyFill="1" applyBorder="1" applyAlignment="1">
      <alignment horizontal="center" vertical="center" wrapText="1"/>
    </xf>
    <xf numFmtId="168" fontId="2" fillId="0" borderId="61" xfId="64" applyNumberFormat="1" applyFont="1" applyFill="1" applyBorder="1" applyAlignment="1">
      <alignment horizontal="center" vertical="center" wrapText="1"/>
    </xf>
    <xf numFmtId="168" fontId="2" fillId="0" borderId="30" xfId="64" applyNumberFormat="1" applyFont="1" applyFill="1" applyBorder="1" applyAlignment="1">
      <alignment horizontal="center" vertical="center" wrapText="1"/>
    </xf>
    <xf numFmtId="168" fontId="2" fillId="0" borderId="29" xfId="64" applyNumberFormat="1" applyFont="1" applyFill="1" applyBorder="1" applyAlignment="1">
      <alignment horizontal="center" vertical="center" wrapText="1"/>
    </xf>
    <xf numFmtId="168" fontId="2" fillId="0" borderId="62" xfId="64" applyNumberFormat="1" applyFont="1" applyFill="1" applyBorder="1" applyAlignment="1">
      <alignment horizontal="center" vertical="center" wrapText="1"/>
    </xf>
    <xf numFmtId="0" fontId="2" fillId="26" borderId="5" xfId="64" applyFont="1" applyFill="1" applyBorder="1" applyAlignment="1">
      <alignment vertical="center" wrapText="1"/>
    </xf>
    <xf numFmtId="168" fontId="2" fillId="26" borderId="5" xfId="64" applyNumberFormat="1" applyFont="1" applyFill="1" applyBorder="1" applyAlignment="1">
      <alignment horizontal="center" vertical="center" wrapText="1"/>
    </xf>
    <xf numFmtId="168" fontId="2" fillId="26" borderId="0" xfId="64" applyNumberFormat="1" applyFont="1" applyFill="1" applyBorder="1" applyAlignment="1">
      <alignment horizontal="center" vertical="center" wrapText="1"/>
    </xf>
    <xf numFmtId="10" fontId="2" fillId="0" borderId="63" xfId="64" applyNumberFormat="1" applyFont="1" applyFill="1" applyBorder="1" applyAlignment="1">
      <alignment horizontal="center" vertical="center" wrapText="1"/>
    </xf>
    <xf numFmtId="10" fontId="2" fillId="0" borderId="6" xfId="64" applyNumberFormat="1" applyFont="1" applyFill="1" applyBorder="1" applyAlignment="1">
      <alignment horizontal="center" vertical="center" wrapText="1"/>
    </xf>
    <xf numFmtId="0" fontId="2" fillId="0" borderId="6" xfId="64" applyFont="1" applyFill="1" applyBorder="1" applyAlignment="1">
      <alignment vertical="center" wrapText="1"/>
    </xf>
    <xf numFmtId="164" fontId="2" fillId="0" borderId="6" xfId="67" applyNumberFormat="1" applyFont="1" applyFill="1" applyBorder="1" applyAlignment="1">
      <alignment horizontal="center" vertical="center" wrapText="1"/>
    </xf>
    <xf numFmtId="168" fontId="2" fillId="0" borderId="6" xfId="64" applyNumberFormat="1" applyFont="1" applyFill="1" applyBorder="1" applyAlignment="1">
      <alignment horizontal="center" vertical="center" wrapText="1"/>
    </xf>
    <xf numFmtId="168" fontId="2" fillId="0" borderId="64" xfId="64" applyNumberFormat="1" applyFont="1" applyFill="1" applyBorder="1" applyAlignment="1">
      <alignment horizontal="center" vertical="center" wrapText="1"/>
    </xf>
    <xf numFmtId="0" fontId="2" fillId="26" borderId="6" xfId="64" applyFont="1" applyFill="1" applyBorder="1" applyAlignment="1">
      <alignment vertical="center" wrapText="1"/>
    </xf>
    <xf numFmtId="168" fontId="2" fillId="26" borderId="6" xfId="64" applyNumberFormat="1" applyFont="1" applyFill="1" applyBorder="1" applyAlignment="1">
      <alignment horizontal="center" vertical="center" wrapText="1"/>
    </xf>
    <xf numFmtId="168" fontId="2" fillId="0" borderId="65" xfId="64" applyNumberFormat="1" applyFont="1" applyFill="1" applyBorder="1" applyAlignment="1">
      <alignment horizontal="center" vertical="center" wrapText="1"/>
    </xf>
    <xf numFmtId="10" fontId="2" fillId="30" borderId="42" xfId="64" applyNumberFormat="1" applyFont="1" applyFill="1" applyBorder="1" applyAlignment="1">
      <alignment horizontal="center" vertical="center" wrapText="1"/>
    </xf>
    <xf numFmtId="10" fontId="2" fillId="30" borderId="0" xfId="64" applyNumberFormat="1" applyFont="1" applyFill="1" applyBorder="1" applyAlignment="1">
      <alignment horizontal="center" vertical="center" wrapText="1"/>
    </xf>
    <xf numFmtId="0" fontId="2" fillId="30" borderId="5" xfId="64" applyFont="1" applyFill="1" applyBorder="1" applyAlignment="1">
      <alignment vertical="center" wrapText="1"/>
    </xf>
    <xf numFmtId="0" fontId="2" fillId="30" borderId="0" xfId="64" applyFont="1" applyFill="1" applyBorder="1" applyAlignment="1">
      <alignment vertical="center" wrapText="1"/>
    </xf>
    <xf numFmtId="0" fontId="2" fillId="30" borderId="6" xfId="64" applyFont="1" applyFill="1" applyBorder="1" applyAlignment="1">
      <alignment vertical="center" wrapText="1"/>
    </xf>
    <xf numFmtId="0" fontId="32" fillId="0" borderId="41" xfId="0" applyNumberFormat="1" applyFont="1" applyFill="1" applyBorder="1" applyAlignment="1">
      <alignment horizontal="left" vertical="center" wrapText="1"/>
    </xf>
    <xf numFmtId="170" fontId="29" fillId="0" borderId="41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27" fillId="0" borderId="51" xfId="0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171" fontId="33" fillId="0" borderId="41" xfId="0" applyNumberFormat="1" applyFont="1" applyFill="1" applyBorder="1" applyAlignment="1">
      <alignment horizontal="left" vertical="center" wrapText="1"/>
    </xf>
    <xf numFmtId="174" fontId="30" fillId="0" borderId="41" xfId="0" applyNumberFormat="1" applyFont="1" applyFill="1" applyBorder="1" applyAlignment="1">
      <alignment horizontal="right" vertical="center" wrapText="1"/>
    </xf>
    <xf numFmtId="178" fontId="33" fillId="0" borderId="41" xfId="0" applyNumberFormat="1" applyFont="1" applyFill="1" applyBorder="1" applyAlignment="1">
      <alignment horizontal="right" vertical="center" wrapText="1"/>
    </xf>
    <xf numFmtId="177" fontId="27" fillId="0" borderId="52" xfId="0" applyNumberFormat="1" applyFont="1" applyFill="1" applyBorder="1" applyAlignment="1">
      <alignment vertical="center"/>
    </xf>
    <xf numFmtId="0" fontId="27" fillId="0" borderId="0" xfId="0" applyFont="1" applyFill="1"/>
    <xf numFmtId="166" fontId="27" fillId="0" borderId="0" xfId="66" applyFont="1" applyFill="1"/>
    <xf numFmtId="10" fontId="2" fillId="30" borderId="5" xfId="64" applyNumberFormat="1" applyFont="1" applyFill="1" applyBorder="1" applyAlignment="1">
      <alignment horizontal="center" vertical="center" wrapText="1"/>
    </xf>
    <xf numFmtId="168" fontId="2" fillId="26" borderId="0" xfId="64" applyNumberFormat="1" applyFont="1" applyFill="1" applyBorder="1" applyAlignment="1">
      <alignment vertical="center" wrapText="1"/>
    </xf>
    <xf numFmtId="0" fontId="2" fillId="26" borderId="46" xfId="64" applyFont="1" applyFill="1" applyBorder="1" applyAlignment="1">
      <alignment vertical="center" wrapText="1"/>
    </xf>
    <xf numFmtId="168" fontId="2" fillId="26" borderId="46" xfId="64" applyNumberFormat="1" applyFont="1" applyFill="1" applyBorder="1" applyAlignment="1">
      <alignment horizontal="center" vertical="center" wrapText="1"/>
    </xf>
    <xf numFmtId="0" fontId="32" fillId="32" borderId="41" xfId="0" applyNumberFormat="1" applyFont="1" applyFill="1" applyBorder="1" applyAlignment="1">
      <alignment horizontal="left" vertical="center" wrapText="1"/>
    </xf>
    <xf numFmtId="177" fontId="33" fillId="32" borderId="41" xfId="0" applyNumberFormat="1" applyFont="1" applyFill="1" applyBorder="1" applyAlignment="1">
      <alignment horizontal="right" vertical="center" wrapText="1"/>
    </xf>
    <xf numFmtId="174" fontId="30" fillId="32" borderId="41" xfId="0" applyNumberFormat="1" applyFont="1" applyFill="1" applyBorder="1" applyAlignment="1">
      <alignment horizontal="right" vertical="center" wrapText="1"/>
    </xf>
    <xf numFmtId="0" fontId="27" fillId="32" borderId="0" xfId="0" applyFont="1" applyFill="1" applyAlignment="1">
      <alignment vertical="center"/>
    </xf>
    <xf numFmtId="0" fontId="27" fillId="32" borderId="51" xfId="0" applyFont="1" applyFill="1" applyBorder="1" applyAlignment="1">
      <alignment vertical="center"/>
    </xf>
    <xf numFmtId="0" fontId="27" fillId="32" borderId="52" xfId="0" applyFont="1" applyFill="1" applyBorder="1" applyAlignment="1">
      <alignment vertical="center"/>
    </xf>
    <xf numFmtId="0" fontId="34" fillId="32" borderId="52" xfId="0" applyFont="1" applyFill="1" applyBorder="1" applyAlignment="1">
      <alignment vertical="center"/>
    </xf>
    <xf numFmtId="0" fontId="27" fillId="32" borderId="53" xfId="0" applyFont="1" applyFill="1" applyBorder="1" applyAlignment="1">
      <alignment vertical="center"/>
    </xf>
    <xf numFmtId="171" fontId="33" fillId="32" borderId="41" xfId="0" applyNumberFormat="1" applyFont="1" applyFill="1" applyBorder="1" applyAlignment="1">
      <alignment horizontal="left" vertical="center" wrapText="1"/>
    </xf>
    <xf numFmtId="4" fontId="30" fillId="32" borderId="41" xfId="0" applyNumberFormat="1" applyFont="1" applyFill="1" applyBorder="1" applyAlignment="1">
      <alignment horizontal="right" vertical="center" wrapText="1"/>
    </xf>
    <xf numFmtId="177" fontId="27" fillId="32" borderId="52" xfId="0" applyNumberFormat="1" applyFont="1" applyFill="1" applyBorder="1" applyAlignment="1">
      <alignment vertical="center"/>
    </xf>
    <xf numFmtId="2" fontId="27" fillId="32" borderId="52" xfId="0" applyNumberFormat="1" applyFont="1" applyFill="1" applyBorder="1" applyAlignment="1">
      <alignment vertical="center"/>
    </xf>
    <xf numFmtId="1" fontId="27" fillId="32" borderId="52" xfId="0" applyNumberFormat="1" applyFont="1" applyFill="1" applyBorder="1" applyAlignment="1">
      <alignment vertical="center"/>
    </xf>
    <xf numFmtId="0" fontId="27" fillId="29" borderId="53" xfId="0" applyFont="1" applyFill="1" applyBorder="1" applyAlignment="1">
      <alignment vertical="center"/>
    </xf>
    <xf numFmtId="4" fontId="0" fillId="0" borderId="0" xfId="0" applyNumberFormat="1"/>
    <xf numFmtId="0" fontId="32" fillId="33" borderId="41" xfId="0" applyNumberFormat="1" applyFont="1" applyFill="1" applyBorder="1" applyAlignment="1">
      <alignment horizontal="left" vertical="center" wrapText="1"/>
    </xf>
    <xf numFmtId="170" fontId="29" fillId="33" borderId="41" xfId="0" applyNumberFormat="1" applyFont="1" applyFill="1" applyBorder="1" applyAlignment="1">
      <alignment horizontal="right" vertical="center" wrapText="1"/>
    </xf>
    <xf numFmtId="0" fontId="27" fillId="33" borderId="0" xfId="0" applyFont="1" applyFill="1" applyAlignment="1">
      <alignment vertical="center"/>
    </xf>
    <xf numFmtId="0" fontId="27" fillId="33" borderId="51" xfId="0" applyFont="1" applyFill="1" applyBorder="1" applyAlignment="1">
      <alignment vertical="center"/>
    </xf>
    <xf numFmtId="0" fontId="27" fillId="33" borderId="52" xfId="0" applyFont="1" applyFill="1" applyBorder="1" applyAlignment="1">
      <alignment vertical="center"/>
    </xf>
    <xf numFmtId="0" fontId="34" fillId="33" borderId="52" xfId="0" applyFont="1" applyFill="1" applyBorder="1" applyAlignment="1">
      <alignment vertical="center"/>
    </xf>
    <xf numFmtId="0" fontId="27" fillId="33" borderId="53" xfId="0" applyFont="1" applyFill="1" applyBorder="1" applyAlignment="1">
      <alignment vertical="center"/>
    </xf>
    <xf numFmtId="171" fontId="33" fillId="33" borderId="41" xfId="0" applyNumberFormat="1" applyFont="1" applyFill="1" applyBorder="1" applyAlignment="1">
      <alignment horizontal="left" vertical="center" wrapText="1"/>
    </xf>
    <xf numFmtId="177" fontId="33" fillId="33" borderId="41" xfId="0" applyNumberFormat="1" applyFont="1" applyFill="1" applyBorder="1" applyAlignment="1">
      <alignment horizontal="right" vertical="center" wrapText="1"/>
    </xf>
    <xf numFmtId="174" fontId="30" fillId="33" borderId="41" xfId="0" applyNumberFormat="1" applyFont="1" applyFill="1" applyBorder="1" applyAlignment="1">
      <alignment horizontal="right" vertical="center" wrapText="1"/>
    </xf>
    <xf numFmtId="177" fontId="33" fillId="33" borderId="52" xfId="0" applyNumberFormat="1" applyFont="1" applyFill="1" applyBorder="1" applyAlignment="1">
      <alignment horizontal="right" vertical="center" wrapText="1"/>
    </xf>
    <xf numFmtId="2" fontId="27" fillId="33" borderId="52" xfId="0" applyNumberFormat="1" applyFont="1" applyFill="1" applyBorder="1" applyAlignment="1">
      <alignment vertical="center"/>
    </xf>
    <xf numFmtId="1" fontId="27" fillId="33" borderId="52" xfId="0" applyNumberFormat="1" applyFont="1" applyFill="1" applyBorder="1" applyAlignment="1">
      <alignment vertical="center"/>
    </xf>
    <xf numFmtId="178" fontId="33" fillId="33" borderId="41" xfId="0" applyNumberFormat="1" applyFont="1" applyFill="1" applyBorder="1" applyAlignment="1">
      <alignment horizontal="right" vertical="center" wrapText="1"/>
    </xf>
    <xf numFmtId="4" fontId="30" fillId="33" borderId="41" xfId="0" applyNumberFormat="1" applyFont="1" applyFill="1" applyBorder="1" applyAlignment="1">
      <alignment horizontal="right" vertical="center" wrapText="1"/>
    </xf>
    <xf numFmtId="170" fontId="30" fillId="33" borderId="41" xfId="0" applyNumberFormat="1" applyFont="1" applyFill="1" applyBorder="1" applyAlignment="1">
      <alignment horizontal="right" vertical="center" wrapText="1"/>
    </xf>
    <xf numFmtId="177" fontId="33" fillId="32" borderId="52" xfId="0" applyNumberFormat="1" applyFont="1" applyFill="1" applyBorder="1" applyAlignment="1">
      <alignment horizontal="right" vertical="center" wrapText="1"/>
    </xf>
    <xf numFmtId="178" fontId="33" fillId="32" borderId="41" xfId="0" applyNumberFormat="1" applyFont="1" applyFill="1" applyBorder="1" applyAlignment="1">
      <alignment horizontal="right" vertical="center" wrapText="1"/>
    </xf>
    <xf numFmtId="170" fontId="30" fillId="32" borderId="41" xfId="0" applyNumberFormat="1" applyFont="1" applyFill="1" applyBorder="1" applyAlignment="1">
      <alignment horizontal="right" vertical="center" wrapText="1"/>
    </xf>
    <xf numFmtId="171" fontId="33" fillId="31" borderId="41" xfId="0" applyNumberFormat="1" applyFont="1" applyFill="1" applyBorder="1" applyAlignment="1">
      <alignment horizontal="left" vertical="center" wrapText="1"/>
    </xf>
    <xf numFmtId="4" fontId="30" fillId="31" borderId="41" xfId="0" applyNumberFormat="1" applyFont="1" applyFill="1" applyBorder="1" applyAlignment="1">
      <alignment horizontal="right" vertical="center" wrapText="1"/>
    </xf>
    <xf numFmtId="0" fontId="27" fillId="31" borderId="0" xfId="0" applyFont="1" applyFill="1" applyAlignment="1">
      <alignment vertical="center"/>
    </xf>
    <xf numFmtId="0" fontId="27" fillId="31" borderId="51" xfId="0" applyFont="1" applyFill="1" applyBorder="1" applyAlignment="1">
      <alignment vertical="center"/>
    </xf>
    <xf numFmtId="0" fontId="27" fillId="31" borderId="52" xfId="0" applyFont="1" applyFill="1" applyBorder="1" applyAlignment="1">
      <alignment vertical="center"/>
    </xf>
    <xf numFmtId="0" fontId="34" fillId="31" borderId="52" xfId="0" applyFont="1" applyFill="1" applyBorder="1" applyAlignment="1">
      <alignment vertical="center"/>
    </xf>
    <xf numFmtId="0" fontId="27" fillId="31" borderId="53" xfId="0" applyFont="1" applyFill="1" applyBorder="1" applyAlignment="1">
      <alignment vertical="center"/>
    </xf>
    <xf numFmtId="177" fontId="33" fillId="31" borderId="41" xfId="0" applyNumberFormat="1" applyFont="1" applyFill="1" applyBorder="1" applyAlignment="1">
      <alignment horizontal="right" vertical="center" wrapText="1"/>
    </xf>
    <xf numFmtId="174" fontId="30" fillId="31" borderId="41" xfId="0" applyNumberFormat="1" applyFont="1" applyFill="1" applyBorder="1" applyAlignment="1">
      <alignment horizontal="right" vertical="center" wrapText="1"/>
    </xf>
    <xf numFmtId="177" fontId="33" fillId="31" borderId="52" xfId="0" applyNumberFormat="1" applyFont="1" applyFill="1" applyBorder="1" applyAlignment="1">
      <alignment horizontal="right" vertical="center" wrapText="1"/>
    </xf>
    <xf numFmtId="2" fontId="27" fillId="31" borderId="52" xfId="0" applyNumberFormat="1" applyFont="1" applyFill="1" applyBorder="1" applyAlignment="1">
      <alignment vertical="center"/>
    </xf>
    <xf numFmtId="1" fontId="27" fillId="31" borderId="52" xfId="0" applyNumberFormat="1" applyFont="1" applyFill="1" applyBorder="1" applyAlignment="1">
      <alignment vertical="center"/>
    </xf>
    <xf numFmtId="178" fontId="33" fillId="31" borderId="41" xfId="0" applyNumberFormat="1" applyFont="1" applyFill="1" applyBorder="1" applyAlignment="1">
      <alignment horizontal="right" vertical="center" wrapText="1"/>
    </xf>
    <xf numFmtId="170" fontId="30" fillId="31" borderId="41" xfId="0" applyNumberFormat="1" applyFont="1" applyFill="1" applyBorder="1" applyAlignment="1">
      <alignment horizontal="right" vertical="center" wrapText="1"/>
    </xf>
    <xf numFmtId="177" fontId="27" fillId="31" borderId="52" xfId="0" applyNumberFormat="1" applyFont="1" applyFill="1" applyBorder="1" applyAlignment="1">
      <alignment vertical="center"/>
    </xf>
    <xf numFmtId="0" fontId="32" fillId="34" borderId="41" xfId="0" applyNumberFormat="1" applyFont="1" applyFill="1" applyBorder="1" applyAlignment="1">
      <alignment horizontal="left" vertical="center" wrapText="1"/>
    </xf>
    <xf numFmtId="180" fontId="29" fillId="34" borderId="41" xfId="0" applyNumberFormat="1" applyFont="1" applyFill="1" applyBorder="1" applyAlignment="1">
      <alignment horizontal="right" vertical="center" wrapText="1"/>
    </xf>
    <xf numFmtId="0" fontId="27" fillId="34" borderId="0" xfId="0" applyFont="1" applyFill="1" applyAlignment="1">
      <alignment vertical="center"/>
    </xf>
    <xf numFmtId="0" fontId="27" fillId="34" borderId="51" xfId="0" applyFont="1" applyFill="1" applyBorder="1" applyAlignment="1">
      <alignment vertical="center"/>
    </xf>
    <xf numFmtId="0" fontId="27" fillId="34" borderId="52" xfId="0" applyFont="1" applyFill="1" applyBorder="1" applyAlignment="1">
      <alignment vertical="center"/>
    </xf>
    <xf numFmtId="0" fontId="34" fillId="34" borderId="52" xfId="0" applyFont="1" applyFill="1" applyBorder="1" applyAlignment="1">
      <alignment vertical="center"/>
    </xf>
    <xf numFmtId="0" fontId="27" fillId="34" borderId="53" xfId="0" applyFont="1" applyFill="1" applyBorder="1" applyAlignment="1">
      <alignment vertical="center"/>
    </xf>
    <xf numFmtId="171" fontId="33" fillId="34" borderId="41" xfId="0" applyNumberFormat="1" applyFont="1" applyFill="1" applyBorder="1" applyAlignment="1">
      <alignment horizontal="left" vertical="center" wrapText="1"/>
    </xf>
    <xf numFmtId="181" fontId="33" fillId="34" borderId="41" xfId="0" applyNumberFormat="1" applyFont="1" applyFill="1" applyBorder="1" applyAlignment="1">
      <alignment horizontal="right" vertical="center" wrapText="1"/>
    </xf>
    <xf numFmtId="180" fontId="30" fillId="34" borderId="41" xfId="0" applyNumberFormat="1" applyFont="1" applyFill="1" applyBorder="1" applyAlignment="1">
      <alignment horizontal="right" vertical="center" wrapText="1"/>
    </xf>
    <xf numFmtId="177" fontId="33" fillId="34" borderId="52" xfId="0" applyNumberFormat="1" applyFont="1" applyFill="1" applyBorder="1" applyAlignment="1">
      <alignment horizontal="right" vertical="center" wrapText="1"/>
    </xf>
    <xf numFmtId="2" fontId="27" fillId="34" borderId="52" xfId="0" applyNumberFormat="1" applyFont="1" applyFill="1" applyBorder="1" applyAlignment="1">
      <alignment vertical="center"/>
    </xf>
    <xf numFmtId="1" fontId="27" fillId="34" borderId="52" xfId="0" applyNumberFormat="1" applyFont="1" applyFill="1" applyBorder="1" applyAlignment="1">
      <alignment vertical="center"/>
    </xf>
    <xf numFmtId="174" fontId="30" fillId="34" borderId="41" xfId="0" applyNumberFormat="1" applyFont="1" applyFill="1" applyBorder="1" applyAlignment="1">
      <alignment horizontal="right" vertical="center" wrapText="1"/>
    </xf>
    <xf numFmtId="182" fontId="33" fillId="34" borderId="41" xfId="0" applyNumberFormat="1" applyFont="1" applyFill="1" applyBorder="1" applyAlignment="1">
      <alignment horizontal="right" vertical="center" wrapText="1"/>
    </xf>
    <xf numFmtId="177" fontId="27" fillId="34" borderId="52" xfId="0" applyNumberFormat="1" applyFont="1" applyFill="1" applyBorder="1" applyAlignment="1">
      <alignment vertical="center"/>
    </xf>
    <xf numFmtId="177" fontId="33" fillId="34" borderId="41" xfId="0" applyNumberFormat="1" applyFont="1" applyFill="1" applyBorder="1" applyAlignment="1">
      <alignment horizontal="right" vertical="center" wrapText="1"/>
    </xf>
    <xf numFmtId="170" fontId="30" fillId="34" borderId="41" xfId="0" applyNumberFormat="1" applyFont="1" applyFill="1" applyBorder="1" applyAlignment="1">
      <alignment horizontal="right" vertical="center" wrapText="1"/>
    </xf>
    <xf numFmtId="178" fontId="33" fillId="34" borderId="41" xfId="0" applyNumberFormat="1" applyFont="1" applyFill="1" applyBorder="1" applyAlignment="1">
      <alignment horizontal="right" vertical="center" wrapText="1"/>
    </xf>
    <xf numFmtId="173" fontId="33" fillId="34" borderId="41" xfId="0" applyNumberFormat="1" applyFont="1" applyFill="1" applyBorder="1" applyAlignment="1">
      <alignment horizontal="right" vertical="center" wrapText="1"/>
    </xf>
    <xf numFmtId="0" fontId="32" fillId="35" borderId="41" xfId="0" applyNumberFormat="1" applyFont="1" applyFill="1" applyBorder="1" applyAlignment="1">
      <alignment horizontal="left" vertical="center" wrapText="1"/>
    </xf>
    <xf numFmtId="180" fontId="29" fillId="35" borderId="41" xfId="0" applyNumberFormat="1" applyFont="1" applyFill="1" applyBorder="1" applyAlignment="1">
      <alignment horizontal="right" vertical="center" wrapText="1"/>
    </xf>
    <xf numFmtId="0" fontId="27" fillId="35" borderId="0" xfId="0" applyFont="1" applyFill="1" applyAlignment="1">
      <alignment vertical="center"/>
    </xf>
    <xf numFmtId="0" fontId="27" fillId="35" borderId="51" xfId="0" applyFont="1" applyFill="1" applyBorder="1" applyAlignment="1">
      <alignment vertical="center"/>
    </xf>
    <xf numFmtId="0" fontId="27" fillId="35" borderId="52" xfId="0" applyFont="1" applyFill="1" applyBorder="1" applyAlignment="1">
      <alignment vertical="center"/>
    </xf>
    <xf numFmtId="2" fontId="27" fillId="35" borderId="52" xfId="0" applyNumberFormat="1" applyFont="1" applyFill="1" applyBorder="1" applyAlignment="1">
      <alignment vertical="center"/>
    </xf>
    <xf numFmtId="0" fontId="34" fillId="35" borderId="52" xfId="0" applyFont="1" applyFill="1" applyBorder="1" applyAlignment="1">
      <alignment vertical="center"/>
    </xf>
    <xf numFmtId="0" fontId="27" fillId="35" borderId="53" xfId="0" applyFont="1" applyFill="1" applyBorder="1" applyAlignment="1">
      <alignment vertical="center"/>
    </xf>
    <xf numFmtId="171" fontId="33" fillId="35" borderId="41" xfId="0" applyNumberFormat="1" applyFont="1" applyFill="1" applyBorder="1" applyAlignment="1">
      <alignment horizontal="left" vertical="center" wrapText="1"/>
    </xf>
    <xf numFmtId="182" fontId="33" fillId="35" borderId="41" xfId="0" applyNumberFormat="1" applyFont="1" applyFill="1" applyBorder="1" applyAlignment="1">
      <alignment horizontal="right" vertical="center" wrapText="1"/>
    </xf>
    <xf numFmtId="180" fontId="30" fillId="35" borderId="41" xfId="0" applyNumberFormat="1" applyFont="1" applyFill="1" applyBorder="1" applyAlignment="1">
      <alignment horizontal="right" vertical="center" wrapText="1"/>
    </xf>
    <xf numFmtId="1" fontId="27" fillId="35" borderId="52" xfId="0" applyNumberFormat="1" applyFont="1" applyFill="1" applyBorder="1" applyAlignment="1">
      <alignment vertical="center"/>
    </xf>
    <xf numFmtId="174" fontId="30" fillId="35" borderId="41" xfId="0" applyNumberFormat="1" applyFont="1" applyFill="1" applyBorder="1" applyAlignment="1">
      <alignment horizontal="right" vertical="center" wrapText="1"/>
    </xf>
    <xf numFmtId="177" fontId="33" fillId="35" borderId="52" xfId="0" applyNumberFormat="1" applyFont="1" applyFill="1" applyBorder="1" applyAlignment="1">
      <alignment horizontal="right" vertical="center" wrapText="1"/>
    </xf>
    <xf numFmtId="178" fontId="33" fillId="35" borderId="41" xfId="0" applyNumberFormat="1" applyFont="1" applyFill="1" applyBorder="1" applyAlignment="1">
      <alignment horizontal="right" vertical="center" wrapText="1"/>
    </xf>
    <xf numFmtId="177" fontId="27" fillId="35" borderId="52" xfId="0" applyNumberFormat="1" applyFont="1" applyFill="1" applyBorder="1" applyAlignment="1">
      <alignment vertical="center"/>
    </xf>
    <xf numFmtId="177" fontId="33" fillId="35" borderId="41" xfId="0" applyNumberFormat="1" applyFont="1" applyFill="1" applyBorder="1" applyAlignment="1">
      <alignment horizontal="right" vertical="center" wrapText="1"/>
    </xf>
    <xf numFmtId="170" fontId="30" fillId="35" borderId="41" xfId="0" applyNumberFormat="1" applyFont="1" applyFill="1" applyBorder="1" applyAlignment="1">
      <alignment horizontal="right" vertical="center" wrapText="1"/>
    </xf>
    <xf numFmtId="170" fontId="29" fillId="32" borderId="41" xfId="0" applyNumberFormat="1" applyFont="1" applyFill="1" applyBorder="1" applyAlignment="1">
      <alignment horizontal="right" vertical="center" wrapText="1"/>
    </xf>
    <xf numFmtId="0" fontId="32" fillId="36" borderId="41" xfId="0" applyNumberFormat="1" applyFont="1" applyFill="1" applyBorder="1" applyAlignment="1">
      <alignment horizontal="left" vertical="center" wrapText="1"/>
    </xf>
    <xf numFmtId="170" fontId="29" fillId="36" borderId="41" xfId="0" applyNumberFormat="1" applyFont="1" applyFill="1" applyBorder="1" applyAlignment="1">
      <alignment horizontal="right" vertical="center" wrapText="1"/>
    </xf>
    <xf numFmtId="0" fontId="27" fillId="36" borderId="0" xfId="0" applyFont="1" applyFill="1" applyAlignment="1">
      <alignment vertical="center"/>
    </xf>
    <xf numFmtId="0" fontId="27" fillId="36" borderId="51" xfId="0" applyFont="1" applyFill="1" applyBorder="1" applyAlignment="1">
      <alignment vertical="center"/>
    </xf>
    <xf numFmtId="0" fontId="27" fillId="36" borderId="52" xfId="0" applyFont="1" applyFill="1" applyBorder="1" applyAlignment="1">
      <alignment vertical="center"/>
    </xf>
    <xf numFmtId="0" fontId="34" fillId="36" borderId="52" xfId="0" applyFont="1" applyFill="1" applyBorder="1" applyAlignment="1">
      <alignment vertical="center"/>
    </xf>
    <xf numFmtId="0" fontId="27" fillId="36" borderId="53" xfId="0" applyFont="1" applyFill="1" applyBorder="1" applyAlignment="1">
      <alignment vertical="center"/>
    </xf>
    <xf numFmtId="171" fontId="33" fillId="36" borderId="41" xfId="0" applyNumberFormat="1" applyFont="1" applyFill="1" applyBorder="1" applyAlignment="1">
      <alignment horizontal="left" vertical="center" wrapText="1"/>
    </xf>
    <xf numFmtId="182" fontId="33" fillId="36" borderId="41" xfId="0" applyNumberFormat="1" applyFont="1" applyFill="1" applyBorder="1" applyAlignment="1">
      <alignment horizontal="right" vertical="center" wrapText="1"/>
    </xf>
    <xf numFmtId="170" fontId="30" fillId="36" borderId="41" xfId="0" applyNumberFormat="1" applyFont="1" applyFill="1" applyBorder="1" applyAlignment="1">
      <alignment horizontal="right" vertical="center" wrapText="1"/>
    </xf>
    <xf numFmtId="2" fontId="27" fillId="36" borderId="52" xfId="0" applyNumberFormat="1" applyFont="1" applyFill="1" applyBorder="1" applyAlignment="1">
      <alignment vertical="center"/>
    </xf>
    <xf numFmtId="1" fontId="27" fillId="36" borderId="52" xfId="0" applyNumberFormat="1" applyFont="1" applyFill="1" applyBorder="1" applyAlignment="1">
      <alignment vertical="center"/>
    </xf>
    <xf numFmtId="4" fontId="30" fillId="36" borderId="41" xfId="0" applyNumberFormat="1" applyFont="1" applyFill="1" applyBorder="1" applyAlignment="1">
      <alignment horizontal="right" vertical="center" wrapText="1"/>
    </xf>
    <xf numFmtId="177" fontId="33" fillId="36" borderId="52" xfId="0" applyNumberFormat="1" applyFont="1" applyFill="1" applyBorder="1" applyAlignment="1">
      <alignment horizontal="right" vertical="center" wrapText="1"/>
    </xf>
    <xf numFmtId="178" fontId="33" fillId="36" borderId="41" xfId="0" applyNumberFormat="1" applyFont="1" applyFill="1" applyBorder="1" applyAlignment="1">
      <alignment horizontal="right" vertical="center" wrapText="1"/>
    </xf>
    <xf numFmtId="177" fontId="27" fillId="36" borderId="52" xfId="0" applyNumberFormat="1" applyFont="1" applyFill="1" applyBorder="1" applyAlignment="1">
      <alignment vertical="center"/>
    </xf>
    <xf numFmtId="177" fontId="33" fillId="36" borderId="41" xfId="0" applyNumberFormat="1" applyFont="1" applyFill="1" applyBorder="1" applyAlignment="1">
      <alignment horizontal="right" vertical="center" wrapText="1"/>
    </xf>
    <xf numFmtId="174" fontId="30" fillId="36" borderId="41" xfId="0" applyNumberFormat="1" applyFont="1" applyFill="1" applyBorder="1" applyAlignment="1">
      <alignment horizontal="right" vertical="center" wrapText="1"/>
    </xf>
    <xf numFmtId="0" fontId="27" fillId="29" borderId="53" xfId="0" applyFont="1" applyFill="1" applyBorder="1" applyAlignment="1">
      <alignment horizontal="left" vertical="center" wrapText="1"/>
    </xf>
    <xf numFmtId="0" fontId="34" fillId="0" borderId="41" xfId="0" applyNumberFormat="1" applyFont="1" applyFill="1" applyBorder="1" applyAlignment="1">
      <alignment horizontal="left" vertical="center" wrapText="1"/>
    </xf>
    <xf numFmtId="170" fontId="35" fillId="0" borderId="41" xfId="0" applyNumberFormat="1" applyFont="1" applyFill="1" applyBorder="1" applyAlignment="1">
      <alignment horizontal="right" vertical="center" wrapText="1"/>
    </xf>
    <xf numFmtId="171" fontId="27" fillId="0" borderId="41" xfId="0" applyNumberFormat="1" applyFont="1" applyFill="1" applyBorder="1" applyAlignment="1">
      <alignment horizontal="left" vertical="center" wrapText="1"/>
    </xf>
    <xf numFmtId="178" fontId="27" fillId="0" borderId="41" xfId="0" applyNumberFormat="1" applyFont="1" applyFill="1" applyBorder="1" applyAlignment="1">
      <alignment horizontal="right" vertical="center" wrapText="1"/>
    </xf>
    <xf numFmtId="174" fontId="36" fillId="0" borderId="41" xfId="0" applyNumberFormat="1" applyFont="1" applyFill="1" applyBorder="1" applyAlignment="1">
      <alignment horizontal="right" vertical="center" wrapText="1"/>
    </xf>
    <xf numFmtId="10" fontId="2" fillId="0" borderId="73" xfId="64" applyNumberFormat="1" applyFont="1" applyFill="1" applyBorder="1" applyAlignment="1">
      <alignment horizontal="center" vertical="center" wrapText="1"/>
    </xf>
    <xf numFmtId="10" fontId="2" fillId="0" borderId="74" xfId="64" applyNumberFormat="1" applyFont="1" applyFill="1" applyBorder="1" applyAlignment="1">
      <alignment horizontal="center" vertical="center" wrapText="1"/>
    </xf>
    <xf numFmtId="10" fontId="2" fillId="0" borderId="75" xfId="64" applyNumberFormat="1" applyFont="1" applyFill="1" applyBorder="1" applyAlignment="1">
      <alignment horizontal="center" vertical="center" wrapText="1"/>
    </xf>
    <xf numFmtId="10" fontId="2" fillId="0" borderId="76" xfId="64" applyNumberFormat="1" applyFont="1" applyFill="1" applyBorder="1" applyAlignment="1">
      <alignment horizontal="center" vertical="center" wrapText="1"/>
    </xf>
    <xf numFmtId="164" fontId="2" fillId="0" borderId="73" xfId="67" applyNumberFormat="1" applyFont="1" applyFill="1" applyBorder="1" applyAlignment="1">
      <alignment horizontal="center" vertical="center" wrapText="1"/>
    </xf>
    <xf numFmtId="164" fontId="2" fillId="0" borderId="74" xfId="67" applyNumberFormat="1" applyFont="1" applyFill="1" applyBorder="1" applyAlignment="1">
      <alignment horizontal="center" vertical="center" wrapText="1"/>
    </xf>
    <xf numFmtId="164" fontId="2" fillId="0" borderId="75" xfId="67" applyNumberFormat="1" applyFont="1" applyFill="1" applyBorder="1" applyAlignment="1">
      <alignment horizontal="center" vertical="center" wrapText="1"/>
    </xf>
    <xf numFmtId="164" fontId="2" fillId="0" borderId="76" xfId="67" applyNumberFormat="1" applyFont="1" applyFill="1" applyBorder="1" applyAlignment="1">
      <alignment horizontal="center" vertical="center" wrapText="1"/>
    </xf>
    <xf numFmtId="10" fontId="2" fillId="0" borderId="81" xfId="64" applyNumberFormat="1" applyFont="1" applyFill="1" applyBorder="1" applyAlignment="1">
      <alignment horizontal="center" vertical="center" wrapText="1"/>
    </xf>
    <xf numFmtId="10" fontId="2" fillId="0" borderId="3" xfId="64" applyNumberFormat="1" applyFont="1" applyFill="1" applyBorder="1" applyAlignment="1">
      <alignment horizontal="center" vertical="center" wrapText="1"/>
    </xf>
    <xf numFmtId="10" fontId="2" fillId="0" borderId="2" xfId="64" applyNumberFormat="1" applyFont="1" applyFill="1" applyBorder="1" applyAlignment="1">
      <alignment horizontal="center" vertical="center" wrapText="1"/>
    </xf>
    <xf numFmtId="10" fontId="2" fillId="0" borderId="82" xfId="64" applyNumberFormat="1" applyFont="1" applyFill="1" applyBorder="1" applyAlignment="1">
      <alignment horizontal="center" vertical="center" wrapText="1"/>
    </xf>
    <xf numFmtId="168" fontId="2" fillId="0" borderId="73" xfId="64" applyNumberFormat="1" applyFont="1" applyFill="1" applyBorder="1" applyAlignment="1">
      <alignment horizontal="center" vertical="center" wrapText="1"/>
    </xf>
    <xf numFmtId="168" fontId="2" fillId="0" borderId="74" xfId="64" applyNumberFormat="1" applyFont="1" applyFill="1" applyBorder="1" applyAlignment="1">
      <alignment horizontal="center" vertical="center" wrapText="1"/>
    </xf>
    <xf numFmtId="168" fontId="2" fillId="0" borderId="75" xfId="64" applyNumberFormat="1" applyFont="1" applyFill="1" applyBorder="1" applyAlignment="1">
      <alignment horizontal="center" vertical="center" wrapText="1"/>
    </xf>
    <xf numFmtId="168" fontId="2" fillId="0" borderId="76" xfId="64" applyNumberFormat="1" applyFont="1" applyFill="1" applyBorder="1" applyAlignment="1">
      <alignment horizontal="center" vertical="center" wrapText="1"/>
    </xf>
    <xf numFmtId="168" fontId="2" fillId="26" borderId="46" xfId="64" applyNumberFormat="1" applyFont="1" applyFill="1" applyBorder="1" applyAlignment="1">
      <alignment vertical="center" wrapText="1"/>
    </xf>
    <xf numFmtId="20" fontId="27" fillId="0" borderId="0" xfId="0" applyNumberFormat="1" applyFont="1"/>
    <xf numFmtId="168" fontId="8" fillId="0" borderId="40" xfId="65" applyNumberFormat="1" applyFont="1" applyFill="1" applyBorder="1" applyAlignment="1">
      <alignment horizontal="right" vertical="center"/>
    </xf>
    <xf numFmtId="0" fontId="4" fillId="0" borderId="3" xfId="64" applyFont="1" applyBorder="1" applyAlignment="1">
      <alignment horizontal="left" vertical="center" wrapText="1"/>
    </xf>
    <xf numFmtId="0" fontId="4" fillId="0" borderId="0" xfId="64" applyFont="1" applyBorder="1" applyAlignment="1">
      <alignment horizontal="left" vertical="center" wrapText="1"/>
    </xf>
    <xf numFmtId="0" fontId="4" fillId="3" borderId="23" xfId="64" applyFont="1" applyFill="1" applyBorder="1" applyAlignment="1">
      <alignment horizontal="center" vertical="center"/>
    </xf>
    <xf numFmtId="168" fontId="8" fillId="0" borderId="38" xfId="65" applyNumberFormat="1" applyFont="1" applyFill="1" applyBorder="1" applyAlignment="1">
      <alignment horizontal="right" vertical="center"/>
    </xf>
    <xf numFmtId="0" fontId="4" fillId="3" borderId="24" xfId="64" applyFont="1" applyFill="1" applyBorder="1" applyAlignment="1">
      <alignment horizontal="center" vertical="center" wrapText="1"/>
    </xf>
    <xf numFmtId="0" fontId="31" fillId="28" borderId="41" xfId="0" applyNumberFormat="1" applyFont="1" applyFill="1" applyBorder="1" applyAlignment="1">
      <alignment horizontal="center" vertical="top" wrapText="1"/>
    </xf>
    <xf numFmtId="0" fontId="32" fillId="27" borderId="41" xfId="0" applyNumberFormat="1" applyFont="1" applyFill="1" applyBorder="1" applyAlignment="1">
      <alignment horizontal="left" vertical="center" wrapText="1"/>
    </xf>
    <xf numFmtId="0" fontId="32" fillId="33" borderId="41" xfId="0" applyNumberFormat="1" applyFont="1" applyFill="1" applyBorder="1" applyAlignment="1">
      <alignment horizontal="left" vertical="center" wrapText="1"/>
    </xf>
    <xf numFmtId="0" fontId="32" fillId="34" borderId="41" xfId="0" applyNumberFormat="1" applyFont="1" applyFill="1" applyBorder="1" applyAlignment="1">
      <alignment horizontal="left" vertical="center" wrapText="1"/>
    </xf>
    <xf numFmtId="0" fontId="32" fillId="35" borderId="41" xfId="0" applyNumberFormat="1" applyFont="1" applyFill="1" applyBorder="1" applyAlignment="1">
      <alignment horizontal="left" vertical="center" wrapText="1"/>
    </xf>
    <xf numFmtId="0" fontId="32" fillId="32" borderId="41" xfId="0" applyNumberFormat="1" applyFont="1" applyFill="1" applyBorder="1" applyAlignment="1">
      <alignment horizontal="left" vertical="center" wrapText="1"/>
    </xf>
    <xf numFmtId="0" fontId="32" fillId="36" borderId="41" xfId="0" applyNumberFormat="1" applyFont="1" applyFill="1" applyBorder="1" applyAlignment="1">
      <alignment horizontal="left" vertical="center" wrapText="1"/>
    </xf>
    <xf numFmtId="0" fontId="32" fillId="0" borderId="41" xfId="0" applyNumberFormat="1" applyFont="1" applyFill="1" applyBorder="1" applyAlignment="1">
      <alignment horizontal="left" vertical="center" wrapText="1"/>
    </xf>
    <xf numFmtId="0" fontId="32" fillId="29" borderId="41" xfId="0" applyNumberFormat="1" applyFont="1" applyFill="1" applyBorder="1" applyAlignment="1">
      <alignment horizontal="left" vertical="center" wrapText="1"/>
    </xf>
    <xf numFmtId="177" fontId="27" fillId="34" borderId="52" xfId="0" applyNumberFormat="1" applyFont="1" applyFill="1" applyBorder="1" applyAlignment="1">
      <alignment horizontal="right" vertical="center" wrapText="1"/>
    </xf>
    <xf numFmtId="0" fontId="4" fillId="3" borderId="22" xfId="64" applyFont="1" applyFill="1" applyBorder="1" applyAlignment="1">
      <alignment horizontal="center" vertical="center" wrapText="1"/>
    </xf>
    <xf numFmtId="0" fontId="4" fillId="3" borderId="23" xfId="64" applyFont="1" applyFill="1" applyBorder="1" applyAlignment="1">
      <alignment horizontal="center" vertical="center" wrapText="1"/>
    </xf>
    <xf numFmtId="16" fontId="0" fillId="0" borderId="0" xfId="0" applyNumberFormat="1"/>
    <xf numFmtId="0" fontId="0" fillId="37" borderId="0" xfId="0" applyFill="1"/>
    <xf numFmtId="0" fontId="7" fillId="0" borderId="0" xfId="0" applyFont="1"/>
    <xf numFmtId="0" fontId="7" fillId="37" borderId="0" xfId="0" applyFont="1" applyFill="1"/>
    <xf numFmtId="0" fontId="7" fillId="32" borderId="0" xfId="0" applyFont="1" applyFill="1"/>
    <xf numFmtId="0" fontId="7" fillId="33" borderId="0" xfId="0" applyFont="1" applyFill="1"/>
    <xf numFmtId="14" fontId="0" fillId="0" borderId="0" xfId="0" applyNumberFormat="1"/>
    <xf numFmtId="0" fontId="0" fillId="0" borderId="59" xfId="0" applyBorder="1"/>
    <xf numFmtId="0" fontId="0" fillId="0" borderId="58" xfId="0" applyBorder="1"/>
    <xf numFmtId="0" fontId="0" fillId="0" borderId="0" xfId="0" applyBorder="1"/>
    <xf numFmtId="0" fontId="0" fillId="0" borderId="46" xfId="0" applyBorder="1"/>
    <xf numFmtId="0" fontId="7" fillId="0" borderId="56" xfId="0" applyFont="1" applyBorder="1"/>
    <xf numFmtId="0" fontId="7" fillId="0" borderId="47" xfId="0" applyFont="1" applyBorder="1"/>
    <xf numFmtId="168" fontId="4" fillId="38" borderId="43" xfId="65" applyNumberFormat="1" applyFont="1" applyFill="1" applyBorder="1" applyAlignment="1">
      <alignment horizontal="center" vertical="center"/>
    </xf>
    <xf numFmtId="9" fontId="4" fillId="38" borderId="43" xfId="65" applyNumberFormat="1" applyFont="1" applyFill="1" applyBorder="1" applyAlignment="1">
      <alignment horizontal="center" vertical="center"/>
    </xf>
    <xf numFmtId="184" fontId="0" fillId="0" borderId="0" xfId="0" applyNumberFormat="1"/>
    <xf numFmtId="10" fontId="0" fillId="0" borderId="0" xfId="0" applyNumberFormat="1"/>
    <xf numFmtId="10" fontId="37" fillId="0" borderId="54" xfId="64" applyNumberFormat="1" applyFont="1" applyFill="1" applyBorder="1" applyAlignment="1">
      <alignment horizontal="left" vertical="center" wrapText="1"/>
    </xf>
    <xf numFmtId="10" fontId="37" fillId="0" borderId="59" xfId="64" applyNumberFormat="1" applyFont="1" applyFill="1" applyBorder="1" applyAlignment="1">
      <alignment horizontal="left" vertical="center" wrapText="1"/>
    </xf>
    <xf numFmtId="10" fontId="37" fillId="0" borderId="58" xfId="64" applyNumberFormat="1" applyFont="1" applyFill="1" applyBorder="1" applyAlignment="1">
      <alignment horizontal="left" vertical="center" wrapText="1"/>
    </xf>
    <xf numFmtId="10" fontId="37" fillId="0" borderId="59" xfId="64" applyNumberFormat="1" applyFont="1" applyFill="1" applyBorder="1" applyAlignment="1">
      <alignment horizontal="center" vertical="center" wrapText="1"/>
    </xf>
    <xf numFmtId="10" fontId="37" fillId="0" borderId="58" xfId="64" applyNumberFormat="1" applyFont="1" applyFill="1" applyBorder="1" applyAlignment="1">
      <alignment horizontal="center" vertical="center" wrapText="1"/>
    </xf>
    <xf numFmtId="0" fontId="37" fillId="0" borderId="42" xfId="64" applyFont="1" applyFill="1" applyBorder="1" applyAlignment="1">
      <alignment horizontal="left" vertical="center" wrapText="1"/>
    </xf>
    <xf numFmtId="0" fontId="37" fillId="0" borderId="0" xfId="64" applyFont="1" applyFill="1" applyBorder="1" applyAlignment="1">
      <alignment horizontal="left" vertical="center" wrapText="1"/>
    </xf>
    <xf numFmtId="0" fontId="37" fillId="0" borderId="46" xfId="64" applyFont="1" applyFill="1" applyBorder="1" applyAlignment="1">
      <alignment horizontal="left" vertical="center" wrapText="1"/>
    </xf>
    <xf numFmtId="0" fontId="37" fillId="0" borderId="0" xfId="64" applyFont="1" applyFill="1" applyBorder="1" applyAlignment="1">
      <alignment vertical="center" wrapText="1"/>
    </xf>
    <xf numFmtId="0" fontId="37" fillId="0" borderId="46" xfId="64" applyFont="1" applyFill="1" applyBorder="1" applyAlignment="1">
      <alignment vertical="center" wrapText="1"/>
    </xf>
    <xf numFmtId="164" fontId="37" fillId="0" borderId="61" xfId="67" applyNumberFormat="1" applyFont="1" applyFill="1" applyBorder="1" applyAlignment="1">
      <alignment horizontal="left" vertical="center" wrapText="1"/>
    </xf>
    <xf numFmtId="164" fontId="37" fillId="0" borderId="30" xfId="67" applyNumberFormat="1" applyFont="1" applyFill="1" applyBorder="1" applyAlignment="1">
      <alignment horizontal="left" vertical="center" wrapText="1"/>
    </xf>
    <xf numFmtId="164" fontId="37" fillId="0" borderId="62" xfId="67" applyNumberFormat="1" applyFont="1" applyFill="1" applyBorder="1" applyAlignment="1">
      <alignment horizontal="left" vertical="center" wrapText="1"/>
    </xf>
    <xf numFmtId="164" fontId="37" fillId="0" borderId="0" xfId="67" applyNumberFormat="1" applyFont="1" applyFill="1" applyBorder="1" applyAlignment="1">
      <alignment horizontal="center" vertical="center" wrapText="1"/>
    </xf>
    <xf numFmtId="164" fontId="37" fillId="0" borderId="46" xfId="67" applyNumberFormat="1" applyFont="1" applyFill="1" applyBorder="1" applyAlignment="1">
      <alignment horizontal="center" vertical="center" wrapText="1"/>
    </xf>
    <xf numFmtId="9" fontId="37" fillId="0" borderId="81" xfId="64" applyNumberFormat="1" applyFont="1" applyFill="1" applyBorder="1" applyAlignment="1">
      <alignment vertical="center" wrapText="1"/>
    </xf>
    <xf numFmtId="9" fontId="37" fillId="0" borderId="3" xfId="64" applyNumberFormat="1" applyFont="1" applyFill="1" applyBorder="1" applyAlignment="1">
      <alignment vertical="center" wrapText="1"/>
    </xf>
    <xf numFmtId="9" fontId="37" fillId="0" borderId="82" xfId="64" applyNumberFormat="1" applyFont="1" applyFill="1" applyBorder="1" applyAlignment="1">
      <alignment vertical="center" wrapText="1"/>
    </xf>
    <xf numFmtId="10" fontId="37" fillId="0" borderId="3" xfId="64" applyNumberFormat="1" applyFont="1" applyFill="1" applyBorder="1" applyAlignment="1">
      <alignment horizontal="left" vertical="center" wrapText="1"/>
    </xf>
    <xf numFmtId="10" fontId="37" fillId="0" borderId="82" xfId="64" applyNumberFormat="1" applyFont="1" applyFill="1" applyBorder="1" applyAlignment="1">
      <alignment horizontal="left" vertical="center" wrapText="1"/>
    </xf>
    <xf numFmtId="10" fontId="37" fillId="0" borderId="3" xfId="64" applyNumberFormat="1" applyFont="1" applyFill="1" applyBorder="1" applyAlignment="1">
      <alignment horizontal="center" vertical="center" wrapText="1"/>
    </xf>
    <xf numFmtId="10" fontId="37" fillId="0" borderId="82" xfId="64" applyNumberFormat="1" applyFont="1" applyFill="1" applyBorder="1" applyAlignment="1">
      <alignment horizontal="center" vertical="center" wrapText="1"/>
    </xf>
    <xf numFmtId="0" fontId="38" fillId="0" borderId="42" xfId="64" applyFont="1" applyFill="1" applyBorder="1" applyAlignment="1">
      <alignment vertical="center" wrapText="1"/>
    </xf>
    <xf numFmtId="0" fontId="38" fillId="0" borderId="0" xfId="64" applyFont="1" applyFill="1" applyBorder="1" applyAlignment="1">
      <alignment vertical="center" wrapText="1"/>
    </xf>
    <xf numFmtId="0" fontId="38" fillId="0" borderId="46" xfId="64" applyFont="1" applyFill="1" applyBorder="1" applyAlignment="1">
      <alignment vertical="center" wrapText="1"/>
    </xf>
    <xf numFmtId="168" fontId="37" fillId="0" borderId="61" xfId="64" applyNumberFormat="1" applyFont="1" applyFill="1" applyBorder="1" applyAlignment="1">
      <alignment vertical="center" wrapText="1"/>
    </xf>
    <xf numFmtId="168" fontId="37" fillId="0" borderId="30" xfId="64" applyNumberFormat="1" applyFont="1" applyFill="1" applyBorder="1" applyAlignment="1">
      <alignment vertical="center" wrapText="1"/>
    </xf>
    <xf numFmtId="168" fontId="37" fillId="0" borderId="62" xfId="64" applyNumberFormat="1" applyFont="1" applyFill="1" applyBorder="1" applyAlignment="1">
      <alignment vertical="center" wrapText="1"/>
    </xf>
    <xf numFmtId="168" fontId="37" fillId="0" borderId="30" xfId="64" applyNumberFormat="1" applyFont="1" applyFill="1" applyBorder="1" applyAlignment="1">
      <alignment horizontal="left" vertical="center" wrapText="1"/>
    </xf>
    <xf numFmtId="168" fontId="37" fillId="0" borderId="62" xfId="64" applyNumberFormat="1" applyFont="1" applyFill="1" applyBorder="1" applyAlignment="1">
      <alignment horizontal="left" vertical="center" wrapText="1"/>
    </xf>
    <xf numFmtId="168" fontId="37" fillId="0" borderId="30" xfId="64" applyNumberFormat="1" applyFont="1" applyFill="1" applyBorder="1" applyAlignment="1">
      <alignment horizontal="center" vertical="center" wrapText="1"/>
    </xf>
    <xf numFmtId="168" fontId="37" fillId="0" borderId="62" xfId="64" applyNumberFormat="1" applyFont="1" applyFill="1" applyBorder="1" applyAlignment="1">
      <alignment horizontal="center" vertical="center" wrapText="1"/>
    </xf>
    <xf numFmtId="0" fontId="39" fillId="0" borderId="42" xfId="64" applyFont="1" applyFill="1" applyBorder="1" applyAlignment="1">
      <alignment vertical="center" wrapText="1"/>
    </xf>
    <xf numFmtId="0" fontId="39" fillId="0" borderId="0" xfId="64" applyFont="1" applyFill="1" applyBorder="1" applyAlignment="1">
      <alignment vertical="center" wrapText="1"/>
    </xf>
    <xf numFmtId="0" fontId="39" fillId="0" borderId="46" xfId="64" applyFont="1" applyFill="1" applyBorder="1" applyAlignment="1">
      <alignment vertical="center" wrapText="1"/>
    </xf>
    <xf numFmtId="9" fontId="37" fillId="0" borderId="81" xfId="64" applyNumberFormat="1" applyFont="1" applyFill="1" applyBorder="1" applyAlignment="1">
      <alignment horizontal="left" vertical="center" wrapText="1"/>
    </xf>
    <xf numFmtId="9" fontId="37" fillId="0" borderId="3" xfId="64" applyNumberFormat="1" applyFont="1" applyFill="1" applyBorder="1" applyAlignment="1">
      <alignment horizontal="left" vertical="center" wrapText="1"/>
    </xf>
    <xf numFmtId="9" fontId="37" fillId="0" borderId="82" xfId="64" applyNumberFormat="1" applyFont="1" applyFill="1" applyBorder="1" applyAlignment="1">
      <alignment horizontal="left" vertical="center" wrapText="1"/>
    </xf>
    <xf numFmtId="0" fontId="38" fillId="0" borderId="0" xfId="64" applyFont="1" applyFill="1" applyBorder="1" applyAlignment="1">
      <alignment horizontal="left" vertical="center" wrapText="1"/>
    </xf>
    <xf numFmtId="0" fontId="38" fillId="0" borderId="46" xfId="64" applyFont="1" applyFill="1" applyBorder="1" applyAlignment="1">
      <alignment horizontal="left" vertical="center" wrapText="1"/>
    </xf>
    <xf numFmtId="0" fontId="38" fillId="0" borderId="42" xfId="64" applyFont="1" applyFill="1" applyBorder="1" applyAlignment="1">
      <alignment horizontal="left" vertical="center" wrapText="1"/>
    </xf>
    <xf numFmtId="168" fontId="37" fillId="0" borderId="61" xfId="64" applyNumberFormat="1" applyFont="1" applyFill="1" applyBorder="1" applyAlignment="1">
      <alignment horizontal="left" vertical="center" wrapText="1"/>
    </xf>
    <xf numFmtId="10" fontId="37" fillId="0" borderId="81" xfId="64" applyNumberFormat="1" applyFont="1" applyFill="1" applyBorder="1" applyAlignment="1">
      <alignment horizontal="center" vertical="center" wrapText="1"/>
    </xf>
    <xf numFmtId="10" fontId="37" fillId="0" borderId="81" xfId="64" applyNumberFormat="1" applyFont="1" applyFill="1" applyBorder="1" applyAlignment="1">
      <alignment horizontal="left" vertical="center" wrapText="1"/>
    </xf>
    <xf numFmtId="0" fontId="37" fillId="0" borderId="42" xfId="64" applyFont="1" applyFill="1" applyBorder="1" applyAlignment="1">
      <alignment vertical="center" wrapText="1"/>
    </xf>
    <xf numFmtId="168" fontId="37" fillId="0" borderId="61" xfId="64" applyNumberFormat="1" applyFont="1" applyFill="1" applyBorder="1" applyAlignment="1">
      <alignment horizontal="center" vertical="center" wrapText="1"/>
    </xf>
    <xf numFmtId="168" fontId="37" fillId="0" borderId="35" xfId="64" applyNumberFormat="1" applyFont="1" applyFill="1" applyBorder="1" applyAlignment="1">
      <alignment horizontal="center" vertical="center" wrapText="1"/>
    </xf>
    <xf numFmtId="168" fontId="37" fillId="0" borderId="56" xfId="64" applyNumberFormat="1" applyFont="1" applyFill="1" applyBorder="1" applyAlignment="1">
      <alignment horizontal="center" vertical="center" wrapText="1"/>
    </xf>
    <xf numFmtId="168" fontId="37" fillId="0" borderId="47" xfId="64" applyNumberFormat="1" applyFont="1" applyFill="1" applyBorder="1" applyAlignment="1">
      <alignment horizontal="center" vertical="center" wrapText="1"/>
    </xf>
    <xf numFmtId="168" fontId="37" fillId="0" borderId="35" xfId="64" applyNumberFormat="1" applyFont="1" applyFill="1" applyBorder="1" applyAlignment="1">
      <alignment horizontal="left" vertical="center" wrapText="1"/>
    </xf>
    <xf numFmtId="168" fontId="37" fillId="0" borderId="56" xfId="64" applyNumberFormat="1" applyFont="1" applyFill="1" applyBorder="1" applyAlignment="1">
      <alignment horizontal="left" vertical="center" wrapText="1"/>
    </xf>
    <xf numFmtId="168" fontId="37" fillId="0" borderId="47" xfId="64" applyNumberFormat="1" applyFont="1" applyFill="1" applyBorder="1" applyAlignment="1">
      <alignment horizontal="left" vertical="center" wrapText="1"/>
    </xf>
    <xf numFmtId="0" fontId="4" fillId="3" borderId="23" xfId="64" quotePrefix="1" applyFont="1" applyFill="1" applyBorder="1" applyAlignment="1">
      <alignment horizontal="center" vertical="center" wrapText="1"/>
    </xf>
    <xf numFmtId="164" fontId="37" fillId="0" borderId="30" xfId="67" applyNumberFormat="1" applyFont="1" applyFill="1" applyBorder="1" applyAlignment="1">
      <alignment horizontal="center" vertical="center" wrapText="1"/>
    </xf>
    <xf numFmtId="164" fontId="37" fillId="0" borderId="62" xfId="67" applyNumberFormat="1" applyFont="1" applyFill="1" applyBorder="1" applyAlignment="1">
      <alignment horizontal="center" vertical="center" wrapText="1"/>
    </xf>
    <xf numFmtId="0" fontId="4" fillId="0" borderId="29" xfId="64" applyFont="1" applyBorder="1" applyAlignment="1">
      <alignment horizontal="right" vertical="center"/>
    </xf>
    <xf numFmtId="0" fontId="4" fillId="0" borderId="30" xfId="64" applyFont="1" applyBorder="1" applyAlignment="1">
      <alignment horizontal="right" vertical="center"/>
    </xf>
    <xf numFmtId="0" fontId="4" fillId="0" borderId="3" xfId="64" applyFont="1" applyBorder="1" applyAlignment="1">
      <alignment horizontal="left" vertical="center" wrapText="1"/>
    </xf>
    <xf numFmtId="0" fontId="4" fillId="0" borderId="0" xfId="64" applyFont="1" applyBorder="1" applyAlignment="1">
      <alignment horizontal="left" vertical="center" wrapText="1"/>
    </xf>
    <xf numFmtId="0" fontId="8" fillId="0" borderId="69" xfId="64" applyFont="1" applyBorder="1" applyAlignment="1">
      <alignment horizontal="center" vertical="center"/>
    </xf>
    <xf numFmtId="0" fontId="8" fillId="0" borderId="70" xfId="64" applyFont="1" applyFill="1" applyBorder="1" applyAlignment="1">
      <alignment horizontal="left" vertical="center" wrapText="1"/>
    </xf>
    <xf numFmtId="168" fontId="8" fillId="0" borderId="38" xfId="65" applyNumberFormat="1" applyFont="1" applyFill="1" applyBorder="1" applyAlignment="1">
      <alignment horizontal="right" vertical="center"/>
    </xf>
    <xf numFmtId="0" fontId="8" fillId="0" borderId="28" xfId="64" applyFont="1" applyFill="1" applyBorder="1" applyAlignment="1">
      <alignment horizontal="center" vertical="center"/>
    </xf>
    <xf numFmtId="0" fontId="8" fillId="0" borderId="44" xfId="64" applyFont="1" applyFill="1" applyBorder="1" applyAlignment="1">
      <alignment horizontal="center" vertical="center"/>
    </xf>
    <xf numFmtId="0" fontId="8" fillId="0" borderId="29" xfId="64" applyFont="1" applyFill="1" applyBorder="1" applyAlignment="1">
      <alignment horizontal="left" vertical="center" wrapText="1"/>
    </xf>
    <xf numFmtId="0" fontId="8" fillId="0" borderId="7" xfId="64" applyFont="1" applyFill="1" applyBorder="1" applyAlignment="1">
      <alignment horizontal="left" vertical="center" wrapText="1"/>
    </xf>
    <xf numFmtId="0" fontId="8" fillId="0" borderId="45" xfId="64" applyFont="1" applyFill="1" applyBorder="1" applyAlignment="1">
      <alignment horizontal="left" vertical="center" wrapText="1"/>
    </xf>
    <xf numFmtId="168" fontId="8" fillId="0" borderId="39" xfId="65" applyNumberFormat="1" applyFont="1" applyFill="1" applyBorder="1" applyAlignment="1">
      <alignment horizontal="right" vertical="center"/>
    </xf>
    <xf numFmtId="168" fontId="8" fillId="0" borderId="43" xfId="65" applyNumberFormat="1" applyFont="1" applyFill="1" applyBorder="1" applyAlignment="1">
      <alignment horizontal="right" vertical="center"/>
    </xf>
    <xf numFmtId="0" fontId="8" fillId="0" borderId="67" xfId="64" applyFont="1" applyFill="1" applyBorder="1" applyAlignment="1">
      <alignment horizontal="center" vertical="center"/>
    </xf>
    <xf numFmtId="0" fontId="8" fillId="0" borderId="69" xfId="64" applyFont="1" applyFill="1" applyBorder="1" applyAlignment="1">
      <alignment horizontal="center" vertical="center"/>
    </xf>
    <xf numFmtId="0" fontId="8" fillId="0" borderId="68" xfId="64" applyFont="1" applyFill="1" applyBorder="1" applyAlignment="1">
      <alignment horizontal="left" vertical="center" wrapText="1"/>
    </xf>
    <xf numFmtId="0" fontId="8" fillId="0" borderId="70" xfId="64" applyFont="1" applyBorder="1" applyAlignment="1">
      <alignment horizontal="left" vertical="center"/>
    </xf>
    <xf numFmtId="0" fontId="7" fillId="0" borderId="20" xfId="0" applyNumberFormat="1" applyFont="1" applyBorder="1" applyAlignment="1" applyProtection="1">
      <alignment horizontal="center" vertical="center" wrapText="1"/>
      <protection locked="0"/>
    </xf>
    <xf numFmtId="0" fontId="7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56" xfId="0" applyNumberFormat="1" applyFont="1" applyBorder="1" applyAlignment="1" applyProtection="1">
      <alignment horizontal="center" vertical="center" wrapText="1"/>
      <protection locked="0"/>
    </xf>
    <xf numFmtId="0" fontId="7" fillId="0" borderId="21" xfId="0" applyNumberFormat="1" applyFont="1" applyBorder="1" applyAlignment="1" applyProtection="1">
      <alignment horizontal="center" vertical="center" wrapText="1"/>
      <protection locked="0"/>
    </xf>
    <xf numFmtId="0" fontId="4" fillId="3" borderId="22" xfId="64" applyFont="1" applyFill="1" applyBorder="1" applyAlignment="1">
      <alignment horizontal="center" vertical="center"/>
    </xf>
    <xf numFmtId="0" fontId="4" fillId="3" borderId="57" xfId="64" applyFont="1" applyFill="1" applyBorder="1" applyAlignment="1">
      <alignment horizontal="center" vertical="center"/>
    </xf>
    <xf numFmtId="0" fontId="4" fillId="3" borderId="26" xfId="64" applyFont="1" applyFill="1" applyBorder="1" applyAlignment="1">
      <alignment horizontal="center" vertical="center"/>
    </xf>
    <xf numFmtId="0" fontId="4" fillId="3" borderId="23" xfId="64" quotePrefix="1" applyFont="1" applyFill="1" applyBorder="1" applyAlignment="1">
      <alignment horizontal="center" vertical="center" wrapText="1"/>
    </xf>
    <xf numFmtId="0" fontId="4" fillId="3" borderId="40" xfId="64" quotePrefix="1" applyFont="1" applyFill="1" applyBorder="1" applyAlignment="1">
      <alignment horizontal="center" vertical="center" wrapText="1"/>
    </xf>
    <xf numFmtId="0" fontId="4" fillId="3" borderId="18" xfId="64" quotePrefix="1" applyFont="1" applyFill="1" applyBorder="1" applyAlignment="1">
      <alignment horizontal="center" vertical="center" wrapText="1"/>
    </xf>
    <xf numFmtId="0" fontId="4" fillId="3" borderId="24" xfId="64" quotePrefix="1" applyFont="1" applyFill="1" applyBorder="1" applyAlignment="1">
      <alignment horizontal="center" vertical="center" wrapText="1"/>
    </xf>
    <xf numFmtId="0" fontId="4" fillId="3" borderId="25" xfId="64" quotePrefix="1" applyFont="1" applyFill="1" applyBorder="1" applyAlignment="1">
      <alignment horizontal="center" vertical="center" wrapText="1"/>
    </xf>
    <xf numFmtId="0" fontId="4" fillId="3" borderId="27" xfId="64" quotePrefix="1" applyFont="1" applyFill="1" applyBorder="1" applyAlignment="1">
      <alignment horizontal="center" vertical="center" wrapText="1"/>
    </xf>
    <xf numFmtId="0" fontId="8" fillId="0" borderId="32" xfId="64" applyFont="1" applyBorder="1" applyAlignment="1">
      <alignment horizontal="center" vertical="center"/>
    </xf>
    <xf numFmtId="0" fontId="8" fillId="0" borderId="57" xfId="64" applyFont="1" applyBorder="1" applyAlignment="1">
      <alignment horizontal="left" vertical="center"/>
    </xf>
    <xf numFmtId="168" fontId="8" fillId="0" borderId="40" xfId="65" applyNumberFormat="1" applyFont="1" applyFill="1" applyBorder="1" applyAlignment="1">
      <alignment horizontal="right" vertical="center"/>
    </xf>
    <xf numFmtId="0" fontId="4" fillId="3" borderId="24" xfId="64" applyFont="1" applyFill="1" applyBorder="1" applyAlignment="1">
      <alignment horizontal="center" vertical="center" wrapText="1"/>
    </xf>
    <xf numFmtId="0" fontId="4" fillId="3" borderId="25" xfId="64" applyFont="1" applyFill="1" applyBorder="1" applyAlignment="1">
      <alignment horizontal="center" vertical="center" wrapText="1"/>
    </xf>
    <xf numFmtId="0" fontId="4" fillId="3" borderId="27" xfId="64" applyFont="1" applyFill="1" applyBorder="1" applyAlignment="1">
      <alignment horizontal="center" vertical="center" wrapText="1"/>
    </xf>
    <xf numFmtId="0" fontId="8" fillId="0" borderId="22" xfId="64" applyFont="1" applyBorder="1" applyAlignment="1">
      <alignment horizontal="center" vertical="center"/>
    </xf>
    <xf numFmtId="0" fontId="8" fillId="0" borderId="57" xfId="64" applyFont="1" applyBorder="1" applyAlignment="1">
      <alignment horizontal="center" vertical="center"/>
    </xf>
    <xf numFmtId="0" fontId="8" fillId="0" borderId="31" xfId="64" applyFont="1" applyBorder="1" applyAlignment="1">
      <alignment horizontal="center" vertical="center"/>
    </xf>
    <xf numFmtId="0" fontId="8" fillId="0" borderId="71" xfId="64" applyFont="1" applyBorder="1" applyAlignment="1">
      <alignment horizontal="center" vertical="center"/>
    </xf>
    <xf numFmtId="0" fontId="8" fillId="0" borderId="72" xfId="64" applyFont="1" applyFill="1" applyBorder="1" applyAlignment="1">
      <alignment horizontal="left" vertical="center" wrapText="1"/>
    </xf>
    <xf numFmtId="0" fontId="4" fillId="3" borderId="66" xfId="64" applyFont="1" applyFill="1" applyBorder="1" applyAlignment="1">
      <alignment horizontal="center" vertical="center" wrapText="1"/>
    </xf>
    <xf numFmtId="0" fontId="8" fillId="0" borderId="32" xfId="64" applyFont="1" applyFill="1" applyBorder="1" applyAlignment="1">
      <alignment horizontal="center" vertical="center"/>
    </xf>
    <xf numFmtId="0" fontId="8" fillId="0" borderId="57" xfId="64" applyFont="1" applyFill="1" applyBorder="1" applyAlignment="1">
      <alignment horizontal="left" vertical="center" wrapText="1"/>
    </xf>
    <xf numFmtId="0" fontId="8" fillId="0" borderId="33" xfId="64" applyFont="1" applyFill="1" applyBorder="1" applyAlignment="1">
      <alignment horizontal="center" vertical="center"/>
    </xf>
    <xf numFmtId="0" fontId="8" fillId="0" borderId="60" xfId="64" applyFont="1" applyFill="1" applyBorder="1" applyAlignment="1">
      <alignment horizontal="left" vertical="center" wrapText="1"/>
    </xf>
    <xf numFmtId="0" fontId="29" fillId="28" borderId="41" xfId="0" applyNumberFormat="1" applyFont="1" applyFill="1" applyBorder="1" applyAlignment="1">
      <alignment horizontal="center" vertical="top" wrapText="1"/>
    </xf>
    <xf numFmtId="0" fontId="31" fillId="28" borderId="41" xfId="0" applyNumberFormat="1" applyFont="1" applyFill="1" applyBorder="1" applyAlignment="1">
      <alignment horizontal="center" vertical="top" wrapText="1"/>
    </xf>
    <xf numFmtId="0" fontId="32" fillId="27" borderId="41" xfId="0" applyNumberFormat="1" applyFont="1" applyFill="1" applyBorder="1" applyAlignment="1">
      <alignment horizontal="left" vertical="center" wrapText="1"/>
    </xf>
    <xf numFmtId="0" fontId="33" fillId="27" borderId="41" xfId="0" applyNumberFormat="1" applyFont="1" applyFill="1" applyBorder="1" applyAlignment="1">
      <alignment horizontal="left" vertical="center" wrapText="1"/>
    </xf>
    <xf numFmtId="0" fontId="33" fillId="27" borderId="41" xfId="0" applyNumberFormat="1" applyFont="1" applyFill="1" applyBorder="1" applyAlignment="1">
      <alignment horizontal="center" vertical="center" wrapText="1"/>
    </xf>
    <xf numFmtId="4" fontId="33" fillId="27" borderId="41" xfId="0" applyNumberFormat="1" applyFont="1" applyFill="1" applyBorder="1" applyAlignment="1">
      <alignment horizontal="right" vertical="center" wrapText="1"/>
    </xf>
    <xf numFmtId="0" fontId="33" fillId="27" borderId="41" xfId="0" applyNumberFormat="1" applyFont="1" applyFill="1" applyBorder="1" applyAlignment="1">
      <alignment horizontal="right" vertical="center" wrapText="1"/>
    </xf>
    <xf numFmtId="176" fontId="33" fillId="27" borderId="41" xfId="0" applyNumberFormat="1" applyFont="1" applyFill="1" applyBorder="1" applyAlignment="1">
      <alignment horizontal="right" vertical="center" wrapText="1"/>
    </xf>
    <xf numFmtId="174" fontId="33" fillId="27" borderId="41" xfId="0" applyNumberFormat="1" applyFont="1" applyFill="1" applyBorder="1" applyAlignment="1">
      <alignment horizontal="right" vertical="center" wrapText="1"/>
    </xf>
    <xf numFmtId="0" fontId="33" fillId="33" borderId="41" xfId="0" applyNumberFormat="1" applyFont="1" applyFill="1" applyBorder="1" applyAlignment="1">
      <alignment horizontal="left" vertical="center" wrapText="1"/>
    </xf>
    <xf numFmtId="0" fontId="33" fillId="33" borderId="41" xfId="0" applyNumberFormat="1" applyFont="1" applyFill="1" applyBorder="1" applyAlignment="1">
      <alignment horizontal="center" vertical="center" wrapText="1"/>
    </xf>
    <xf numFmtId="176" fontId="33" fillId="33" borderId="41" xfId="0" applyNumberFormat="1" applyFont="1" applyFill="1" applyBorder="1" applyAlignment="1">
      <alignment horizontal="right" vertical="center" wrapText="1"/>
    </xf>
    <xf numFmtId="0" fontId="33" fillId="33" borderId="41" xfId="0" applyNumberFormat="1" applyFont="1" applyFill="1" applyBorder="1" applyAlignment="1">
      <alignment horizontal="right" vertical="center" wrapText="1"/>
    </xf>
    <xf numFmtId="2" fontId="33" fillId="33" borderId="41" xfId="0" applyNumberFormat="1" applyFont="1" applyFill="1" applyBorder="1" applyAlignment="1">
      <alignment horizontal="right" vertical="center" wrapText="1"/>
    </xf>
    <xf numFmtId="0" fontId="32" fillId="33" borderId="41" xfId="0" applyNumberFormat="1" applyFont="1" applyFill="1" applyBorder="1" applyAlignment="1">
      <alignment horizontal="left" vertical="center" wrapText="1"/>
    </xf>
    <xf numFmtId="0" fontId="33" fillId="29" borderId="41" xfId="0" applyNumberFormat="1" applyFont="1" applyFill="1" applyBorder="1" applyAlignment="1">
      <alignment horizontal="left" vertical="center" wrapText="1"/>
    </xf>
    <xf numFmtId="0" fontId="33" fillId="29" borderId="41" xfId="0" applyNumberFormat="1" applyFont="1" applyFill="1" applyBorder="1" applyAlignment="1">
      <alignment horizontal="center" vertical="center" wrapText="1"/>
    </xf>
    <xf numFmtId="176" fontId="33" fillId="29" borderId="41" xfId="0" applyNumberFormat="1" applyFont="1" applyFill="1" applyBorder="1" applyAlignment="1">
      <alignment horizontal="right" vertical="center" wrapText="1"/>
    </xf>
    <xf numFmtId="0" fontId="33" fillId="29" borderId="41" xfId="0" applyNumberFormat="1" applyFont="1" applyFill="1" applyBorder="1" applyAlignment="1">
      <alignment horizontal="right" vertical="center" wrapText="1"/>
    </xf>
    <xf numFmtId="179" fontId="33" fillId="29" borderId="41" xfId="0" applyNumberFormat="1" applyFont="1" applyFill="1" applyBorder="1" applyAlignment="1">
      <alignment horizontal="right" vertical="center" wrapText="1"/>
    </xf>
    <xf numFmtId="179" fontId="33" fillId="33" borderId="41" xfId="0" applyNumberFormat="1" applyFont="1" applyFill="1" applyBorder="1" applyAlignment="1">
      <alignment horizontal="right" vertical="center" wrapText="1"/>
    </xf>
    <xf numFmtId="2" fontId="33" fillId="29" borderId="41" xfId="0" applyNumberFormat="1" applyFont="1" applyFill="1" applyBorder="1" applyAlignment="1">
      <alignment horizontal="right" vertical="center" wrapText="1"/>
    </xf>
    <xf numFmtId="174" fontId="33" fillId="29" borderId="41" xfId="0" applyNumberFormat="1" applyFont="1" applyFill="1" applyBorder="1" applyAlignment="1">
      <alignment horizontal="right" vertical="center" wrapText="1"/>
    </xf>
    <xf numFmtId="0" fontId="33" fillId="31" borderId="41" xfId="0" applyNumberFormat="1" applyFont="1" applyFill="1" applyBorder="1" applyAlignment="1">
      <alignment horizontal="left" vertical="center" wrapText="1"/>
    </xf>
    <xf numFmtId="0" fontId="33" fillId="31" borderId="41" xfId="0" applyNumberFormat="1" applyFont="1" applyFill="1" applyBorder="1" applyAlignment="1">
      <alignment horizontal="center" vertical="center" wrapText="1"/>
    </xf>
    <xf numFmtId="176" fontId="33" fillId="31" borderId="41" xfId="0" applyNumberFormat="1" applyFont="1" applyFill="1" applyBorder="1" applyAlignment="1">
      <alignment horizontal="right" vertical="center" wrapText="1"/>
    </xf>
    <xf numFmtId="0" fontId="33" fillId="31" borderId="41" xfId="0" applyNumberFormat="1" applyFont="1" applyFill="1" applyBorder="1" applyAlignment="1">
      <alignment horizontal="right" vertical="center" wrapText="1"/>
    </xf>
    <xf numFmtId="179" fontId="33" fillId="31" borderId="41" xfId="0" applyNumberFormat="1" applyFont="1" applyFill="1" applyBorder="1" applyAlignment="1">
      <alignment horizontal="right" vertical="center" wrapText="1"/>
    </xf>
    <xf numFmtId="0" fontId="32" fillId="31" borderId="41" xfId="0" applyNumberFormat="1" applyFont="1" applyFill="1" applyBorder="1" applyAlignment="1">
      <alignment horizontal="left" vertical="center" wrapText="1"/>
    </xf>
    <xf numFmtId="2" fontId="33" fillId="31" borderId="41" xfId="0" applyNumberFormat="1" applyFont="1" applyFill="1" applyBorder="1" applyAlignment="1">
      <alignment horizontal="right" vertical="center" wrapText="1"/>
    </xf>
    <xf numFmtId="0" fontId="32" fillId="34" borderId="41" xfId="0" applyNumberFormat="1" applyFont="1" applyFill="1" applyBorder="1" applyAlignment="1">
      <alignment horizontal="left" vertical="center" wrapText="1"/>
    </xf>
    <xf numFmtId="0" fontId="33" fillId="34" borderId="41" xfId="0" applyNumberFormat="1" applyFont="1" applyFill="1" applyBorder="1" applyAlignment="1">
      <alignment horizontal="left" vertical="center" wrapText="1"/>
    </xf>
    <xf numFmtId="0" fontId="33" fillId="34" borderId="41" xfId="0" applyNumberFormat="1" applyFont="1" applyFill="1" applyBorder="1" applyAlignment="1">
      <alignment horizontal="center" vertical="center" wrapText="1"/>
    </xf>
    <xf numFmtId="179" fontId="33" fillId="34" borderId="41" xfId="0" applyNumberFormat="1" applyFont="1" applyFill="1" applyBorder="1" applyAlignment="1">
      <alignment horizontal="right" vertical="center" wrapText="1"/>
    </xf>
    <xf numFmtId="0" fontId="33" fillId="34" borderId="41" xfId="0" applyNumberFormat="1" applyFont="1" applyFill="1" applyBorder="1" applyAlignment="1">
      <alignment horizontal="right" vertical="center" wrapText="1"/>
    </xf>
    <xf numFmtId="0" fontId="32" fillId="35" borderId="41" xfId="0" applyNumberFormat="1" applyFont="1" applyFill="1" applyBorder="1" applyAlignment="1">
      <alignment horizontal="left" vertical="center" wrapText="1"/>
    </xf>
    <xf numFmtId="0" fontId="33" fillId="35" borderId="41" xfId="0" applyNumberFormat="1" applyFont="1" applyFill="1" applyBorder="1" applyAlignment="1">
      <alignment horizontal="left" vertical="center" wrapText="1"/>
    </xf>
    <xf numFmtId="0" fontId="33" fillId="35" borderId="41" xfId="0" applyNumberFormat="1" applyFont="1" applyFill="1" applyBorder="1" applyAlignment="1">
      <alignment horizontal="center" vertical="center" wrapText="1"/>
    </xf>
    <xf numFmtId="179" fontId="33" fillId="35" borderId="41" xfId="0" applyNumberFormat="1" applyFont="1" applyFill="1" applyBorder="1" applyAlignment="1">
      <alignment horizontal="right" vertical="center" wrapText="1"/>
    </xf>
    <xf numFmtId="0" fontId="33" fillId="35" borderId="41" xfId="0" applyNumberFormat="1" applyFont="1" applyFill="1" applyBorder="1" applyAlignment="1">
      <alignment horizontal="right" vertical="center" wrapText="1"/>
    </xf>
    <xf numFmtId="176" fontId="33" fillId="34" borderId="41" xfId="0" applyNumberFormat="1" applyFont="1" applyFill="1" applyBorder="1" applyAlignment="1">
      <alignment horizontal="right" vertical="center" wrapText="1"/>
    </xf>
    <xf numFmtId="2" fontId="33" fillId="34" borderId="41" xfId="0" applyNumberFormat="1" applyFont="1" applyFill="1" applyBorder="1" applyAlignment="1">
      <alignment horizontal="right" vertical="center" wrapText="1"/>
    </xf>
    <xf numFmtId="176" fontId="33" fillId="35" borderId="41" xfId="0" applyNumberFormat="1" applyFont="1" applyFill="1" applyBorder="1" applyAlignment="1">
      <alignment horizontal="right" vertical="center" wrapText="1"/>
    </xf>
    <xf numFmtId="0" fontId="32" fillId="32" borderId="41" xfId="0" applyNumberFormat="1" applyFont="1" applyFill="1" applyBorder="1" applyAlignment="1">
      <alignment horizontal="left" vertical="center" wrapText="1"/>
    </xf>
    <xf numFmtId="2" fontId="33" fillId="35" borderId="41" xfId="0" applyNumberFormat="1" applyFont="1" applyFill="1" applyBorder="1" applyAlignment="1">
      <alignment horizontal="right" vertical="center" wrapText="1"/>
    </xf>
    <xf numFmtId="0" fontId="33" fillId="32" borderId="41" xfId="0" applyNumberFormat="1" applyFont="1" applyFill="1" applyBorder="1" applyAlignment="1">
      <alignment horizontal="left" vertical="center" wrapText="1"/>
    </xf>
    <xf numFmtId="0" fontId="33" fillId="32" borderId="41" xfId="0" applyNumberFormat="1" applyFont="1" applyFill="1" applyBorder="1" applyAlignment="1">
      <alignment horizontal="center" vertical="center" wrapText="1"/>
    </xf>
    <xf numFmtId="176" fontId="33" fillId="32" borderId="41" xfId="0" applyNumberFormat="1" applyFont="1" applyFill="1" applyBorder="1" applyAlignment="1">
      <alignment horizontal="right" vertical="center" wrapText="1"/>
    </xf>
    <xf numFmtId="0" fontId="33" fillId="32" borderId="41" xfId="0" applyNumberFormat="1" applyFont="1" applyFill="1" applyBorder="1" applyAlignment="1">
      <alignment horizontal="right" vertical="center" wrapText="1"/>
    </xf>
    <xf numFmtId="179" fontId="33" fillId="32" borderId="41" xfId="0" applyNumberFormat="1" applyFont="1" applyFill="1" applyBorder="1" applyAlignment="1">
      <alignment horizontal="right" vertical="center" wrapText="1"/>
    </xf>
    <xf numFmtId="2" fontId="33" fillId="32" borderId="41" xfId="0" applyNumberFormat="1" applyFont="1" applyFill="1" applyBorder="1" applyAlignment="1">
      <alignment horizontal="right" vertical="center" wrapText="1"/>
    </xf>
    <xf numFmtId="0" fontId="33" fillId="36" borderId="41" xfId="0" applyNumberFormat="1" applyFont="1" applyFill="1" applyBorder="1" applyAlignment="1">
      <alignment horizontal="left" vertical="center" wrapText="1"/>
    </xf>
    <xf numFmtId="0" fontId="33" fillId="36" borderId="41" xfId="0" applyNumberFormat="1" applyFont="1" applyFill="1" applyBorder="1" applyAlignment="1">
      <alignment horizontal="center" vertical="center" wrapText="1"/>
    </xf>
    <xf numFmtId="2" fontId="33" fillId="36" borderId="41" xfId="0" applyNumberFormat="1" applyFont="1" applyFill="1" applyBorder="1" applyAlignment="1">
      <alignment horizontal="right" vertical="center" wrapText="1"/>
    </xf>
    <xf numFmtId="0" fontId="33" fillId="36" borderId="41" xfId="0" applyNumberFormat="1" applyFont="1" applyFill="1" applyBorder="1" applyAlignment="1">
      <alignment horizontal="right" vertical="center" wrapText="1"/>
    </xf>
    <xf numFmtId="176" fontId="33" fillId="36" borderId="41" xfId="0" applyNumberFormat="1" applyFont="1" applyFill="1" applyBorder="1" applyAlignment="1">
      <alignment horizontal="right" vertical="center" wrapText="1"/>
    </xf>
    <xf numFmtId="183" fontId="32" fillId="36" borderId="41" xfId="0" applyNumberFormat="1" applyFont="1" applyFill="1" applyBorder="1" applyAlignment="1">
      <alignment horizontal="left" vertical="center" wrapText="1"/>
    </xf>
    <xf numFmtId="0" fontId="32" fillId="36" borderId="41" xfId="0" applyNumberFormat="1" applyFont="1" applyFill="1" applyBorder="1" applyAlignment="1">
      <alignment horizontal="left" vertical="center" wrapText="1"/>
    </xf>
    <xf numFmtId="179" fontId="33" fillId="36" borderId="41" xfId="0" applyNumberFormat="1" applyFont="1" applyFill="1" applyBorder="1" applyAlignment="1">
      <alignment horizontal="right" vertical="center" wrapText="1"/>
    </xf>
    <xf numFmtId="0" fontId="33" fillId="0" borderId="41" xfId="0" applyNumberFormat="1" applyFont="1" applyFill="1" applyBorder="1" applyAlignment="1">
      <alignment horizontal="left" vertical="center" wrapText="1"/>
    </xf>
    <xf numFmtId="0" fontId="33" fillId="0" borderId="41" xfId="0" applyNumberFormat="1" applyFont="1" applyFill="1" applyBorder="1" applyAlignment="1">
      <alignment horizontal="center" vertical="center" wrapText="1"/>
    </xf>
    <xf numFmtId="179" fontId="33" fillId="0" borderId="41" xfId="0" applyNumberFormat="1" applyFont="1" applyFill="1" applyBorder="1" applyAlignment="1">
      <alignment horizontal="right" vertical="center" wrapText="1"/>
    </xf>
    <xf numFmtId="0" fontId="33" fillId="0" borderId="41" xfId="0" applyNumberFormat="1" applyFont="1" applyFill="1" applyBorder="1" applyAlignment="1">
      <alignment horizontal="right" vertical="center" wrapText="1"/>
    </xf>
    <xf numFmtId="183" fontId="32" fillId="0" borderId="41" xfId="0" applyNumberFormat="1" applyFont="1" applyFill="1" applyBorder="1" applyAlignment="1">
      <alignment horizontal="left" vertical="center" wrapText="1"/>
    </xf>
    <xf numFmtId="0" fontId="32" fillId="0" borderId="41" xfId="0" applyNumberFormat="1" applyFont="1" applyFill="1" applyBorder="1" applyAlignment="1">
      <alignment horizontal="left" vertical="center" wrapText="1"/>
    </xf>
    <xf numFmtId="0" fontId="32" fillId="29" borderId="41" xfId="0" applyNumberFormat="1" applyFont="1" applyFill="1" applyBorder="1" applyAlignment="1">
      <alignment horizontal="left" vertical="center" wrapText="1"/>
    </xf>
    <xf numFmtId="168" fontId="8" fillId="0" borderId="79" xfId="65" applyNumberFormat="1" applyFont="1" applyFill="1" applyBorder="1" applyAlignment="1">
      <alignment horizontal="right" vertical="center"/>
    </xf>
    <xf numFmtId="0" fontId="8" fillId="0" borderId="57" xfId="64" applyFont="1" applyBorder="1" applyAlignment="1">
      <alignment horizontal="left" vertical="center" wrapText="1"/>
    </xf>
    <xf numFmtId="0" fontId="8" fillId="0" borderId="78" xfId="64" applyFont="1" applyBorder="1" applyAlignment="1">
      <alignment horizontal="left" vertical="center" wrapText="1"/>
    </xf>
    <xf numFmtId="0" fontId="8" fillId="0" borderId="83" xfId="64" applyFont="1" applyFill="1" applyBorder="1" applyAlignment="1">
      <alignment horizontal="center" vertical="center"/>
    </xf>
    <xf numFmtId="0" fontId="8" fillId="0" borderId="84" xfId="64" applyFont="1" applyFill="1" applyBorder="1" applyAlignment="1">
      <alignment horizontal="left" vertical="center" wrapText="1"/>
    </xf>
    <xf numFmtId="168" fontId="8" fillId="0" borderId="80" xfId="65" applyNumberFormat="1" applyFont="1" applyFill="1" applyBorder="1" applyAlignment="1">
      <alignment horizontal="right" vertical="center"/>
    </xf>
    <xf numFmtId="0" fontId="8" fillId="0" borderId="77" xfId="64" applyFont="1" applyBorder="1" applyAlignment="1">
      <alignment horizontal="center" vertical="center"/>
    </xf>
    <xf numFmtId="0" fontId="8" fillId="0" borderId="22" xfId="64" applyFont="1" applyBorder="1" applyAlignment="1">
      <alignment horizontal="center" vertical="center" wrapText="1"/>
    </xf>
    <xf numFmtId="0" fontId="8" fillId="0" borderId="57" xfId="64" applyFont="1" applyBorder="1" applyAlignment="1">
      <alignment horizontal="center" vertical="center" wrapText="1"/>
    </xf>
    <xf numFmtId="0" fontId="8" fillId="0" borderId="78" xfId="64" applyFont="1" applyBorder="1" applyAlignment="1">
      <alignment horizontal="center" vertical="center" wrapText="1"/>
    </xf>
    <xf numFmtId="0" fontId="27" fillId="0" borderId="41" xfId="0" applyNumberFormat="1" applyFont="1" applyFill="1" applyBorder="1" applyAlignment="1">
      <alignment horizontal="left" vertical="center" wrapText="1"/>
    </xf>
    <xf numFmtId="0" fontId="27" fillId="0" borderId="41" xfId="0" applyNumberFormat="1" applyFont="1" applyFill="1" applyBorder="1" applyAlignment="1">
      <alignment horizontal="center" vertical="center" wrapText="1"/>
    </xf>
    <xf numFmtId="179" fontId="27" fillId="0" borderId="41" xfId="0" applyNumberFormat="1" applyFont="1" applyFill="1" applyBorder="1" applyAlignment="1">
      <alignment horizontal="right" vertical="center" wrapText="1"/>
    </xf>
    <xf numFmtId="0" fontId="27" fillId="0" borderId="41" xfId="0" applyNumberFormat="1" applyFont="1" applyFill="1" applyBorder="1" applyAlignment="1">
      <alignment horizontal="right" vertical="center" wrapText="1"/>
    </xf>
    <xf numFmtId="183" fontId="34" fillId="0" borderId="41" xfId="0" applyNumberFormat="1" applyFont="1" applyFill="1" applyBorder="1" applyAlignment="1">
      <alignment horizontal="left" vertical="center" wrapText="1"/>
    </xf>
    <xf numFmtId="0" fontId="34" fillId="0" borderId="41" xfId="0" applyNumberFormat="1" applyFont="1" applyFill="1" applyBorder="1" applyAlignment="1">
      <alignment horizontal="left" vertical="center" wrapText="1"/>
    </xf>
    <xf numFmtId="0" fontId="4" fillId="0" borderId="3" xfId="64" applyFont="1" applyBorder="1" applyAlignment="1">
      <alignment horizontal="center" vertical="center" wrapText="1"/>
    </xf>
    <xf numFmtId="0" fontId="4" fillId="0" borderId="0" xfId="64" applyFont="1" applyBorder="1" applyAlignment="1">
      <alignment horizontal="center" vertical="center" wrapText="1"/>
    </xf>
    <xf numFmtId="0" fontId="7" fillId="0" borderId="20" xfId="0" applyNumberFormat="1" applyFont="1" applyBorder="1" applyAlignment="1" applyProtection="1">
      <alignment horizontal="left" vertical="center" wrapText="1"/>
      <protection locked="0"/>
    </xf>
    <xf numFmtId="0" fontId="7" fillId="0" borderId="56" xfId="0" applyNumberFormat="1" applyFont="1" applyBorder="1" applyAlignment="1" applyProtection="1">
      <alignment horizontal="left" vertical="center" wrapText="1"/>
      <protection locked="0"/>
    </xf>
    <xf numFmtId="16" fontId="4" fillId="3" borderId="24" xfId="64" quotePrefix="1" applyNumberFormat="1" applyFont="1" applyFill="1" applyBorder="1" applyAlignment="1">
      <alignment horizontal="center" vertical="center" wrapText="1"/>
    </xf>
    <xf numFmtId="16" fontId="4" fillId="3" borderId="66" xfId="64" quotePrefix="1" applyNumberFormat="1" applyFont="1" applyFill="1" applyBorder="1" applyAlignment="1">
      <alignment horizontal="center" vertical="center" wrapText="1"/>
    </xf>
    <xf numFmtId="16" fontId="4" fillId="3" borderId="89" xfId="64" quotePrefix="1" applyNumberFormat="1" applyFont="1" applyFill="1" applyBorder="1" applyAlignment="1">
      <alignment horizontal="center" vertical="center" wrapText="1"/>
    </xf>
    <xf numFmtId="16" fontId="4" fillId="3" borderId="27" xfId="64" quotePrefix="1" applyNumberFormat="1" applyFont="1" applyFill="1" applyBorder="1" applyAlignment="1">
      <alignment horizontal="center" vertical="center" wrapText="1"/>
    </xf>
    <xf numFmtId="0" fontId="7" fillId="0" borderId="31" xfId="64" applyFont="1" applyBorder="1" applyAlignment="1">
      <alignment horizontal="center" vertical="center"/>
    </xf>
    <xf numFmtId="0" fontId="7" fillId="0" borderId="32" xfId="64" applyFont="1" applyBorder="1" applyAlignment="1">
      <alignment horizontal="center" vertical="center"/>
    </xf>
    <xf numFmtId="0" fontId="7" fillId="0" borderId="33" xfId="64" applyFont="1" applyBorder="1" applyAlignment="1">
      <alignment horizontal="center" vertical="center"/>
    </xf>
    <xf numFmtId="0" fontId="7" fillId="0" borderId="22" xfId="64" applyFont="1" applyBorder="1" applyAlignment="1">
      <alignment horizontal="left" vertical="center" wrapText="1"/>
    </xf>
    <xf numFmtId="0" fontId="7" fillId="0" borderId="57" xfId="64" applyFont="1" applyBorder="1" applyAlignment="1">
      <alignment horizontal="left" vertical="center" wrapText="1"/>
    </xf>
    <xf numFmtId="0" fontId="7" fillId="0" borderId="60" xfId="64" applyFont="1" applyBorder="1" applyAlignment="1">
      <alignment horizontal="left" vertical="center" wrapText="1"/>
    </xf>
    <xf numFmtId="168" fontId="4" fillId="0" borderId="23" xfId="65" applyNumberFormat="1" applyFont="1" applyFill="1" applyBorder="1" applyAlignment="1">
      <alignment horizontal="right" vertical="center"/>
    </xf>
    <xf numFmtId="168" fontId="4" fillId="0" borderId="40" xfId="65" applyNumberFormat="1" applyFont="1" applyFill="1" applyBorder="1" applyAlignment="1">
      <alignment horizontal="right" vertical="center"/>
    </xf>
    <xf numFmtId="168" fontId="4" fillId="0" borderId="39" xfId="65" applyNumberFormat="1" applyFont="1" applyFill="1" applyBorder="1" applyAlignment="1">
      <alignment horizontal="right" vertical="center"/>
    </xf>
    <xf numFmtId="0" fontId="7" fillId="0" borderId="85" xfId="64" applyFont="1" applyFill="1" applyBorder="1" applyAlignment="1">
      <alignment horizontal="center" vertical="center"/>
    </xf>
    <xf numFmtId="0" fontId="7" fillId="0" borderId="32" xfId="64" applyFont="1" applyFill="1" applyBorder="1" applyAlignment="1">
      <alignment horizontal="center" vertical="center"/>
    </xf>
    <xf numFmtId="0" fontId="7" fillId="0" borderId="33" xfId="64" applyFont="1" applyFill="1" applyBorder="1" applyAlignment="1">
      <alignment horizontal="center" vertical="center"/>
    </xf>
    <xf numFmtId="0" fontId="7" fillId="0" borderId="86" xfId="64" applyFont="1" applyFill="1" applyBorder="1" applyAlignment="1">
      <alignment horizontal="left" vertical="center" wrapText="1"/>
    </xf>
    <xf numFmtId="0" fontId="7" fillId="0" borderId="57" xfId="64" applyFont="1" applyFill="1" applyBorder="1" applyAlignment="1">
      <alignment horizontal="left" vertical="center" wrapText="1"/>
    </xf>
    <xf numFmtId="0" fontId="7" fillId="0" borderId="60" xfId="64" applyFont="1" applyFill="1" applyBorder="1" applyAlignment="1">
      <alignment horizontal="left" vertical="center" wrapText="1"/>
    </xf>
    <xf numFmtId="168" fontId="4" fillId="0" borderId="87" xfId="65" applyNumberFormat="1" applyFont="1" applyFill="1" applyBorder="1" applyAlignment="1">
      <alignment horizontal="right" vertical="center"/>
    </xf>
    <xf numFmtId="0" fontId="7" fillId="0" borderId="85" xfId="64" applyFont="1" applyBorder="1" applyAlignment="1">
      <alignment horizontal="center" vertical="center"/>
    </xf>
    <xf numFmtId="0" fontId="7" fillId="0" borderId="88" xfId="64" applyFont="1" applyFill="1" applyBorder="1" applyAlignment="1">
      <alignment horizontal="center" vertical="center"/>
    </xf>
    <xf numFmtId="0" fontId="7" fillId="0" borderId="26" xfId="64" applyFont="1" applyFill="1" applyBorder="1" applyAlignment="1">
      <alignment horizontal="left" vertical="center" wrapText="1"/>
    </xf>
    <xf numFmtId="168" fontId="4" fillId="0" borderId="87" xfId="65" applyNumberFormat="1" applyFont="1" applyFill="1" applyBorder="1" applyAlignment="1">
      <alignment horizontal="center" vertical="center"/>
    </xf>
    <xf numFmtId="168" fontId="4" fillId="0" borderId="40" xfId="65" applyNumberFormat="1" applyFont="1" applyFill="1" applyBorder="1" applyAlignment="1">
      <alignment horizontal="center" vertical="center"/>
    </xf>
    <xf numFmtId="168" fontId="4" fillId="0" borderId="18" xfId="65" applyNumberFormat="1" applyFont="1" applyFill="1" applyBorder="1" applyAlignment="1">
      <alignment horizontal="center" vertical="center"/>
    </xf>
    <xf numFmtId="0" fontId="7" fillId="0" borderId="35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10" fontId="34" fillId="38" borderId="18" xfId="64" applyNumberFormat="1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84" fontId="34" fillId="38" borderId="24" xfId="64" applyNumberFormat="1" applyFont="1" applyFill="1" applyBorder="1" applyAlignment="1">
      <alignment horizontal="center" vertical="center"/>
    </xf>
    <xf numFmtId="184" fontId="34" fillId="38" borderId="25" xfId="64" applyNumberFormat="1" applyFont="1" applyFill="1" applyBorder="1" applyAlignment="1">
      <alignment horizontal="center" vertical="center"/>
    </xf>
    <xf numFmtId="184" fontId="34" fillId="38" borderId="27" xfId="64" applyNumberFormat="1" applyFont="1" applyFill="1" applyBorder="1" applyAlignment="1">
      <alignment horizontal="center" vertical="center"/>
    </xf>
    <xf numFmtId="0" fontId="34" fillId="38" borderId="35" xfId="64" applyFont="1" applyFill="1" applyBorder="1" applyAlignment="1">
      <alignment horizontal="center" vertical="center"/>
    </xf>
    <xf numFmtId="0" fontId="34" fillId="38" borderId="56" xfId="64" applyFont="1" applyFill="1" applyBorder="1" applyAlignment="1">
      <alignment horizontal="center" vertical="center"/>
    </xf>
  </cellXfs>
  <cellStyles count="69">
    <cellStyle name="12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heck Cell" xfId="44"/>
    <cellStyle name="Euro" xfId="1"/>
    <cellStyle name="Explanatory Text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Moeda" xfId="67" builtinId="4"/>
    <cellStyle name="Moeda 2" xfId="11"/>
    <cellStyle name="Neutral" xfId="53"/>
    <cellStyle name="Normal" xfId="0" builtinId="0"/>
    <cellStyle name="Normal 2" xfId="2"/>
    <cellStyle name="Normal 2 2" xfId="54"/>
    <cellStyle name="Normal 3" xfId="6"/>
    <cellStyle name="Normal 3 2" xfId="8"/>
    <cellStyle name="Normal 3 3" xfId="55"/>
    <cellStyle name="Normal 4" xfId="10"/>
    <cellStyle name="Normal 4 2" xfId="64"/>
    <cellStyle name="Normal 5" xfId="14"/>
    <cellStyle name="Note" xfId="56"/>
    <cellStyle name="Output" xfId="57"/>
    <cellStyle name="padroes" xfId="3"/>
    <cellStyle name="planilhas" xfId="58"/>
    <cellStyle name="Porcentagem" xfId="68" builtinId="5"/>
    <cellStyle name="Porcentagem 2" xfId="4"/>
    <cellStyle name="Porcentagem 2 2" xfId="59"/>
    <cellStyle name="Porcentagem 2_BR.05_204.91_25368_01" xfId="60"/>
    <cellStyle name="Porcentagem 3" xfId="7"/>
    <cellStyle name="Porcentagem 3 2" xfId="9"/>
    <cellStyle name="Porcentagem 4" xfId="12"/>
    <cellStyle name="Porcentagem 5" xfId="15"/>
    <cellStyle name="Separador de milhares 2" xfId="5"/>
    <cellStyle name="Separador de milhares 3" xfId="13"/>
    <cellStyle name="Separador de milhares 3 2" xfId="65"/>
    <cellStyle name="Separador de milhares 4" xfId="16"/>
    <cellStyle name="Title" xfId="61"/>
    <cellStyle name="Título 1 1" xfId="62"/>
    <cellStyle name="Vírgula" xfId="66" builtinId="3"/>
    <cellStyle name="Warning Text" xfId="63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CC"/>
      <color rgb="FFFF7C8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202405</xdr:colOff>
      <xdr:row>0</xdr:row>
      <xdr:rowOff>19050</xdr:rowOff>
    </xdr:from>
    <xdr:to>
      <xdr:col>2</xdr:col>
      <xdr:colOff>1154906</xdr:colOff>
      <xdr:row>3</xdr:row>
      <xdr:rowOff>130316</xdr:rowOff>
    </xdr:to>
    <xdr:pic>
      <xdr:nvPicPr>
        <xdr:cNvPr id="2" name="Picture 2" descr="Logo Inf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718" y="19050"/>
          <a:ext cx="1262063" cy="78992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202405</xdr:colOff>
      <xdr:row>0</xdr:row>
      <xdr:rowOff>19050</xdr:rowOff>
    </xdr:from>
    <xdr:to>
      <xdr:col>2</xdr:col>
      <xdr:colOff>1154906</xdr:colOff>
      <xdr:row>3</xdr:row>
      <xdr:rowOff>130316</xdr:rowOff>
    </xdr:to>
    <xdr:pic>
      <xdr:nvPicPr>
        <xdr:cNvPr id="2" name="Picture 2" descr="Logo Inf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480" y="19050"/>
          <a:ext cx="1266826" cy="78754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202405</xdr:colOff>
      <xdr:row>0</xdr:row>
      <xdr:rowOff>19050</xdr:rowOff>
    </xdr:from>
    <xdr:to>
      <xdr:col>2</xdr:col>
      <xdr:colOff>1154906</xdr:colOff>
      <xdr:row>3</xdr:row>
      <xdr:rowOff>130316</xdr:rowOff>
    </xdr:to>
    <xdr:pic>
      <xdr:nvPicPr>
        <xdr:cNvPr id="2" name="Picture 2" descr="Logo Inf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480" y="19050"/>
          <a:ext cx="1266826" cy="78754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89388</xdr:colOff>
      <xdr:row>0</xdr:row>
      <xdr:rowOff>0</xdr:rowOff>
    </xdr:from>
    <xdr:to>
      <xdr:col>2</xdr:col>
      <xdr:colOff>3297116</xdr:colOff>
      <xdr:row>4</xdr:row>
      <xdr:rowOff>38348</xdr:rowOff>
    </xdr:to>
    <xdr:pic>
      <xdr:nvPicPr>
        <xdr:cNvPr id="2" name="Imagem 1" descr="Descrição: http://www.infraero.gov.br/images/stories/AssinaturaOutlook/logoassinaturaemai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234" y="0"/>
          <a:ext cx="3969728" cy="800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br$\Documents%20and%20Settings\i1236151\Meus%20documentos\PROJETOS\STVV%20-%20TRANSBRASIL\BR.01.461.90.25030.00_(PSQ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br$\Documents%20and%20Settings\i1236151\Meus%20documentos\PROJETOS\STVV%20-%20TRANSBRASIL\EXCEL\CECAV\OR&#199;CIL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PN%20-%20GNA\Aditivo\DOCUME~1\I99129~1.000\CONFIG~1\Temp\notesFFF692\CPUs%20El&#233;tric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aroldo\Meus%20documentos\GEOSOLO\PAVIMENT_VG\Med_5_marajoa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1362040\Meus%20documentos\INFRAERO_EGCO3\Or&#231;amento\Pintura%20Mrechal%20Rondon%20MT_EGCO4\Planilha%20pintura%20SBC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br$\BREG-3\OR&#199;AMENTOS\CPU&#180;s\CPU&#180;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9912971\Meus%20documentos\A%20Licitar%20correndo\SINALIZA&#199;&#195;O%20SBBR\BR.05_204.91_25368_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ECAV\OR&#199;CILN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PN%20-%20GNA\Aditivo\EXCEL\CECAV\OR&#199;CILN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br$\BREG-3\OR&#199;AMENTOS\CPU&#180;s\EXCEL\CECAV\OR&#199;CIL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"/>
      <sheetName val="CURVA ABC"/>
      <sheetName val="BDI 1"/>
      <sheetName val="BDI 2"/>
      <sheetName val="1_1 PLACA DE OBRA"/>
      <sheetName val="AUX_CONC ESTRUTURAL"/>
      <sheetName val="1_2_1MOBILIZAÇÃO"/>
      <sheetName val="1_3_1Canteiro de Obra"/>
      <sheetName val="1_4Adm. de Obra"/>
      <sheetName val="aux_ARGAMASS"/>
      <sheetName val="aux_LASTRO"/>
      <sheetName val="AUX_CONCR MAGRO"/>
      <sheetName val="3_1_1 UTP5E"/>
      <sheetName val="3_2_1FORN ELETRODUTO"/>
      <sheetName val="3_2_2ELETROCALHA"/>
      <sheetName val="4_2_6NOBREAK"/>
      <sheetName val="4_1_1MOVEL"/>
      <sheetName val="4_1_2FIXA"/>
      <sheetName val="4_2_1SWITCH"/>
      <sheetName val="4_2_2SERVIDOR"/>
      <sheetName val="4_2_3SOFTWARE"/>
      <sheetName val="4_2_4RACK"/>
      <sheetName val="4_2_13TELA47"/>
      <sheetName val="4_3_1ASBUILT"/>
      <sheetName val="4_3_2TREINO"/>
      <sheetName val="4_3_3AS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bo PVC 75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MED_5"/>
      <sheetName val="REL MED_5"/>
      <sheetName val="Relatório-1ª med."/>
      <sheetName val="DRENA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Planilha Pintura SBCY"/>
      <sheetName val="PLACA DE OBRA"/>
      <sheetName val="AUX_CONC ESTRUTURAL"/>
      <sheetName val="Pint Latex PVA sobre massa"/>
      <sheetName val="Esmalte sobre metal"/>
      <sheetName val="Pint Latex Acrilica alv intern"/>
      <sheetName val="SIN73954-2"/>
      <sheetName val="Pintura Acrilica Texturizada"/>
      <sheetName val="SIN73746"/>
      <sheetName val="Emass PVA 1demão"/>
      <sheetName val="Emass PVA 2demãos"/>
      <sheetName val="SIN73955"/>
      <sheetName val="Pintura em PISO"/>
      <sheetName val="BDI"/>
      <sheetName val="Plan1"/>
    </sheetNames>
    <sheetDataSet>
      <sheetData sheetId="0" refreshError="1"/>
      <sheetData sheetId="1"/>
      <sheetData sheetId="2">
        <row r="46">
          <cell r="L46">
            <v>222.9913121292</v>
          </cell>
        </row>
      </sheetData>
      <sheetData sheetId="3"/>
      <sheetData sheetId="4">
        <row r="41">
          <cell r="L41">
            <v>6.1566892878000008</v>
          </cell>
        </row>
      </sheetData>
      <sheetData sheetId="5">
        <row r="35">
          <cell r="L35">
            <v>20.823589695999999</v>
          </cell>
        </row>
      </sheetData>
      <sheetData sheetId="6">
        <row r="46">
          <cell r="L46">
            <v>9.7371519929999995</v>
          </cell>
        </row>
      </sheetData>
      <sheetData sheetId="7" refreshError="1"/>
      <sheetData sheetId="8">
        <row r="46">
          <cell r="L46">
            <v>10.312726012800001</v>
          </cell>
        </row>
      </sheetData>
      <sheetData sheetId="9" refreshError="1"/>
      <sheetData sheetId="10">
        <row r="39">
          <cell r="L39">
            <v>3.5829472359999999</v>
          </cell>
        </row>
      </sheetData>
      <sheetData sheetId="11" refreshError="1"/>
      <sheetData sheetId="12" refreshError="1"/>
      <sheetData sheetId="13">
        <row r="38">
          <cell r="L38">
            <v>7.6712426673999996</v>
          </cell>
        </row>
      </sheetData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_CONC ESTRUTURAL"/>
      <sheetName val="CANTEIRO"/>
      <sheetName val="PINTURA DE BARRACÃO"/>
      <sheetName val="INST_ PROVISÓRIA"/>
      <sheetName val="PLACA DE OBRA"/>
      <sheetName val="MOBILIZAÇÃ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"/>
      <sheetName val="Orçamento"/>
      <sheetName val="EM BRANCO"/>
      <sheetName val="1.1.PlacasModA"/>
      <sheetName val="Aux1"/>
      <sheetName val="1.2.PlacasMod C"/>
      <sheetName val="Aux.2"/>
      <sheetName val="1.3.PlacasMod D"/>
      <sheetName val="Aux.3"/>
      <sheetName val="1.4.PlacasMod E"/>
      <sheetName val="Aux.4"/>
      <sheetName val="1.5.PlacasModF"/>
      <sheetName val="Aux.5"/>
      <sheetName val="1.6.PlacasMod G"/>
      <sheetName val="Aux.6"/>
      <sheetName val="1.7PlacasMod H"/>
      <sheetName val="Aux.7"/>
      <sheetName val="1.8.PlacasMod I"/>
      <sheetName val="Aux.8"/>
      <sheetName val="1.9.PlacasMod J"/>
      <sheetName val="Aux.9"/>
      <sheetName val="2.1.PlacasMod A"/>
      <sheetName val="2.2.PlacasMod B"/>
      <sheetName val="AuxB"/>
      <sheetName val="2.3.PlacasModD"/>
      <sheetName val="3.1.RET placasModD"/>
      <sheetName val="3.2.RET placasMod K"/>
      <sheetName val="3.3.RET placasMod L"/>
      <sheetName val="4.1.Tachas"/>
      <sheetName val="5.1.SuporteAÇO"/>
      <sheetName val="6.1.LimpezaPlaca"/>
      <sheetName val="CronogFísicoFinanc"/>
      <sheetName val="CronogFísicoFinanc_Branco"/>
      <sheetName val="DADOS"/>
      <sheetName val="Encargos Sociais_acordão325"/>
      <sheetName val="5.1.SuporteMADEIRA"/>
      <sheetName val="BDI 28_34 sem CPMF_acordao3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3">
          <cell r="B3" t="str">
            <v>S U M Á R I</v>
          </cell>
          <cell r="C3" t="str">
            <v>O</v>
          </cell>
        </row>
        <row r="5">
          <cell r="A5" t="str">
            <v>ADOS DO</v>
          </cell>
          <cell r="B5" t="str">
            <v>RELATÓRIO</v>
          </cell>
        </row>
        <row r="6">
          <cell r="A6" t="str">
            <v>--------</v>
          </cell>
          <cell r="B6" t="str">
            <v>-------------------------------------------------------------</v>
          </cell>
          <cell r="C6" t="str">
            <v>-------</v>
          </cell>
          <cell r="D6" t="str">
            <v>----------</v>
          </cell>
          <cell r="E6" t="str">
            <v>-----------</v>
          </cell>
          <cell r="F6" t="str">
            <v>------------</v>
          </cell>
          <cell r="G6" t="str">
            <v>-----</v>
          </cell>
          <cell r="H6" t="str">
            <v>----------</v>
          </cell>
          <cell r="I6" t="str">
            <v>------+</v>
          </cell>
        </row>
        <row r="7">
          <cell r="A7" t="str">
            <v>NOME</v>
          </cell>
          <cell r="B7" t="str">
            <v>: PCI.811-01</v>
          </cell>
          <cell r="F7" t="str">
            <v>EMISSÃO :</v>
          </cell>
          <cell r="G7" t="str">
            <v>03/0</v>
          </cell>
          <cell r="H7">
            <v>39600.458333333336</v>
          </cell>
          <cell r="I7" t="str">
            <v>00:19 |</v>
          </cell>
        </row>
        <row r="8">
          <cell r="A8" t="str">
            <v>DESCRIÇ</v>
          </cell>
          <cell r="B8" t="str">
            <v>ÃO   : Preços de Insumos</v>
          </cell>
          <cell r="I8" t="str">
            <v>|</v>
          </cell>
        </row>
        <row r="9">
          <cell r="A9" t="str">
            <v>VERSÃO</v>
          </cell>
          <cell r="B9" t="str">
            <v>: 00</v>
          </cell>
          <cell r="I9" t="str">
            <v>|</v>
          </cell>
        </row>
        <row r="10">
          <cell r="A10" t="str">
            <v>--------</v>
          </cell>
          <cell r="B10" t="str">
            <v>-------------------------------------------------------------</v>
          </cell>
          <cell r="C10" t="str">
            <v>-------</v>
          </cell>
          <cell r="D10" t="str">
            <v>----------</v>
          </cell>
          <cell r="E10" t="str">
            <v>-----------</v>
          </cell>
          <cell r="F10" t="str">
            <v>------------</v>
          </cell>
          <cell r="G10" t="str">
            <v>-----</v>
          </cell>
          <cell r="H10" t="str">
            <v>----------</v>
          </cell>
          <cell r="I10" t="str">
            <v>------+</v>
          </cell>
        </row>
        <row r="12">
          <cell r="A12" t="str">
            <v>ADOS DA</v>
          </cell>
          <cell r="B12" t="str">
            <v>SOLICITAÇÃO</v>
          </cell>
        </row>
        <row r="13">
          <cell r="A13" t="str">
            <v>--------</v>
          </cell>
          <cell r="B13" t="str">
            <v>-------------------------------------------------------------</v>
          </cell>
          <cell r="C13" t="str">
            <v>-------</v>
          </cell>
          <cell r="D13" t="str">
            <v>----------</v>
          </cell>
          <cell r="E13" t="str">
            <v>-----------</v>
          </cell>
          <cell r="F13" t="str">
            <v>------------</v>
          </cell>
          <cell r="G13" t="str">
            <v>-----</v>
          </cell>
          <cell r="H13" t="str">
            <v>----------</v>
          </cell>
          <cell r="I13" t="str">
            <v>------+</v>
          </cell>
        </row>
        <row r="14">
          <cell r="A14" t="str">
            <v>NÚMERO</v>
          </cell>
          <cell r="B14" t="str">
            <v>: 000023304</v>
          </cell>
          <cell r="I14" t="str">
            <v>|</v>
          </cell>
        </row>
        <row r="15">
          <cell r="A15" t="str">
            <v>USUÁRIO</v>
          </cell>
          <cell r="B15" t="str">
            <v>: 12031760922     - EMPRESA BRASILEIRA DE INFRA-ESTRUTUR</v>
          </cell>
          <cell r="C15" t="str">
            <v>A AEROP</v>
          </cell>
          <cell r="D15" t="str">
            <v>ORTUARI</v>
          </cell>
          <cell r="I15" t="str">
            <v>|</v>
          </cell>
        </row>
        <row r="16">
          <cell r="A16" t="str">
            <v>LOTAÇÃO</v>
          </cell>
          <cell r="B16" t="str">
            <v>: DISTRITO FEDERAL</v>
          </cell>
          <cell r="I16" t="str">
            <v>|</v>
          </cell>
        </row>
        <row r="17">
          <cell r="A17" t="str">
            <v>PARÂMET</v>
          </cell>
          <cell r="B17" t="str">
            <v>ROS  :</v>
          </cell>
          <cell r="I17" t="str">
            <v>|</v>
          </cell>
        </row>
        <row r="18">
          <cell r="B18" t="str">
            <v>INSUMO DE                   : 000000001</v>
          </cell>
          <cell r="I18" t="str">
            <v>|</v>
          </cell>
        </row>
        <row r="19">
          <cell r="B19" t="str">
            <v>INSUMO ATÉ                  : 999999999</v>
          </cell>
          <cell r="I19" t="str">
            <v>|</v>
          </cell>
        </row>
        <row r="20">
          <cell r="B20" t="str">
            <v>ABRANGÊNCIA                 : NACIONAL</v>
          </cell>
          <cell r="I20" t="str">
            <v>|</v>
          </cell>
        </row>
        <row r="21">
          <cell r="B21" t="str">
            <v>LOCALIDADE                  : BRASILIA</v>
          </cell>
          <cell r="I21" t="str">
            <v>|</v>
          </cell>
        </row>
        <row r="22">
          <cell r="B22" t="str">
            <v>VÍNCULO                     : NACIONAL CAIXA</v>
          </cell>
          <cell r="I22" t="str">
            <v>|</v>
          </cell>
        </row>
        <row r="23">
          <cell r="B23" t="str">
            <v>DATA DE PREÇO               : 04/2008</v>
          </cell>
          <cell r="I23" t="str">
            <v>|</v>
          </cell>
        </row>
        <row r="24">
          <cell r="B24" t="str">
            <v>ENCARGOS                    : N</v>
          </cell>
          <cell r="I24" t="str">
            <v>|</v>
          </cell>
        </row>
        <row r="25">
          <cell r="I25" t="str">
            <v>|</v>
          </cell>
        </row>
        <row r="26">
          <cell r="I26" t="str">
            <v>|</v>
          </cell>
        </row>
        <row r="27">
          <cell r="A27" t="str">
            <v>--------</v>
          </cell>
          <cell r="B27" t="str">
            <v>-------------------------------------------------------------</v>
          </cell>
          <cell r="C27" t="str">
            <v>-------</v>
          </cell>
          <cell r="D27" t="str">
            <v>----------</v>
          </cell>
          <cell r="E27" t="str">
            <v>-----------</v>
          </cell>
          <cell r="F27" t="str">
            <v>------------</v>
          </cell>
          <cell r="G27" t="str">
            <v>-----</v>
          </cell>
          <cell r="H27" t="str">
            <v>----------</v>
          </cell>
          <cell r="I27" t="str">
            <v>------+</v>
          </cell>
        </row>
        <row r="28">
          <cell r="A28" t="str">
            <v>CI.811.0</v>
          </cell>
          <cell r="B28" t="str">
            <v>1 - PREÇOS DE INSUMOS</v>
          </cell>
          <cell r="E28" t="str">
            <v>DATA</v>
          </cell>
          <cell r="F28" t="str">
            <v>DE EMISSÃO:</v>
          </cell>
          <cell r="G28">
            <v>39602</v>
          </cell>
          <cell r="H28" t="str">
            <v>/2008 AS 1</v>
          </cell>
          <cell r="I28">
            <v>4.1898148148148143E-2</v>
          </cell>
        </row>
        <row r="29">
          <cell r="A29" t="str">
            <v>EM INCID</v>
          </cell>
          <cell r="B29" t="str">
            <v>ÊNCIA DE ENCARGOS SOCIAIS SOBRE PREÇOS DA MÃO DE OBRA</v>
          </cell>
        </row>
        <row r="30">
          <cell r="A30" t="str">
            <v>BRANGÊNC</v>
          </cell>
          <cell r="B30" t="str">
            <v>IA.: NACIONAL</v>
          </cell>
          <cell r="E30" t="str">
            <v>DATA</v>
          </cell>
          <cell r="F30" t="str">
            <v>DE PREÇO: 04</v>
          </cell>
          <cell r="G30" t="str">
            <v>/2008</v>
          </cell>
        </row>
        <row r="31">
          <cell r="A31" t="str">
            <v>OCALIDAD</v>
          </cell>
          <cell r="B31" t="str">
            <v>E..: BRASILIA</v>
          </cell>
        </row>
        <row r="32">
          <cell r="A32" t="str">
            <v>ÓDIGO</v>
          </cell>
          <cell r="B32" t="str">
            <v>| DESCRIÇÃO DO INSUMO</v>
          </cell>
          <cell r="C32" t="str">
            <v>| UNID.</v>
          </cell>
          <cell r="D32" t="str">
            <v>| CAT.</v>
          </cell>
          <cell r="E32" t="str">
            <v>P R E Ç O</v>
          </cell>
          <cell r="F32" t="str">
            <v>S  C A L C</v>
          </cell>
          <cell r="G32" t="str">
            <v>U L A</v>
          </cell>
          <cell r="H32" t="str">
            <v>D O S  |</v>
          </cell>
          <cell r="I32" t="str">
            <v>COD.INTELIGENTE</v>
          </cell>
        </row>
        <row r="33">
          <cell r="D33">
            <v>1</v>
          </cell>
          <cell r="E33" t="str">
            <v>.QUARTIL</v>
          </cell>
          <cell r="F33" t="str">
            <v>MEDIANO</v>
          </cell>
          <cell r="G33">
            <v>3</v>
          </cell>
          <cell r="H33" t="str">
            <v>.QUARTIL</v>
          </cell>
        </row>
        <row r="35">
          <cell r="A35" t="str">
            <v>íNCULO..</v>
          </cell>
          <cell r="B35" t="str">
            <v>...: NACIONAL CAIXA</v>
          </cell>
        </row>
        <row r="37">
          <cell r="A37">
            <v>414</v>
          </cell>
          <cell r="B37" t="str">
            <v>ABRACADEIRA DE NYLON PARA AMARRACAO DE CABOS, COMPRIM= 100MM</v>
          </cell>
          <cell r="C37" t="str">
            <v>UN</v>
          </cell>
          <cell r="D37">
            <v>2</v>
          </cell>
          <cell r="E37">
            <v>0.03</v>
          </cell>
          <cell r="F37">
            <v>0.05</v>
          </cell>
          <cell r="H37">
            <v>7.0000000000000007E-2</v>
          </cell>
          <cell r="I37" t="str">
            <v>MATE MELE 414</v>
          </cell>
        </row>
        <row r="38">
          <cell r="A38">
            <v>410</v>
          </cell>
          <cell r="B38" t="str">
            <v>ABRACADEIRA DE NYLON PARA AMARRACAO DE CABOS, COMPRIM= 158MM</v>
          </cell>
          <cell r="C38" t="str">
            <v>UN</v>
          </cell>
          <cell r="D38">
            <v>2</v>
          </cell>
          <cell r="E38">
            <v>0.05</v>
          </cell>
          <cell r="F38">
            <v>0.08</v>
          </cell>
          <cell r="H38">
            <v>0.1</v>
          </cell>
          <cell r="I38" t="str">
            <v>MATE MELE 410</v>
          </cell>
        </row>
        <row r="39">
          <cell r="A39">
            <v>411</v>
          </cell>
          <cell r="B39" t="str">
            <v>ABRACADEIRA DE NYLON PARA AMARRACAO DE CABOS, COMPRIM= 199MM</v>
          </cell>
          <cell r="C39" t="str">
            <v>UN</v>
          </cell>
          <cell r="D39">
            <v>1</v>
          </cell>
          <cell r="E39">
            <v>7.0000000000000007E-2</v>
          </cell>
          <cell r="F39">
            <v>0.1</v>
          </cell>
          <cell r="H39">
            <v>0.14000000000000001</v>
          </cell>
          <cell r="I39" t="str">
            <v>MATE MELE 411</v>
          </cell>
        </row>
        <row r="40">
          <cell r="A40">
            <v>409</v>
          </cell>
          <cell r="B40" t="str">
            <v>ABRACADEIRA DE NYLON PARA AMARRACAO DE CABOS, COMPRIM= 205MM</v>
          </cell>
          <cell r="C40" t="str">
            <v>UN</v>
          </cell>
          <cell r="D40">
            <v>2</v>
          </cell>
          <cell r="E40">
            <v>0.1</v>
          </cell>
          <cell r="F40">
            <v>0.15</v>
          </cell>
          <cell r="H40">
            <v>0.21</v>
          </cell>
          <cell r="I40" t="str">
            <v>MATE MELE 409</v>
          </cell>
        </row>
        <row r="41">
          <cell r="A41">
            <v>412</v>
          </cell>
          <cell r="B41" t="str">
            <v>ABRACADEIRA DE NYLON PARA AMARRACAO DE CABOS, COMPRIM= 232MM</v>
          </cell>
          <cell r="C41" t="str">
            <v>UN</v>
          </cell>
          <cell r="D41">
            <v>2</v>
          </cell>
          <cell r="E41">
            <v>0.12</v>
          </cell>
          <cell r="F41">
            <v>0.17</v>
          </cell>
          <cell r="H41">
            <v>0.24</v>
          </cell>
          <cell r="I41" t="str">
            <v>MATE MELE 412</v>
          </cell>
        </row>
        <row r="42">
          <cell r="A42">
            <v>408</v>
          </cell>
          <cell r="B42" t="str">
            <v>ABRACADEIRA DE NYLON PARA AMARRACAO DE CABOS, COMPRIM= 390MM</v>
          </cell>
          <cell r="C42" t="str">
            <v>UN</v>
          </cell>
          <cell r="D42">
            <v>2</v>
          </cell>
          <cell r="E42">
            <v>0.14000000000000001</v>
          </cell>
          <cell r="F42">
            <v>0.2</v>
          </cell>
          <cell r="H42">
            <v>0.28000000000000003</v>
          </cell>
          <cell r="I42" t="str">
            <v>MATE MELE 408</v>
          </cell>
        </row>
        <row r="43">
          <cell r="A43">
            <v>394</v>
          </cell>
          <cell r="B43" t="str">
            <v>ABRACADEIRA TIPO D 1 1/2" C/PARAFUSO"</v>
          </cell>
          <cell r="C43" t="str">
            <v>UN</v>
          </cell>
          <cell r="D43">
            <v>2</v>
          </cell>
          <cell r="E43">
            <v>0.95</v>
          </cell>
          <cell r="F43">
            <v>1.05</v>
          </cell>
          <cell r="H43">
            <v>1.17</v>
          </cell>
          <cell r="I43" t="str">
            <v>MATE MELE 394</v>
          </cell>
        </row>
        <row r="44">
          <cell r="A44">
            <v>395</v>
          </cell>
          <cell r="B44" t="str">
            <v>ABRACADEIRA TIPO D 1 1/4" C/ PARAFUSO"</v>
          </cell>
          <cell r="C44" t="str">
            <v>UN</v>
          </cell>
          <cell r="D44">
            <v>2</v>
          </cell>
          <cell r="E44">
            <v>0.87</v>
          </cell>
          <cell r="F44">
            <v>0.97</v>
          </cell>
          <cell r="H44">
            <v>1.07</v>
          </cell>
          <cell r="I44" t="str">
            <v>MATE MELE 395</v>
          </cell>
        </row>
        <row r="45">
          <cell r="A45">
            <v>392</v>
          </cell>
          <cell r="B45" t="str">
            <v>ABRACADEIRA TIPO D 1/2" C/ PARAFUSO"</v>
          </cell>
          <cell r="C45" t="str">
            <v>UN</v>
          </cell>
          <cell r="D45">
            <v>2</v>
          </cell>
          <cell r="E45">
            <v>0.5</v>
          </cell>
          <cell r="F45">
            <v>0.55000000000000004</v>
          </cell>
          <cell r="H45">
            <v>0.61</v>
          </cell>
          <cell r="I45" t="str">
            <v>MATE MELE 392</v>
          </cell>
        </row>
        <row r="46">
          <cell r="A46">
            <v>393</v>
          </cell>
          <cell r="B46" t="str">
            <v>ABRACADEIRA TIPO D 1" C/ PARAFUSO"</v>
          </cell>
          <cell r="C46" t="str">
            <v>UN</v>
          </cell>
          <cell r="D46">
            <v>1</v>
          </cell>
          <cell r="E46">
            <v>0.9</v>
          </cell>
          <cell r="F46">
            <v>1</v>
          </cell>
          <cell r="H46">
            <v>1.1100000000000001</v>
          </cell>
          <cell r="I46" t="str">
            <v>MATE MELE 393</v>
          </cell>
        </row>
        <row r="47">
          <cell r="A47">
            <v>397</v>
          </cell>
          <cell r="B47" t="str">
            <v>ABRACADEIRA TIPO D 2 1/2" C/ PARAFUSO"</v>
          </cell>
          <cell r="C47" t="str">
            <v>UN</v>
          </cell>
          <cell r="D47">
            <v>2</v>
          </cell>
          <cell r="E47">
            <v>1.27</v>
          </cell>
          <cell r="F47">
            <v>1.41</v>
          </cell>
          <cell r="H47">
            <v>1.57</v>
          </cell>
          <cell r="I47" t="str">
            <v>MATE MELE 397</v>
          </cell>
        </row>
        <row r="48">
          <cell r="A48">
            <v>396</v>
          </cell>
          <cell r="B48" t="str">
            <v>ABRACADEIRA TIPO D 2" C/ PARAFUSO"</v>
          </cell>
          <cell r="C48" t="str">
            <v>UN</v>
          </cell>
          <cell r="D48">
            <v>2</v>
          </cell>
          <cell r="E48">
            <v>1.25</v>
          </cell>
          <cell r="F48">
            <v>1.38</v>
          </cell>
          <cell r="H48">
            <v>1.54</v>
          </cell>
          <cell r="I48" t="str">
            <v>MATE MELE 396</v>
          </cell>
        </row>
        <row r="49">
          <cell r="A49">
            <v>400</v>
          </cell>
          <cell r="B49" t="str">
            <v>ABRACADEIRA TIPO D 3/4" C/ PARAFUSO"</v>
          </cell>
          <cell r="C49" t="str">
            <v>UN</v>
          </cell>
          <cell r="D49">
            <v>2</v>
          </cell>
          <cell r="E49">
            <v>0.67</v>
          </cell>
          <cell r="F49">
            <v>0.75</v>
          </cell>
          <cell r="H49">
            <v>0.83</v>
          </cell>
          <cell r="I49" t="str">
            <v>MATE MELE 400</v>
          </cell>
        </row>
        <row r="50">
          <cell r="A50">
            <v>398</v>
          </cell>
          <cell r="B50" t="str">
            <v>ABRACADEIRA TIPO D 3" C/ PARAFUSO"</v>
          </cell>
          <cell r="C50" t="str">
            <v>UN</v>
          </cell>
          <cell r="D50">
            <v>2</v>
          </cell>
          <cell r="E50">
            <v>1.8</v>
          </cell>
          <cell r="F50">
            <v>2</v>
          </cell>
          <cell r="H50">
            <v>2.2200000000000002</v>
          </cell>
          <cell r="I50" t="str">
            <v>MATE MELE 398</v>
          </cell>
        </row>
        <row r="51">
          <cell r="A51">
            <v>399</v>
          </cell>
          <cell r="B51" t="str">
            <v>ABRACADEIRA TIPO D 4" C/ PARAFUSO"</v>
          </cell>
          <cell r="C51" t="str">
            <v>UN</v>
          </cell>
          <cell r="D51">
            <v>2</v>
          </cell>
          <cell r="E51">
            <v>3.2</v>
          </cell>
          <cell r="F51">
            <v>3.55</v>
          </cell>
          <cell r="H51">
            <v>3.94</v>
          </cell>
          <cell r="I51" t="str">
            <v>MATE MELE 399</v>
          </cell>
        </row>
        <row r="52">
          <cell r="A52">
            <v>1</v>
          </cell>
          <cell r="B52" t="str">
            <v>ACETILENO (CILINDRO DE 7 A 9KG)</v>
          </cell>
          <cell r="C52" t="str">
            <v>KG</v>
          </cell>
          <cell r="D52">
            <v>1</v>
          </cell>
          <cell r="E52">
            <v>20.57</v>
          </cell>
          <cell r="F52">
            <v>22.24</v>
          </cell>
          <cell r="H52">
            <v>27.67</v>
          </cell>
          <cell r="I52" t="str">
            <v>MATE MDIV 1</v>
          </cell>
        </row>
        <row r="53">
          <cell r="A53">
            <v>5</v>
          </cell>
          <cell r="B53" t="str">
            <v>ACIDO CLORIDRICO (SOLUCAO ACIDA)</v>
          </cell>
          <cell r="C53" t="str">
            <v>L</v>
          </cell>
          <cell r="D53">
            <v>2</v>
          </cell>
          <cell r="E53">
            <v>1.62</v>
          </cell>
          <cell r="F53">
            <v>2.77</v>
          </cell>
          <cell r="H53">
            <v>3.6</v>
          </cell>
          <cell r="I53" t="str">
            <v>MATE MDIV 5</v>
          </cell>
        </row>
        <row r="54">
          <cell r="A54">
            <v>4</v>
          </cell>
          <cell r="B54" t="str">
            <v>ACIDO MURIATICO (CONCENTRADO)</v>
          </cell>
          <cell r="C54" t="str">
            <v>KG</v>
          </cell>
          <cell r="D54">
            <v>2</v>
          </cell>
          <cell r="E54">
            <v>1.27</v>
          </cell>
          <cell r="F54">
            <v>2.19</v>
          </cell>
          <cell r="H54">
            <v>2.83</v>
          </cell>
          <cell r="I54" t="str">
            <v>MATE MDIV 4</v>
          </cell>
        </row>
        <row r="55">
          <cell r="A55">
            <v>3</v>
          </cell>
          <cell r="B55" t="str">
            <v>ACIDO MURIATICO (SOLUCAO ACIDA)</v>
          </cell>
          <cell r="C55" t="str">
            <v>L</v>
          </cell>
          <cell r="D55">
            <v>2</v>
          </cell>
          <cell r="E55">
            <v>1.39</v>
          </cell>
          <cell r="F55">
            <v>2.14</v>
          </cell>
          <cell r="H55">
            <v>3.08</v>
          </cell>
          <cell r="I55" t="str">
            <v>MATE MDIV 3</v>
          </cell>
        </row>
        <row r="56">
          <cell r="A56">
            <v>20</v>
          </cell>
          <cell r="B56" t="str">
            <v>ACO CA-25 1/2" (12,70 MM)</v>
          </cell>
          <cell r="C56" t="str">
            <v>KG</v>
          </cell>
          <cell r="D56">
            <v>1</v>
          </cell>
          <cell r="E56">
            <v>2.67</v>
          </cell>
          <cell r="F56">
            <v>3.49</v>
          </cell>
          <cell r="H56">
            <v>2.89</v>
          </cell>
          <cell r="I56" t="str">
            <v>MATE MDIV 20</v>
          </cell>
        </row>
        <row r="57">
          <cell r="A57">
            <v>22</v>
          </cell>
          <cell r="B57" t="str">
            <v>ACO CA-25 1/4" (6,35 MM)</v>
          </cell>
          <cell r="C57" t="str">
            <v>KG</v>
          </cell>
          <cell r="D57">
            <v>2</v>
          </cell>
          <cell r="E57">
            <v>3.16</v>
          </cell>
          <cell r="F57">
            <v>4.12</v>
          </cell>
          <cell r="H57">
            <v>3.42</v>
          </cell>
          <cell r="I57" t="str">
            <v>MATE MDIV 22</v>
          </cell>
        </row>
        <row r="58">
          <cell r="A58">
            <v>25</v>
          </cell>
          <cell r="B58" t="str">
            <v>ACO CA-25 1" (25,40 MM)</v>
          </cell>
          <cell r="C58" t="str">
            <v>KG</v>
          </cell>
          <cell r="D58">
            <v>2</v>
          </cell>
          <cell r="E58">
            <v>2.74</v>
          </cell>
          <cell r="F58">
            <v>2.85</v>
          </cell>
          <cell r="H58">
            <v>2.97</v>
          </cell>
          <cell r="I58" t="str">
            <v>MATE MDIV 25</v>
          </cell>
        </row>
        <row r="59">
          <cell r="A59">
            <v>19</v>
          </cell>
          <cell r="B59" t="str">
            <v>ACO CA-25 3/4" (19,05 MM)</v>
          </cell>
          <cell r="C59" t="str">
            <v>KG</v>
          </cell>
          <cell r="D59">
            <v>2</v>
          </cell>
          <cell r="E59">
            <v>2.74</v>
          </cell>
          <cell r="F59">
            <v>2.85</v>
          </cell>
          <cell r="H59">
            <v>2.97</v>
          </cell>
          <cell r="I59" t="str">
            <v>MATE MDIV 19</v>
          </cell>
        </row>
        <row r="60">
          <cell r="A60">
            <v>26</v>
          </cell>
          <cell r="B60" t="str">
            <v>ACO CA-25 3/8" (9,52 MM)</v>
          </cell>
          <cell r="C60" t="str">
            <v>KG</v>
          </cell>
          <cell r="D60">
            <v>2</v>
          </cell>
          <cell r="E60">
            <v>2.78</v>
          </cell>
          <cell r="F60">
            <v>3.62</v>
          </cell>
          <cell r="H60">
            <v>3.01</v>
          </cell>
          <cell r="I60" t="str">
            <v>MATE MDIV 26</v>
          </cell>
        </row>
        <row r="61">
          <cell r="A61">
            <v>23</v>
          </cell>
          <cell r="B61" t="str">
            <v>ACO CA-25 5/16" (7,94 MM)</v>
          </cell>
          <cell r="C61" t="str">
            <v>KG</v>
          </cell>
          <cell r="D61">
            <v>2</v>
          </cell>
          <cell r="E61">
            <v>3.08</v>
          </cell>
          <cell r="F61">
            <v>4.0199999999999996</v>
          </cell>
          <cell r="H61">
            <v>3.34</v>
          </cell>
          <cell r="I61" t="str">
            <v>MATE MDIV 23</v>
          </cell>
        </row>
        <row r="62">
          <cell r="A62">
            <v>21</v>
          </cell>
          <cell r="B62" t="str">
            <v>ACO CA-25 5/8" (15,87 MM)</v>
          </cell>
          <cell r="C62" t="str">
            <v>KG</v>
          </cell>
          <cell r="D62">
            <v>2</v>
          </cell>
          <cell r="E62">
            <v>2.89</v>
          </cell>
          <cell r="F62">
            <v>3.01</v>
          </cell>
          <cell r="H62">
            <v>3.13</v>
          </cell>
          <cell r="I62" t="str">
            <v>MATE MDIV 21</v>
          </cell>
        </row>
        <row r="63">
          <cell r="A63" t="str">
            <v>ÓDIGO</v>
          </cell>
          <cell r="B63" t="str">
            <v>| DESCRIÇÃO DO INSUMO</v>
          </cell>
          <cell r="C63" t="str">
            <v>| UNID.</v>
          </cell>
          <cell r="D63" t="str">
            <v>| CAT.</v>
          </cell>
          <cell r="E63" t="str">
            <v>P R E Ç O</v>
          </cell>
          <cell r="F63" t="str">
            <v>S  C A L C</v>
          </cell>
          <cell r="G63" t="str">
            <v>U L A</v>
          </cell>
          <cell r="H63" t="str">
            <v>D O S  |</v>
          </cell>
          <cell r="I63" t="str">
            <v>COD.INTELIGENTE</v>
          </cell>
        </row>
        <row r="64">
          <cell r="D64">
            <v>1</v>
          </cell>
          <cell r="E64" t="str">
            <v>.QUARTIL</v>
          </cell>
          <cell r="F64" t="str">
            <v>MEDIANO</v>
          </cell>
          <cell r="G64">
            <v>3</v>
          </cell>
          <cell r="H64" t="str">
            <v>.QUARTIL</v>
          </cell>
        </row>
        <row r="66">
          <cell r="A66" t="str">
            <v>íNCULO..</v>
          </cell>
          <cell r="B66" t="str">
            <v>...: NACIONAL CAIXA</v>
          </cell>
        </row>
        <row r="68">
          <cell r="A68">
            <v>24</v>
          </cell>
          <cell r="B68" t="str">
            <v>ACO CA-25 7/8" (22,22 MM)</v>
          </cell>
          <cell r="C68" t="str">
            <v>KG</v>
          </cell>
          <cell r="D68">
            <v>2</v>
          </cell>
          <cell r="E68">
            <v>2.67</v>
          </cell>
          <cell r="F68">
            <v>2.78</v>
          </cell>
          <cell r="H68">
            <v>2.89</v>
          </cell>
          <cell r="I68" t="str">
            <v>MATE MDIV 24</v>
          </cell>
        </row>
        <row r="69">
          <cell r="A69">
            <v>31</v>
          </cell>
          <cell r="B69" t="str">
            <v>ACO CA-50 1/2" (12,70 MM)</v>
          </cell>
          <cell r="C69" t="str">
            <v>KG</v>
          </cell>
          <cell r="D69">
            <v>2</v>
          </cell>
          <cell r="E69">
            <v>2.89</v>
          </cell>
          <cell r="F69">
            <v>5.0199999999999996</v>
          </cell>
          <cell r="H69">
            <v>3.58</v>
          </cell>
          <cell r="I69" t="str">
            <v>MATE MDIV 31</v>
          </cell>
        </row>
        <row r="70">
          <cell r="A70">
            <v>32</v>
          </cell>
          <cell r="B70" t="str">
            <v>ACO CA-50 1/4" (6,35 MM)</v>
          </cell>
          <cell r="C70" t="str">
            <v>KG</v>
          </cell>
          <cell r="D70">
            <v>2</v>
          </cell>
          <cell r="E70">
            <v>3.36</v>
          </cell>
          <cell r="F70">
            <v>5.82</v>
          </cell>
          <cell r="H70">
            <v>4.16</v>
          </cell>
          <cell r="I70" t="str">
            <v>MATE MDIV 32</v>
          </cell>
        </row>
        <row r="71">
          <cell r="A71">
            <v>28</v>
          </cell>
          <cell r="B71" t="str">
            <v>ACO CA-50 1" (25,40 MM)</v>
          </cell>
          <cell r="C71" t="str">
            <v>KG</v>
          </cell>
          <cell r="D71">
            <v>2</v>
          </cell>
          <cell r="E71">
            <v>2.85</v>
          </cell>
          <cell r="F71">
            <v>4.95</v>
          </cell>
          <cell r="H71">
            <v>3.53</v>
          </cell>
          <cell r="I71" t="str">
            <v>MATE MDIV 28</v>
          </cell>
        </row>
        <row r="72">
          <cell r="A72">
            <v>30</v>
          </cell>
          <cell r="B72" t="str">
            <v>ACO CA-50 3/4" (19,05 MM)</v>
          </cell>
          <cell r="C72" t="str">
            <v>KG</v>
          </cell>
          <cell r="D72">
            <v>2</v>
          </cell>
          <cell r="E72">
            <v>2.85</v>
          </cell>
          <cell r="F72">
            <v>3.1</v>
          </cell>
          <cell r="H72">
            <v>3.53</v>
          </cell>
          <cell r="I72" t="str">
            <v>MATE MDIV 30</v>
          </cell>
        </row>
        <row r="73">
          <cell r="A73">
            <v>34</v>
          </cell>
          <cell r="B73" t="str">
            <v>ACO CA-50 3/8" (9,52 MM)</v>
          </cell>
          <cell r="C73" t="str">
            <v>KG</v>
          </cell>
          <cell r="D73">
            <v>2</v>
          </cell>
          <cell r="E73">
            <v>2.98</v>
          </cell>
          <cell r="F73">
            <v>3.24</v>
          </cell>
          <cell r="H73">
            <v>3.69</v>
          </cell>
          <cell r="I73" t="str">
            <v>MATE MDIV 34</v>
          </cell>
        </row>
        <row r="74">
          <cell r="A74">
            <v>33</v>
          </cell>
          <cell r="B74" t="str">
            <v>ACO CA-50 5/16" (7,94 MM)</v>
          </cell>
          <cell r="C74" t="str">
            <v>KG</v>
          </cell>
          <cell r="D74">
            <v>2</v>
          </cell>
          <cell r="E74">
            <v>3.15</v>
          </cell>
          <cell r="F74">
            <v>5.46</v>
          </cell>
          <cell r="H74">
            <v>3.9</v>
          </cell>
          <cell r="I74" t="str">
            <v>MATE MDIV 33</v>
          </cell>
        </row>
        <row r="75">
          <cell r="A75">
            <v>27</v>
          </cell>
          <cell r="B75" t="str">
            <v>ACO CA-50 5/8" (15,87 MM)</v>
          </cell>
          <cell r="C75" t="str">
            <v>KG</v>
          </cell>
          <cell r="D75">
            <v>1</v>
          </cell>
          <cell r="E75">
            <v>2.94</v>
          </cell>
          <cell r="F75">
            <v>5.0999999999999996</v>
          </cell>
          <cell r="H75">
            <v>3.64</v>
          </cell>
          <cell r="I75" t="str">
            <v>MATE MDIV 27</v>
          </cell>
        </row>
        <row r="76">
          <cell r="A76">
            <v>29</v>
          </cell>
          <cell r="B76" t="str">
            <v>ACO CA-50 7/8" (22,22 MM)</v>
          </cell>
          <cell r="C76" t="str">
            <v>KG</v>
          </cell>
          <cell r="D76">
            <v>2</v>
          </cell>
          <cell r="E76">
            <v>2.85</v>
          </cell>
          <cell r="F76">
            <v>4.95</v>
          </cell>
          <cell r="H76">
            <v>3.53</v>
          </cell>
          <cell r="I76" t="str">
            <v>MATE MDIV 29</v>
          </cell>
        </row>
        <row r="77">
          <cell r="A77">
            <v>35</v>
          </cell>
          <cell r="B77" t="str">
            <v>ACO CA-60 - 3,4MM</v>
          </cell>
          <cell r="C77" t="str">
            <v>KG</v>
          </cell>
          <cell r="D77">
            <v>2</v>
          </cell>
          <cell r="E77">
            <v>3.61</v>
          </cell>
          <cell r="F77">
            <v>3.93</v>
          </cell>
          <cell r="H77">
            <v>4.47</v>
          </cell>
          <cell r="I77" t="str">
            <v>MATE MDIV 35</v>
          </cell>
        </row>
        <row r="78">
          <cell r="A78">
            <v>36</v>
          </cell>
          <cell r="B78" t="str">
            <v>ACO CA-60 - 4,2MM</v>
          </cell>
          <cell r="C78" t="str">
            <v>KG</v>
          </cell>
          <cell r="D78">
            <v>2</v>
          </cell>
          <cell r="E78">
            <v>3.36</v>
          </cell>
          <cell r="F78">
            <v>3.65</v>
          </cell>
          <cell r="H78">
            <v>4.16</v>
          </cell>
          <cell r="I78" t="str">
            <v>MATE MDIV 36</v>
          </cell>
        </row>
        <row r="79">
          <cell r="A79">
            <v>37</v>
          </cell>
          <cell r="B79" t="str">
            <v>ACO CA-60 - 4,6MM</v>
          </cell>
          <cell r="C79" t="str">
            <v>KG</v>
          </cell>
          <cell r="D79">
            <v>2</v>
          </cell>
          <cell r="E79">
            <v>3.44</v>
          </cell>
          <cell r="F79">
            <v>3.74</v>
          </cell>
          <cell r="H79">
            <v>4.26</v>
          </cell>
          <cell r="I79" t="str">
            <v>MATE MDIV 37</v>
          </cell>
        </row>
        <row r="80">
          <cell r="A80">
            <v>39</v>
          </cell>
          <cell r="B80" t="str">
            <v>ACO CA-60 - 5,0MM</v>
          </cell>
          <cell r="C80" t="str">
            <v>KG</v>
          </cell>
          <cell r="D80">
            <v>2</v>
          </cell>
          <cell r="E80">
            <v>3.4</v>
          </cell>
          <cell r="F80">
            <v>5.9</v>
          </cell>
          <cell r="H80">
            <v>4.21</v>
          </cell>
          <cell r="I80" t="str">
            <v>MATE MDIV 39</v>
          </cell>
        </row>
        <row r="81">
          <cell r="A81">
            <v>40</v>
          </cell>
          <cell r="B81" t="str">
            <v>ACO CA-60 - 6,0MM</v>
          </cell>
          <cell r="C81" t="str">
            <v>KG</v>
          </cell>
          <cell r="D81">
            <v>2</v>
          </cell>
          <cell r="E81">
            <v>3.36</v>
          </cell>
          <cell r="F81">
            <v>3.65</v>
          </cell>
          <cell r="H81">
            <v>4.16</v>
          </cell>
          <cell r="I81" t="str">
            <v>MATE MDIV 40</v>
          </cell>
        </row>
        <row r="82">
          <cell r="A82">
            <v>41</v>
          </cell>
          <cell r="B82" t="str">
            <v>ACO CA-60 - 6,4MM</v>
          </cell>
          <cell r="C82" t="str">
            <v>KG</v>
          </cell>
          <cell r="D82">
            <v>2</v>
          </cell>
          <cell r="E82">
            <v>3.52</v>
          </cell>
          <cell r="F82">
            <v>3.84</v>
          </cell>
          <cell r="H82">
            <v>4.3600000000000003</v>
          </cell>
          <cell r="I82" t="str">
            <v>MATE MDIV 41</v>
          </cell>
        </row>
        <row r="83">
          <cell r="A83">
            <v>42</v>
          </cell>
          <cell r="B83" t="str">
            <v>ACO CA-60 - 7,0MM</v>
          </cell>
          <cell r="C83" t="str">
            <v>KG</v>
          </cell>
          <cell r="D83">
            <v>2</v>
          </cell>
          <cell r="E83">
            <v>3.31</v>
          </cell>
          <cell r="F83">
            <v>3.61</v>
          </cell>
          <cell r="H83">
            <v>4.0999999999999996</v>
          </cell>
          <cell r="I83" t="str">
            <v>MATE MDIV 42</v>
          </cell>
        </row>
        <row r="84">
          <cell r="A84">
            <v>38</v>
          </cell>
          <cell r="B84" t="str">
            <v>ACO CA-60 - 8,0MM</v>
          </cell>
          <cell r="C84" t="str">
            <v>KG</v>
          </cell>
          <cell r="D84">
            <v>2</v>
          </cell>
          <cell r="E84">
            <v>3.36</v>
          </cell>
          <cell r="F84">
            <v>3.65</v>
          </cell>
          <cell r="H84">
            <v>4.16</v>
          </cell>
          <cell r="I84" t="str">
            <v>MATE MDIV 38</v>
          </cell>
        </row>
        <row r="85">
          <cell r="A85">
            <v>20063</v>
          </cell>
          <cell r="B85" t="str">
            <v>ACOPLAMENTO PVC AQUAPLUV D = 88MM</v>
          </cell>
          <cell r="C85" t="str">
            <v>UN</v>
          </cell>
          <cell r="D85">
            <v>2</v>
          </cell>
          <cell r="E85">
            <v>5.26</v>
          </cell>
          <cell r="F85">
            <v>5.26</v>
          </cell>
          <cell r="H85">
            <v>5.26</v>
          </cell>
          <cell r="I85" t="str">
            <v>MATE MHIS 20063</v>
          </cell>
        </row>
        <row r="86">
          <cell r="A86">
            <v>10900</v>
          </cell>
          <cell r="B86" t="str">
            <v>ADAPTADOR EM LATAO P/ INSTALACAO PREDIAL DE COMBATE A INCEND</v>
          </cell>
          <cell r="C86" t="str">
            <v>UN</v>
          </cell>
          <cell r="D86">
            <v>2</v>
          </cell>
          <cell r="E86">
            <v>17.579999999999998</v>
          </cell>
          <cell r="F86">
            <v>17.579999999999998</v>
          </cell>
          <cell r="H86">
            <v>19.690000000000001</v>
          </cell>
          <cell r="I86" t="str">
            <v>MATE MDIV 10900</v>
          </cell>
        </row>
        <row r="87">
          <cell r="B87" t="str">
            <v>IO ENGATE RAPIDO 1 1/2" X ROSCA INTERNA 5 FIOS 2 1/2"</v>
          </cell>
        </row>
        <row r="88">
          <cell r="A88">
            <v>10899</v>
          </cell>
          <cell r="B88" t="str">
            <v>ADAPTADOR EM LATAO P/ INSTALACAO PREDIAL DE COMBATE A INCEND</v>
          </cell>
          <cell r="C88" t="str">
            <v>UN</v>
          </cell>
          <cell r="D88">
            <v>2</v>
          </cell>
          <cell r="E88">
            <v>29.93</v>
          </cell>
          <cell r="F88">
            <v>29.93</v>
          </cell>
          <cell r="H88">
            <v>33.520000000000003</v>
          </cell>
          <cell r="I88" t="str">
            <v>MATE MDIV 10899</v>
          </cell>
        </row>
        <row r="89">
          <cell r="B89" t="str">
            <v>IO ENGATE RAPIDO 2 1/2" X ROSCA INTERNA 5 FIOS 2 1/2"</v>
          </cell>
        </row>
        <row r="90">
          <cell r="A90">
            <v>60</v>
          </cell>
          <cell r="B90" t="str">
            <v>ADAPTADOR PVC C/ REG P/ POLIETILENO PE-5 20 MM X 3/4"</v>
          </cell>
          <cell r="C90" t="str">
            <v>UN</v>
          </cell>
          <cell r="D90">
            <v>2</v>
          </cell>
          <cell r="E90">
            <v>3.74</v>
          </cell>
          <cell r="F90">
            <v>4.0199999999999996</v>
          </cell>
          <cell r="H90">
            <v>4.26</v>
          </cell>
          <cell r="I90" t="str">
            <v>MATE MHIS 60</v>
          </cell>
        </row>
        <row r="91">
          <cell r="A91">
            <v>55</v>
          </cell>
          <cell r="B91" t="str">
            <v>ADAPTADOR PVC P/ POLIETILENO PE-5 20 MM X 1/2"</v>
          </cell>
          <cell r="C91" t="str">
            <v>UN</v>
          </cell>
          <cell r="D91">
            <v>1</v>
          </cell>
          <cell r="E91">
            <v>0.94</v>
          </cell>
          <cell r="F91">
            <v>1.01</v>
          </cell>
          <cell r="H91">
            <v>1.07</v>
          </cell>
          <cell r="I91" t="str">
            <v>MATE MHIS 55</v>
          </cell>
        </row>
        <row r="92">
          <cell r="A92">
            <v>61</v>
          </cell>
          <cell r="B92" t="str">
            <v>ADAPTADOR PVC P/ POLIETILENO PE-5 20 MM X 3/4"</v>
          </cell>
          <cell r="C92" t="str">
            <v>UN</v>
          </cell>
          <cell r="D92">
            <v>2</v>
          </cell>
          <cell r="E92">
            <v>0.95</v>
          </cell>
          <cell r="F92">
            <v>1.02</v>
          </cell>
          <cell r="H92">
            <v>1.08</v>
          </cell>
          <cell r="I92" t="str">
            <v>MATE MHIS 61</v>
          </cell>
        </row>
        <row r="93">
          <cell r="A93">
            <v>62</v>
          </cell>
          <cell r="B93" t="str">
            <v>ADAPTADOR PVC P/ POLIETILENO PE-5 32 MM X 1"</v>
          </cell>
          <cell r="C93" t="str">
            <v>UN</v>
          </cell>
          <cell r="D93">
            <v>2</v>
          </cell>
          <cell r="E93">
            <v>1.88</v>
          </cell>
          <cell r="F93">
            <v>2.02</v>
          </cell>
          <cell r="H93">
            <v>2.14</v>
          </cell>
          <cell r="I93" t="str">
            <v>MATE MHIS 62</v>
          </cell>
        </row>
        <row r="94">
          <cell r="A94" t="str">
            <v>ÓDIGO</v>
          </cell>
          <cell r="B94" t="str">
            <v>| DESCRIÇÃO DO INSUMO</v>
          </cell>
          <cell r="C94" t="str">
            <v>| UNID.</v>
          </cell>
          <cell r="D94" t="str">
            <v>| CAT.</v>
          </cell>
          <cell r="E94" t="str">
            <v>P R E Ç O</v>
          </cell>
          <cell r="F94" t="str">
            <v>S  C A L C</v>
          </cell>
          <cell r="G94" t="str">
            <v>U L A</v>
          </cell>
          <cell r="H94" t="str">
            <v>D O S  |</v>
          </cell>
          <cell r="I94" t="str">
            <v>COD.INTELIGENTE</v>
          </cell>
        </row>
        <row r="95">
          <cell r="D95">
            <v>1</v>
          </cell>
          <cell r="E95" t="str">
            <v>.QUARTIL</v>
          </cell>
          <cell r="F95" t="str">
            <v>MEDIANO</v>
          </cell>
          <cell r="G95">
            <v>3</v>
          </cell>
          <cell r="H95" t="str">
            <v>.QUARTIL</v>
          </cell>
        </row>
        <row r="97">
          <cell r="A97" t="str">
            <v>íNCULO..</v>
          </cell>
          <cell r="B97" t="str">
            <v>...: NACIONAL CAIXA</v>
          </cell>
        </row>
        <row r="99">
          <cell r="A99">
            <v>77</v>
          </cell>
          <cell r="B99" t="str">
            <v>ADAPTADOR PVC P/ SIFAO METALICO C/ANEL BORRACHA 40MM X 1 1/2</v>
          </cell>
          <cell r="C99" t="str">
            <v>UN</v>
          </cell>
          <cell r="D99">
            <v>2</v>
          </cell>
          <cell r="E99">
            <v>1.6</v>
          </cell>
          <cell r="F99">
            <v>2</v>
          </cell>
          <cell r="H99">
            <v>3.2</v>
          </cell>
          <cell r="I99" t="str">
            <v>MATE MHIS 77</v>
          </cell>
        </row>
        <row r="100">
          <cell r="B100" t="str">
            <v>"</v>
          </cell>
        </row>
        <row r="101">
          <cell r="A101">
            <v>76</v>
          </cell>
          <cell r="B101" t="str">
            <v>ADAPTADOR PVC P/ SIFAO 40MM X 1 1/4"</v>
          </cell>
          <cell r="C101" t="str">
            <v>UN</v>
          </cell>
          <cell r="D101">
            <v>2</v>
          </cell>
          <cell r="E101">
            <v>1.28</v>
          </cell>
          <cell r="F101">
            <v>1.6</v>
          </cell>
          <cell r="H101">
            <v>2.56</v>
          </cell>
          <cell r="I101" t="str">
            <v>MATE MHIS 76</v>
          </cell>
        </row>
        <row r="102">
          <cell r="A102">
            <v>84</v>
          </cell>
          <cell r="B102" t="str">
            <v>ADAPTADOR PVC P/ VALVULA PIA OU LAVATORIO 40MM X 1"</v>
          </cell>
          <cell r="C102" t="str">
            <v>UN</v>
          </cell>
          <cell r="D102">
            <v>2</v>
          </cell>
          <cell r="E102">
            <v>0.96</v>
          </cell>
          <cell r="F102">
            <v>1.2</v>
          </cell>
          <cell r="H102">
            <v>1.92</v>
          </cell>
          <cell r="I102" t="str">
            <v>MATE MHIS 84</v>
          </cell>
        </row>
        <row r="103">
          <cell r="A103">
            <v>51</v>
          </cell>
          <cell r="B103" t="str">
            <v>ADAPTADOR PVC PBA A BOLSA DE FOFO JE DN 100 / DE 110MM</v>
          </cell>
          <cell r="C103" t="str">
            <v>UN</v>
          </cell>
          <cell r="D103">
            <v>2</v>
          </cell>
          <cell r="E103">
            <v>23.12</v>
          </cell>
          <cell r="F103">
            <v>50.6</v>
          </cell>
          <cell r="H103">
            <v>78.06</v>
          </cell>
          <cell r="I103" t="str">
            <v>MATE MHIS 51</v>
          </cell>
        </row>
        <row r="104">
          <cell r="A104">
            <v>12863</v>
          </cell>
          <cell r="B104" t="str">
            <v>ADAPTADOR PVC PBA A BOLSA DE FOFO JE DN 50 / DE 60MM</v>
          </cell>
          <cell r="C104" t="str">
            <v>UN</v>
          </cell>
          <cell r="D104">
            <v>2</v>
          </cell>
          <cell r="E104">
            <v>8.7899999999999991</v>
          </cell>
          <cell r="F104">
            <v>19.25</v>
          </cell>
          <cell r="H104">
            <v>29.69</v>
          </cell>
          <cell r="I104" t="str">
            <v>MATE MHIS 12863</v>
          </cell>
        </row>
        <row r="105">
          <cell r="A105">
            <v>50</v>
          </cell>
          <cell r="B105" t="str">
            <v>ADAPTADOR PVC PBA A BOLSA DE FOFO JE DN 75 / DE  85MM</v>
          </cell>
          <cell r="C105" t="str">
            <v>UN</v>
          </cell>
          <cell r="D105">
            <v>2</v>
          </cell>
          <cell r="E105">
            <v>16.77</v>
          </cell>
          <cell r="F105">
            <v>36.72</v>
          </cell>
          <cell r="H105">
            <v>56.65</v>
          </cell>
          <cell r="I105" t="str">
            <v>MATE MHIS 50</v>
          </cell>
        </row>
        <row r="106">
          <cell r="A106">
            <v>20076</v>
          </cell>
          <cell r="B106" t="str">
            <v>ADAPTADOR PVC PBA A LUVA DE FIBROCIMENTO DN 100 / DE 110MM</v>
          </cell>
          <cell r="C106" t="str">
            <v>UN</v>
          </cell>
          <cell r="D106">
            <v>2</v>
          </cell>
          <cell r="E106">
            <v>27.6</v>
          </cell>
          <cell r="F106">
            <v>60.42</v>
          </cell>
          <cell r="H106">
            <v>93.21</v>
          </cell>
          <cell r="I106" t="str">
            <v>MATE MHIS 20076</v>
          </cell>
        </row>
        <row r="107">
          <cell r="A107">
            <v>20074</v>
          </cell>
          <cell r="B107" t="str">
            <v>ADAPTADOR PVC PBA A LUVA DE FIBROCIMENTO DN 50 / DE 60MM</v>
          </cell>
          <cell r="C107" t="str">
            <v>UN</v>
          </cell>
          <cell r="D107">
            <v>2</v>
          </cell>
          <cell r="E107">
            <v>8.08</v>
          </cell>
          <cell r="F107">
            <v>17.690000000000001</v>
          </cell>
          <cell r="H107">
            <v>27.29</v>
          </cell>
          <cell r="I107" t="str">
            <v>MATE MHIS 20074</v>
          </cell>
        </row>
        <row r="108">
          <cell r="A108">
            <v>20075</v>
          </cell>
          <cell r="B108" t="str">
            <v>ADAPTADOR PVC PBA A LUVA DE FIBROCIMENTO DN 75 / DE 85MM</v>
          </cell>
          <cell r="C108" t="str">
            <v>UN</v>
          </cell>
          <cell r="D108">
            <v>2</v>
          </cell>
          <cell r="E108">
            <v>17.670000000000002</v>
          </cell>
          <cell r="F108">
            <v>38.69</v>
          </cell>
          <cell r="H108">
            <v>59.68</v>
          </cell>
          <cell r="I108" t="str">
            <v>MATE MHIS 20075</v>
          </cell>
        </row>
        <row r="109">
          <cell r="A109">
            <v>47</v>
          </cell>
          <cell r="B109" t="str">
            <v>ADAPTADOR PVC PBA JE BOLSA / ROSCA DN 100 / DE 110MM</v>
          </cell>
          <cell r="C109" t="str">
            <v>UN</v>
          </cell>
          <cell r="D109">
            <v>2</v>
          </cell>
          <cell r="E109">
            <v>18.53</v>
          </cell>
          <cell r="F109">
            <v>40.57</v>
          </cell>
          <cell r="H109">
            <v>62.58</v>
          </cell>
          <cell r="I109" t="str">
            <v>MATE MHIS 47</v>
          </cell>
        </row>
        <row r="110">
          <cell r="A110">
            <v>48</v>
          </cell>
          <cell r="B110" t="str">
            <v>ADAPTADOR PVC PBA JE BOLSA / ROSCA DN 50 / DE  60MM</v>
          </cell>
          <cell r="C110" t="str">
            <v>UN</v>
          </cell>
          <cell r="D110">
            <v>2</v>
          </cell>
          <cell r="E110">
            <v>6.14</v>
          </cell>
          <cell r="F110">
            <v>13.44</v>
          </cell>
          <cell r="H110">
            <v>20.73</v>
          </cell>
          <cell r="I110" t="str">
            <v>MATE MHIS 48</v>
          </cell>
        </row>
        <row r="111">
          <cell r="A111">
            <v>46</v>
          </cell>
          <cell r="B111" t="str">
            <v>ADAPTADOR PVC PBA JE BOLSA / ROSCA DN 75 / DE  85MM</v>
          </cell>
          <cell r="C111" t="str">
            <v>UN</v>
          </cell>
          <cell r="D111">
            <v>2</v>
          </cell>
          <cell r="E111">
            <v>13.15</v>
          </cell>
          <cell r="F111">
            <v>28.79</v>
          </cell>
          <cell r="H111">
            <v>44.41</v>
          </cell>
          <cell r="I111" t="str">
            <v>MATE MHIS 46</v>
          </cell>
        </row>
        <row r="112">
          <cell r="A112">
            <v>52</v>
          </cell>
          <cell r="B112" t="str">
            <v>ADAPTADOR PVC PBA PONTA/ROSCA JE DN 50 / DE  60MM</v>
          </cell>
          <cell r="C112" t="str">
            <v>UN</v>
          </cell>
          <cell r="D112">
            <v>2</v>
          </cell>
          <cell r="E112">
            <v>3.48</v>
          </cell>
          <cell r="F112">
            <v>7.63</v>
          </cell>
          <cell r="H112">
            <v>11.77</v>
          </cell>
          <cell r="I112" t="str">
            <v>MATE MHIS 52</v>
          </cell>
        </row>
        <row r="113">
          <cell r="A113">
            <v>43</v>
          </cell>
          <cell r="B113" t="str">
            <v>ADAPTADOR PVC PBA PONTA/ROSCA JE DN 75 / DE  85MM</v>
          </cell>
          <cell r="C113" t="str">
            <v>UN</v>
          </cell>
          <cell r="D113">
            <v>1</v>
          </cell>
          <cell r="E113">
            <v>9.48</v>
          </cell>
          <cell r="F113">
            <v>20.75</v>
          </cell>
          <cell r="H113">
            <v>32.01</v>
          </cell>
          <cell r="I113" t="str">
            <v>MATE MHIS 43</v>
          </cell>
        </row>
        <row r="114">
          <cell r="A114">
            <v>67</v>
          </cell>
          <cell r="B114" t="str">
            <v>ADAPTADOR PVC ROSCAVEL C/ FLANGES E ANEL DE VEDACAO P/ CAIXA</v>
          </cell>
          <cell r="C114" t="str">
            <v>UN</v>
          </cell>
          <cell r="D114">
            <v>2</v>
          </cell>
          <cell r="E114">
            <v>3.96</v>
          </cell>
          <cell r="F114">
            <v>4.96</v>
          </cell>
          <cell r="H114">
            <v>7.93</v>
          </cell>
          <cell r="I114" t="str">
            <v>MATE MHIS 67</v>
          </cell>
        </row>
        <row r="115">
          <cell r="B115" t="str">
            <v>D' AGUA   1/2"</v>
          </cell>
        </row>
        <row r="116">
          <cell r="A116">
            <v>71</v>
          </cell>
          <cell r="B116" t="str">
            <v>ADAPTADOR PVC ROSCAVEL C/ FLANGES E ANEL DE VEDACAO P/ CAIXA</v>
          </cell>
          <cell r="C116" t="str">
            <v>UN</v>
          </cell>
          <cell r="D116">
            <v>2</v>
          </cell>
          <cell r="E116">
            <v>6.94</v>
          </cell>
          <cell r="F116">
            <v>8.68</v>
          </cell>
          <cell r="H116">
            <v>13.88</v>
          </cell>
          <cell r="I116" t="str">
            <v>MATE MHIS 71</v>
          </cell>
        </row>
        <row r="117">
          <cell r="B117" t="str">
            <v>D' AGUA   1"</v>
          </cell>
        </row>
        <row r="118">
          <cell r="A118">
            <v>73</v>
          </cell>
          <cell r="B118" t="str">
            <v>ADAPTADOR PVC ROSCAVEL C/ FLANGES E ANEL DE VEDACAO P/ CAIXA</v>
          </cell>
          <cell r="C118" t="str">
            <v>UN</v>
          </cell>
          <cell r="D118">
            <v>2</v>
          </cell>
          <cell r="E118">
            <v>4.8899999999999997</v>
          </cell>
          <cell r="F118">
            <v>6.12</v>
          </cell>
          <cell r="H118">
            <v>9.7899999999999991</v>
          </cell>
          <cell r="I118" t="str">
            <v>MATE MHIS 73</v>
          </cell>
        </row>
        <row r="119">
          <cell r="B119" t="str">
            <v>D' AGUA   3/4"</v>
          </cell>
        </row>
        <row r="120">
          <cell r="A120">
            <v>70</v>
          </cell>
          <cell r="B120" t="str">
            <v>ADAPTADOR PVC ROSCAVEL C/ FLANGES E ANEL DE VEDACAO P/ CAIXA</v>
          </cell>
          <cell r="C120" t="str">
            <v>UN</v>
          </cell>
          <cell r="D120">
            <v>2</v>
          </cell>
          <cell r="E120">
            <v>10.6</v>
          </cell>
          <cell r="F120">
            <v>11.99</v>
          </cell>
          <cell r="H120">
            <v>13.38</v>
          </cell>
          <cell r="I120" t="str">
            <v>MATE MHIS 70</v>
          </cell>
        </row>
        <row r="121">
          <cell r="B121" t="str">
            <v>D' AGUA 1 1/4"</v>
          </cell>
        </row>
        <row r="122">
          <cell r="A122">
            <v>85</v>
          </cell>
          <cell r="B122" t="str">
            <v>ADAPTADOR PVC ROSCAVEL C/ FLANGES E ANEL DE VEDACAO P/ CAIXA</v>
          </cell>
          <cell r="C122" t="str">
            <v>UN</v>
          </cell>
          <cell r="D122">
            <v>2</v>
          </cell>
          <cell r="E122">
            <v>15.03</v>
          </cell>
          <cell r="F122">
            <v>17.02</v>
          </cell>
          <cell r="H122">
            <v>18.989999999999998</v>
          </cell>
          <cell r="I122" t="str">
            <v>MATE MHIS 85</v>
          </cell>
        </row>
        <row r="123">
          <cell r="B123" t="str">
            <v>D' AGUA 2"</v>
          </cell>
        </row>
        <row r="124">
          <cell r="A124">
            <v>72</v>
          </cell>
          <cell r="B124" t="str">
            <v>ADAPTADOR PVC ROSCAVEL C/ FLANGES E ANEL DE VEDACAO P/CAIXA</v>
          </cell>
          <cell r="C124" t="str">
            <v>UN</v>
          </cell>
          <cell r="D124">
            <v>2</v>
          </cell>
          <cell r="E124">
            <v>12.19</v>
          </cell>
          <cell r="F124">
            <v>13.79</v>
          </cell>
          <cell r="H124">
            <v>15.39</v>
          </cell>
          <cell r="I124" t="str">
            <v>MATE MHIS 72</v>
          </cell>
        </row>
        <row r="125">
          <cell r="A125" t="str">
            <v>ÓDIGO</v>
          </cell>
          <cell r="B125" t="str">
            <v>| DESCRIÇÃO DO INSUMO</v>
          </cell>
          <cell r="C125" t="str">
            <v>| UNID.</v>
          </cell>
          <cell r="D125" t="str">
            <v>| CAT.</v>
          </cell>
          <cell r="E125" t="str">
            <v>P R E Ç O</v>
          </cell>
          <cell r="F125" t="str">
            <v>S  C A L C</v>
          </cell>
          <cell r="G125" t="str">
            <v>U L A</v>
          </cell>
          <cell r="H125" t="str">
            <v>D O S  |</v>
          </cell>
          <cell r="I125" t="str">
            <v>COD.INTELIGENTE</v>
          </cell>
        </row>
        <row r="126">
          <cell r="D126">
            <v>1</v>
          </cell>
          <cell r="E126" t="str">
            <v>.QUARTIL</v>
          </cell>
          <cell r="F126" t="str">
            <v>MEDIANO</v>
          </cell>
          <cell r="G126">
            <v>3</v>
          </cell>
          <cell r="H126" t="str">
            <v>.QUARTIL</v>
          </cell>
        </row>
        <row r="128">
          <cell r="A128" t="str">
            <v>íNCULO..</v>
          </cell>
          <cell r="B128" t="str">
            <v>...: NACIONAL CAIXA</v>
          </cell>
        </row>
        <row r="130">
          <cell r="B130" t="str">
            <v>D'A GUA 1 1/2"</v>
          </cell>
        </row>
        <row r="131">
          <cell r="A131">
            <v>95</v>
          </cell>
          <cell r="B131" t="str">
            <v>ADAPTADOR PVC SOLDAVEL C/ FLANGES E ANEL DE VEDACAO P/ CAIXA</v>
          </cell>
          <cell r="C131" t="str">
            <v>UN</v>
          </cell>
          <cell r="D131">
            <v>2</v>
          </cell>
          <cell r="E131">
            <v>3.8</v>
          </cell>
          <cell r="F131">
            <v>4.76</v>
          </cell>
          <cell r="H131">
            <v>7.61</v>
          </cell>
          <cell r="I131" t="str">
            <v>MATE MHIS 95</v>
          </cell>
        </row>
        <row r="132">
          <cell r="B132" t="str">
            <v>D' AGUA 20MM X 1/2"</v>
          </cell>
        </row>
        <row r="133">
          <cell r="A133">
            <v>96</v>
          </cell>
          <cell r="B133" t="str">
            <v>ADAPTADOR PVC SOLDAVEL C/ FLANGES E ANEL DE VEDACAO P/ CAIXA</v>
          </cell>
          <cell r="C133" t="str">
            <v>UN</v>
          </cell>
          <cell r="D133">
            <v>2</v>
          </cell>
          <cell r="E133">
            <v>4.7</v>
          </cell>
          <cell r="F133">
            <v>5.88</v>
          </cell>
          <cell r="H133">
            <v>9.4</v>
          </cell>
          <cell r="I133" t="str">
            <v>MATE MHIS 96</v>
          </cell>
        </row>
        <row r="134">
          <cell r="B134" t="str">
            <v>D' AGUA 25MM X 3/4"</v>
          </cell>
        </row>
        <row r="135">
          <cell r="A135">
            <v>97</v>
          </cell>
          <cell r="B135" t="str">
            <v>ADAPTADOR PVC SOLDAVEL C/ FLANGES E ANEL DE VEDACAO P/ CAIXA</v>
          </cell>
          <cell r="C135" t="str">
            <v>UN</v>
          </cell>
          <cell r="D135">
            <v>2</v>
          </cell>
          <cell r="E135">
            <v>8.09</v>
          </cell>
          <cell r="F135">
            <v>10.119999999999999</v>
          </cell>
          <cell r="H135">
            <v>16.190000000000001</v>
          </cell>
          <cell r="I135" t="str">
            <v>MATE MHIS 97</v>
          </cell>
        </row>
        <row r="136">
          <cell r="B136" t="str">
            <v>D' AGUA 32MM X 1"</v>
          </cell>
        </row>
        <row r="137">
          <cell r="A137">
            <v>98</v>
          </cell>
          <cell r="B137" t="str">
            <v>ADAPTADOR PVC SOLDAVEL C/ FLANGES E ANEL DE VEDACAO P/ CAIXA</v>
          </cell>
          <cell r="C137" t="str">
            <v>UN</v>
          </cell>
          <cell r="D137">
            <v>2</v>
          </cell>
          <cell r="E137">
            <v>10.56</v>
          </cell>
          <cell r="F137">
            <v>13.2</v>
          </cell>
          <cell r="H137">
            <v>21.12</v>
          </cell>
          <cell r="I137" t="str">
            <v>MATE MHIS 98</v>
          </cell>
        </row>
        <row r="138">
          <cell r="B138" t="str">
            <v>D' AGUA 40MM 11/4"</v>
          </cell>
        </row>
        <row r="139">
          <cell r="A139">
            <v>99</v>
          </cell>
          <cell r="B139" t="str">
            <v>ADAPTADOR PVC SOLDAVEL C/ FLANGES E ANEL DE VEDACAO P/ CAIXA</v>
          </cell>
          <cell r="C139" t="str">
            <v>UN</v>
          </cell>
          <cell r="D139">
            <v>2</v>
          </cell>
          <cell r="E139">
            <v>10.84</v>
          </cell>
          <cell r="F139">
            <v>13.56</v>
          </cell>
          <cell r="H139">
            <v>21.69</v>
          </cell>
          <cell r="I139" t="str">
            <v>MATE MHIS 99</v>
          </cell>
        </row>
        <row r="140">
          <cell r="B140" t="str">
            <v>D' AGUA 50MM X 11/2"</v>
          </cell>
        </row>
        <row r="141">
          <cell r="A141">
            <v>100</v>
          </cell>
          <cell r="B141" t="str">
            <v>ADAPTADOR PVC SOLDAVEL C/ FLANGES E ANEL DE VEDACAO P/ CAIXA</v>
          </cell>
          <cell r="C141" t="str">
            <v>UN</v>
          </cell>
          <cell r="D141">
            <v>2</v>
          </cell>
          <cell r="E141">
            <v>17.02</v>
          </cell>
          <cell r="F141">
            <v>21.28</v>
          </cell>
          <cell r="H141">
            <v>34.04</v>
          </cell>
          <cell r="I141" t="str">
            <v>MATE MHIS 100</v>
          </cell>
        </row>
        <row r="142">
          <cell r="B142" t="str">
            <v>D' AGUA 60MM X 2"</v>
          </cell>
        </row>
        <row r="143">
          <cell r="A143">
            <v>103</v>
          </cell>
          <cell r="B143" t="str">
            <v>ADAPTADOR PVC SOLDAVEL CURTO C/ BOLSA E ROSCA P/ REGISTRO 11</v>
          </cell>
          <cell r="C143" t="str">
            <v>UN</v>
          </cell>
          <cell r="D143">
            <v>2</v>
          </cell>
          <cell r="E143">
            <v>22.3</v>
          </cell>
          <cell r="F143">
            <v>27.88</v>
          </cell>
          <cell r="H143">
            <v>44.6</v>
          </cell>
          <cell r="I143" t="str">
            <v>MATE MHIS 103</v>
          </cell>
        </row>
        <row r="144">
          <cell r="B144" t="str">
            <v>0MM  X 4"</v>
          </cell>
        </row>
        <row r="145">
          <cell r="A145">
            <v>107</v>
          </cell>
          <cell r="B145" t="str">
            <v>ADAPTADOR PVC SOLDAVEL CURTO C/ BOLSA E ROSCA P/ REGISTRO 20</v>
          </cell>
          <cell r="C145" t="str">
            <v>UN</v>
          </cell>
          <cell r="D145">
            <v>2</v>
          </cell>
          <cell r="E145">
            <v>0.25</v>
          </cell>
          <cell r="F145">
            <v>0.32</v>
          </cell>
          <cell r="H145">
            <v>0.51</v>
          </cell>
          <cell r="I145" t="str">
            <v>MATE MHIS 107</v>
          </cell>
        </row>
        <row r="146">
          <cell r="B146" t="str">
            <v>MM  X 1/2"</v>
          </cell>
        </row>
        <row r="147">
          <cell r="A147">
            <v>65</v>
          </cell>
          <cell r="B147" t="str">
            <v>ADAPTADOR PVC SOLDAVEL CURTO C/ BOLSA E ROSCA P/ REGISTRO 25</v>
          </cell>
          <cell r="C147" t="str">
            <v>UN</v>
          </cell>
          <cell r="D147">
            <v>1</v>
          </cell>
          <cell r="E147">
            <v>0.32</v>
          </cell>
          <cell r="F147">
            <v>0.4</v>
          </cell>
          <cell r="H147">
            <v>0.64</v>
          </cell>
          <cell r="I147" t="str">
            <v>MATE MHIS 65</v>
          </cell>
        </row>
        <row r="148">
          <cell r="B148" t="str">
            <v>MM  X 3/4"</v>
          </cell>
        </row>
        <row r="149">
          <cell r="A149">
            <v>108</v>
          </cell>
          <cell r="B149" t="str">
            <v>ADAPTADOR PVC SOLDAVEL CURTO C/ BOLSA E ROSCA P/ REGISTRO 32</v>
          </cell>
          <cell r="C149" t="str">
            <v>UN</v>
          </cell>
          <cell r="D149">
            <v>2</v>
          </cell>
          <cell r="E149">
            <v>0.67</v>
          </cell>
          <cell r="F149">
            <v>0.84</v>
          </cell>
          <cell r="H149">
            <v>1.34</v>
          </cell>
          <cell r="I149" t="str">
            <v>MATE MHIS 108</v>
          </cell>
        </row>
        <row r="150">
          <cell r="B150" t="str">
            <v>MM  X 1"</v>
          </cell>
        </row>
        <row r="151">
          <cell r="A151">
            <v>110</v>
          </cell>
          <cell r="B151" t="str">
            <v>ADAPTADOR PVC SOLDAVEL CURTO C/ BOLSA E ROSCA P/ REGISTRO 40</v>
          </cell>
          <cell r="C151" t="str">
            <v>UN</v>
          </cell>
          <cell r="D151">
            <v>2</v>
          </cell>
          <cell r="E151">
            <v>2.94</v>
          </cell>
          <cell r="F151">
            <v>3.68</v>
          </cell>
          <cell r="H151">
            <v>5.88</v>
          </cell>
          <cell r="I151" t="str">
            <v>MATE MHIS 110</v>
          </cell>
        </row>
        <row r="152">
          <cell r="B152" t="str">
            <v>MM  X 1 1/2"</v>
          </cell>
        </row>
        <row r="153">
          <cell r="A153">
            <v>109</v>
          </cell>
          <cell r="B153" t="str">
            <v>ADAPTADOR PVC SOLDAVEL CURTO C/ BOLSA E ROSCA P/ REGISTRO 40</v>
          </cell>
          <cell r="C153" t="str">
            <v>UN</v>
          </cell>
          <cell r="D153">
            <v>2</v>
          </cell>
          <cell r="E153">
            <v>1.44</v>
          </cell>
          <cell r="F153">
            <v>1.8</v>
          </cell>
          <cell r="H153">
            <v>2.88</v>
          </cell>
          <cell r="I153" t="str">
            <v>MATE MHIS 109</v>
          </cell>
        </row>
        <row r="154">
          <cell r="B154" t="str">
            <v>MM  X 1 1/4"</v>
          </cell>
        </row>
        <row r="155">
          <cell r="A155">
            <v>112</v>
          </cell>
          <cell r="B155" t="str">
            <v>ADAPTADOR PVC SOLDAVEL CURTO C/ BOLSA E ROSCA P/ REGISTRO 50</v>
          </cell>
          <cell r="C155" t="str">
            <v>UN</v>
          </cell>
          <cell r="D155">
            <v>2</v>
          </cell>
          <cell r="E155">
            <v>1.76</v>
          </cell>
          <cell r="F155">
            <v>2.2000000000000002</v>
          </cell>
          <cell r="H155">
            <v>3.52</v>
          </cell>
          <cell r="I155" t="str">
            <v>MATE MHIS 112</v>
          </cell>
        </row>
        <row r="156">
          <cell r="A156" t="str">
            <v>ÓDIGO</v>
          </cell>
          <cell r="B156" t="str">
            <v>| DESCRIÇÃO DO INSUMO</v>
          </cell>
          <cell r="C156" t="str">
            <v>| UNID.</v>
          </cell>
          <cell r="D156" t="str">
            <v>| CAT.</v>
          </cell>
          <cell r="E156" t="str">
            <v>P R E Ç O</v>
          </cell>
          <cell r="F156" t="str">
            <v>S  C A L C</v>
          </cell>
          <cell r="G156" t="str">
            <v>U L A</v>
          </cell>
          <cell r="H156" t="str">
            <v>D O S  |</v>
          </cell>
          <cell r="I156" t="str">
            <v>COD.INTELIGENTE</v>
          </cell>
        </row>
        <row r="157">
          <cell r="D157">
            <v>1</v>
          </cell>
          <cell r="E157" t="str">
            <v>.QUARTIL</v>
          </cell>
          <cell r="F157" t="str">
            <v>MEDIANO</v>
          </cell>
          <cell r="G157">
            <v>3</v>
          </cell>
          <cell r="H157" t="str">
            <v>.QUARTIL</v>
          </cell>
        </row>
        <row r="159">
          <cell r="A159" t="str">
            <v>íNCULO..</v>
          </cell>
          <cell r="B159" t="str">
            <v>...: NACIONAL CAIXA</v>
          </cell>
        </row>
        <row r="161">
          <cell r="B161" t="str">
            <v>MM  X 1   1/2"</v>
          </cell>
        </row>
        <row r="162">
          <cell r="A162">
            <v>111</v>
          </cell>
          <cell r="B162" t="str">
            <v>ADAPTADOR PVC SOLDAVEL CURTO C/ BOLSA E ROSCA P/ REGISTRO 50</v>
          </cell>
          <cell r="C162" t="str">
            <v>UN</v>
          </cell>
          <cell r="D162">
            <v>2</v>
          </cell>
          <cell r="E162">
            <v>3.1</v>
          </cell>
          <cell r="F162">
            <v>3.88</v>
          </cell>
          <cell r="H162">
            <v>6.2</v>
          </cell>
          <cell r="I162" t="str">
            <v>MATE MHIS 111</v>
          </cell>
        </row>
        <row r="163">
          <cell r="B163" t="str">
            <v>MM  X 1 1/4"</v>
          </cell>
        </row>
        <row r="164">
          <cell r="A164">
            <v>113</v>
          </cell>
          <cell r="B164" t="str">
            <v>ADAPTADOR PVC SOLDAVEL CURTO C/ BOLSA E ROSCA P/ REGISTRO 60</v>
          </cell>
          <cell r="C164" t="str">
            <v>UN</v>
          </cell>
          <cell r="D164">
            <v>2</v>
          </cell>
          <cell r="E164">
            <v>4.6399999999999997</v>
          </cell>
          <cell r="F164">
            <v>5.8</v>
          </cell>
          <cell r="H164">
            <v>9.2799999999999994</v>
          </cell>
          <cell r="I164" t="str">
            <v>MATE MHIS 113</v>
          </cell>
        </row>
        <row r="165">
          <cell r="B165" t="str">
            <v>MM  X 2"</v>
          </cell>
        </row>
        <row r="166">
          <cell r="A166">
            <v>104</v>
          </cell>
          <cell r="B166" t="str">
            <v>ADAPTADOR PVC SOLDAVEL CURTO C/ BOLSA E ROSCA P/ REGISTRO 75</v>
          </cell>
          <cell r="C166" t="str">
            <v>UN</v>
          </cell>
          <cell r="D166">
            <v>2</v>
          </cell>
          <cell r="E166">
            <v>9.0500000000000007</v>
          </cell>
          <cell r="F166">
            <v>11.32</v>
          </cell>
          <cell r="H166">
            <v>18.11</v>
          </cell>
          <cell r="I166" t="str">
            <v>MATE MHIS 104</v>
          </cell>
        </row>
        <row r="167">
          <cell r="B167" t="str">
            <v>MM  X 2 1/2"</v>
          </cell>
        </row>
        <row r="168">
          <cell r="A168">
            <v>102</v>
          </cell>
          <cell r="B168" t="str">
            <v>ADAPTADOR PVC SOLDAVEL CURTO C/ BOLSA E ROSCA P/ REGISTRO 85</v>
          </cell>
          <cell r="C168" t="str">
            <v>UN</v>
          </cell>
          <cell r="D168">
            <v>2</v>
          </cell>
          <cell r="E168">
            <v>14.36</v>
          </cell>
          <cell r="F168">
            <v>17.96</v>
          </cell>
          <cell r="H168">
            <v>28.73</v>
          </cell>
          <cell r="I168" t="str">
            <v>MATE MHIS 102</v>
          </cell>
        </row>
        <row r="169">
          <cell r="B169" t="str">
            <v>MM  X 3"</v>
          </cell>
        </row>
        <row r="170">
          <cell r="A170">
            <v>75</v>
          </cell>
          <cell r="B170" t="str">
            <v>ADAPTADOR PVC SOLDAVEL FLANGES LIVRES P/ CAIXA D' AGUA 110MM</v>
          </cell>
          <cell r="C170" t="str">
            <v>UN</v>
          </cell>
          <cell r="D170">
            <v>2</v>
          </cell>
          <cell r="E170">
            <v>132.51</v>
          </cell>
          <cell r="F170">
            <v>165.64</v>
          </cell>
          <cell r="H170">
            <v>265.02</v>
          </cell>
          <cell r="I170" t="str">
            <v>MATE MHIS 75</v>
          </cell>
        </row>
        <row r="171">
          <cell r="B171" t="str">
            <v>X  4"</v>
          </cell>
        </row>
        <row r="172">
          <cell r="A172">
            <v>114</v>
          </cell>
          <cell r="B172" t="str">
            <v>ADAPTADOR PVC SOLDAVEL FLANGES LIVRES P/ CAIXA D' AGUA 25MM</v>
          </cell>
          <cell r="C172" t="str">
            <v>UN</v>
          </cell>
          <cell r="D172">
            <v>2</v>
          </cell>
          <cell r="E172">
            <v>5.34</v>
          </cell>
          <cell r="F172">
            <v>6.68</v>
          </cell>
          <cell r="H172">
            <v>10.68</v>
          </cell>
          <cell r="I172" t="str">
            <v>MATE MHIS 114</v>
          </cell>
        </row>
        <row r="173">
          <cell r="B173" t="str">
            <v>X 3/4'</v>
          </cell>
        </row>
        <row r="174">
          <cell r="A174">
            <v>68</v>
          </cell>
          <cell r="B174" t="str">
            <v>ADAPTADOR PVC SOLDAVEL FLANGES LIVRES P/ CAIXA D' AGUA 32MM</v>
          </cell>
          <cell r="C174" t="str">
            <v>UN</v>
          </cell>
          <cell r="D174">
            <v>2</v>
          </cell>
          <cell r="E174">
            <v>6.59</v>
          </cell>
          <cell r="F174">
            <v>8.24</v>
          </cell>
          <cell r="H174">
            <v>13.18</v>
          </cell>
          <cell r="I174" t="str">
            <v>MATE MHIS 68</v>
          </cell>
        </row>
        <row r="175">
          <cell r="B175" t="str">
            <v>X 1 "</v>
          </cell>
        </row>
        <row r="176">
          <cell r="A176">
            <v>86</v>
          </cell>
          <cell r="B176" t="str">
            <v>ADAPTADOR PVC SOLDAVEL FLANGES LIVRES P/ CAIXA D' AGUA 40MM</v>
          </cell>
          <cell r="C176" t="str">
            <v>UN</v>
          </cell>
          <cell r="D176">
            <v>2</v>
          </cell>
          <cell r="E176">
            <v>8.16</v>
          </cell>
          <cell r="F176">
            <v>10.199999999999999</v>
          </cell>
          <cell r="H176">
            <v>16.32</v>
          </cell>
          <cell r="I176" t="str">
            <v>MATE MHIS 86</v>
          </cell>
        </row>
        <row r="177">
          <cell r="B177" t="str">
            <v>X 1  1/4"</v>
          </cell>
        </row>
        <row r="178">
          <cell r="A178">
            <v>66</v>
          </cell>
          <cell r="B178" t="str">
            <v>ADAPTADOR PVC SOLDAVEL FLANGES LIVRES P/ CAIXA D' AGUA 50MM</v>
          </cell>
          <cell r="C178" t="str">
            <v>UN</v>
          </cell>
          <cell r="D178">
            <v>2</v>
          </cell>
          <cell r="E178">
            <v>15.36</v>
          </cell>
          <cell r="F178">
            <v>19.2</v>
          </cell>
          <cell r="H178">
            <v>30.72</v>
          </cell>
          <cell r="I178" t="str">
            <v>MATE MHIS 66</v>
          </cell>
        </row>
        <row r="179">
          <cell r="B179" t="str">
            <v>X 1  1/2"</v>
          </cell>
        </row>
        <row r="180">
          <cell r="A180">
            <v>69</v>
          </cell>
          <cell r="B180" t="str">
            <v>ADAPTADOR PVC SOLDAVEL FLANGES LIVRES P/ CAIXA D' AGUA 60MM</v>
          </cell>
          <cell r="C180" t="str">
            <v>UN</v>
          </cell>
          <cell r="D180">
            <v>2</v>
          </cell>
          <cell r="E180">
            <v>22.01</v>
          </cell>
          <cell r="F180">
            <v>27.52</v>
          </cell>
          <cell r="H180">
            <v>44.03</v>
          </cell>
          <cell r="I180" t="str">
            <v>MATE MHIS 69</v>
          </cell>
        </row>
        <row r="181">
          <cell r="B181" t="str">
            <v>X 2 "</v>
          </cell>
        </row>
        <row r="182">
          <cell r="A182">
            <v>83</v>
          </cell>
          <cell r="B182" t="str">
            <v>ADAPTADOR PVC SOLDAVEL FLANGES LIVRES P/ CAIXA D' AGUA 75MM</v>
          </cell>
          <cell r="C182" t="str">
            <v>UN</v>
          </cell>
          <cell r="D182">
            <v>2</v>
          </cell>
          <cell r="E182">
            <v>68.73</v>
          </cell>
          <cell r="F182">
            <v>85.92</v>
          </cell>
          <cell r="H182">
            <v>137.47</v>
          </cell>
          <cell r="I182" t="str">
            <v>MATE MHIS 83</v>
          </cell>
        </row>
        <row r="183">
          <cell r="B183" t="str">
            <v>X 2 1/2'</v>
          </cell>
        </row>
        <row r="184">
          <cell r="A184">
            <v>74</v>
          </cell>
          <cell r="B184" t="str">
            <v>ADAPTADOR PVC SOLDAVEL FLANGES LIVRES P/ CAIXA D' AGUA 85 MM</v>
          </cell>
          <cell r="C184" t="str">
            <v>UN</v>
          </cell>
          <cell r="D184">
            <v>2</v>
          </cell>
          <cell r="E184">
            <v>92.6</v>
          </cell>
          <cell r="F184">
            <v>115.76</v>
          </cell>
          <cell r="H184">
            <v>185.21</v>
          </cell>
          <cell r="I184" t="str">
            <v>MATE MHIS 74</v>
          </cell>
        </row>
        <row r="185">
          <cell r="B185" t="str">
            <v>X 3"</v>
          </cell>
        </row>
        <row r="186">
          <cell r="A186">
            <v>106</v>
          </cell>
          <cell r="B186" t="str">
            <v>ADAPTADOR PVC SOLDAVEL LONGO C/ FLANGE LIVRE P/ CAIXA D' AGU</v>
          </cell>
          <cell r="C186" t="str">
            <v>UN</v>
          </cell>
          <cell r="D186">
            <v>2</v>
          </cell>
          <cell r="E186">
            <v>145.82</v>
          </cell>
          <cell r="F186">
            <v>182.28</v>
          </cell>
          <cell r="H186">
            <v>291.64</v>
          </cell>
          <cell r="I186" t="str">
            <v>MATE MHIS 106</v>
          </cell>
        </row>
        <row r="187">
          <cell r="A187" t="str">
            <v>ÓDIGO</v>
          </cell>
          <cell r="B187" t="str">
            <v>| DESCRIÇÃO DO INSUMO</v>
          </cell>
          <cell r="C187" t="str">
            <v>| UNID.</v>
          </cell>
          <cell r="D187" t="str">
            <v>| CAT.</v>
          </cell>
          <cell r="E187" t="str">
            <v>P R E Ç O</v>
          </cell>
          <cell r="F187" t="str">
            <v>S  C A L C</v>
          </cell>
          <cell r="G187" t="str">
            <v>U L A</v>
          </cell>
          <cell r="H187" t="str">
            <v>D O S  |</v>
          </cell>
          <cell r="I187" t="str">
            <v>COD.INTELIGENTE</v>
          </cell>
        </row>
        <row r="188">
          <cell r="D188">
            <v>1</v>
          </cell>
          <cell r="E188" t="str">
            <v>.QUARTIL</v>
          </cell>
          <cell r="F188" t="str">
            <v>MEDIANO</v>
          </cell>
          <cell r="G188">
            <v>3</v>
          </cell>
          <cell r="H188" t="str">
            <v>.QUARTIL</v>
          </cell>
        </row>
        <row r="190">
          <cell r="A190" t="str">
            <v>íNCULO..</v>
          </cell>
          <cell r="B190" t="str">
            <v>...: NACIONAL CAIXA</v>
          </cell>
        </row>
        <row r="192">
          <cell r="B192" t="str">
            <v>A 1 10MM X 4"</v>
          </cell>
        </row>
        <row r="193">
          <cell r="A193">
            <v>87</v>
          </cell>
          <cell r="B193" t="str">
            <v>ADAPTADOR PVC SOLDAVEL LONGO C/ FLANGE LIVRE P/ CAIXA D' AGU</v>
          </cell>
          <cell r="C193" t="str">
            <v>UN</v>
          </cell>
          <cell r="D193">
            <v>2</v>
          </cell>
          <cell r="E193">
            <v>6.2</v>
          </cell>
          <cell r="F193">
            <v>7.76</v>
          </cell>
          <cell r="H193">
            <v>12.41</v>
          </cell>
          <cell r="I193" t="str">
            <v>MATE MHIS 87</v>
          </cell>
        </row>
        <row r="194">
          <cell r="B194" t="str">
            <v>A 2 5MM X 3/4"</v>
          </cell>
        </row>
        <row r="195">
          <cell r="A195">
            <v>88</v>
          </cell>
          <cell r="B195" t="str">
            <v>ADAPTADOR PVC SOLDAVEL LONGO C/ FLANGE LIVRE P/ CAIXA D' AGU</v>
          </cell>
          <cell r="C195" t="str">
            <v>UN</v>
          </cell>
          <cell r="D195">
            <v>2</v>
          </cell>
          <cell r="E195">
            <v>7.61</v>
          </cell>
          <cell r="F195">
            <v>9.52</v>
          </cell>
          <cell r="H195">
            <v>15.23</v>
          </cell>
          <cell r="I195" t="str">
            <v>MATE MHIS 88</v>
          </cell>
        </row>
        <row r="196">
          <cell r="B196" t="str">
            <v>A 32MM X 1</v>
          </cell>
        </row>
        <row r="197">
          <cell r="A197">
            <v>89</v>
          </cell>
          <cell r="B197" t="str">
            <v>ADAPTADOR PVC SOLDAVEL LONGO C/ FLANGE LIVRE P/ CAIXA D' AGU</v>
          </cell>
          <cell r="C197" t="str">
            <v>UN</v>
          </cell>
          <cell r="D197">
            <v>2</v>
          </cell>
          <cell r="E197">
            <v>9.4700000000000006</v>
          </cell>
          <cell r="F197">
            <v>11.84</v>
          </cell>
          <cell r="H197">
            <v>18.940000000000001</v>
          </cell>
          <cell r="I197" t="str">
            <v>MATE MHIS 89</v>
          </cell>
        </row>
        <row r="198">
          <cell r="B198" t="str">
            <v>A 4 0MM X 1 1/4"</v>
          </cell>
        </row>
        <row r="199">
          <cell r="A199">
            <v>90</v>
          </cell>
          <cell r="B199" t="str">
            <v>ADAPTADOR PVC SOLDAVEL LONGO C/ FLANGE LIVRE P/ CAIXA D' AGU</v>
          </cell>
          <cell r="C199" t="str">
            <v>UN</v>
          </cell>
          <cell r="D199">
            <v>2</v>
          </cell>
          <cell r="E199">
            <v>17.760000000000002</v>
          </cell>
          <cell r="F199">
            <v>22.2</v>
          </cell>
          <cell r="H199">
            <v>35.520000000000003</v>
          </cell>
          <cell r="I199" t="str">
            <v>MATE MHIS 90</v>
          </cell>
        </row>
        <row r="200">
          <cell r="B200" t="str">
            <v>A 5 0MM X 1 1/2"</v>
          </cell>
        </row>
        <row r="201">
          <cell r="A201">
            <v>81</v>
          </cell>
          <cell r="B201" t="str">
            <v>ADAPTADOR PVC SOLDAVEL LONGO C/ FLANGE LIVRE P/ CAIXA D' AGU</v>
          </cell>
          <cell r="C201" t="str">
            <v>UN</v>
          </cell>
          <cell r="D201">
            <v>2</v>
          </cell>
          <cell r="E201">
            <v>24.22</v>
          </cell>
          <cell r="F201">
            <v>30.28</v>
          </cell>
          <cell r="H201">
            <v>48.44</v>
          </cell>
          <cell r="I201" t="str">
            <v>MATE MHIS 81</v>
          </cell>
        </row>
        <row r="202">
          <cell r="B202" t="str">
            <v>A 6 0MM X 2"</v>
          </cell>
        </row>
        <row r="203">
          <cell r="A203">
            <v>82</v>
          </cell>
          <cell r="B203" t="str">
            <v>ADAPTADOR PVC SOLDAVEL LONGO C/ FLANGE LIVRE P/ CAIXA D' AGU</v>
          </cell>
          <cell r="C203" t="str">
            <v>UN</v>
          </cell>
          <cell r="D203">
            <v>2</v>
          </cell>
          <cell r="E203">
            <v>75.58</v>
          </cell>
          <cell r="F203">
            <v>94.48</v>
          </cell>
          <cell r="H203">
            <v>151.16</v>
          </cell>
          <cell r="I203" t="str">
            <v>MATE MHIS 82</v>
          </cell>
        </row>
        <row r="204">
          <cell r="B204" t="str">
            <v>A 7 5MM X 2 1/2"</v>
          </cell>
        </row>
        <row r="205">
          <cell r="A205">
            <v>105</v>
          </cell>
          <cell r="B205" t="str">
            <v>ADAPTADOR PVC SOLDAVEL LONGO C/ FLANGE LIVRE P/ CAIXA D' AGU</v>
          </cell>
          <cell r="C205" t="str">
            <v>UN</v>
          </cell>
          <cell r="D205">
            <v>2</v>
          </cell>
          <cell r="E205">
            <v>101.88</v>
          </cell>
          <cell r="F205">
            <v>127.36</v>
          </cell>
          <cell r="H205">
            <v>203.77</v>
          </cell>
          <cell r="I205" t="str">
            <v>MATE MHIS 105</v>
          </cell>
        </row>
        <row r="206">
          <cell r="B206" t="str">
            <v>A 8 5MM X 3"</v>
          </cell>
        </row>
        <row r="207">
          <cell r="A207">
            <v>79</v>
          </cell>
          <cell r="B207" t="str">
            <v>ADAPTADOR PVC 101,6MM X CERAMICO 100,0MM BOLSA/PONTA EB-644</v>
          </cell>
          <cell r="C207" t="str">
            <v>UN</v>
          </cell>
          <cell r="D207">
            <v>2</v>
          </cell>
          <cell r="E207">
            <v>16.16</v>
          </cell>
          <cell r="F207">
            <v>20.2</v>
          </cell>
          <cell r="H207">
            <v>32.32</v>
          </cell>
          <cell r="I207" t="str">
            <v>MATE MHIS 79</v>
          </cell>
        </row>
        <row r="208">
          <cell r="B208" t="str">
            <v>P/ REDE COLET ESG</v>
          </cell>
        </row>
        <row r="209">
          <cell r="A209">
            <v>80</v>
          </cell>
          <cell r="B209" t="str">
            <v>ADAPTADOR PVC 110,0MM X CERAMICO 100,0MM BOLSA/PONTA EB-644</v>
          </cell>
          <cell r="C209" t="str">
            <v>UN</v>
          </cell>
          <cell r="D209">
            <v>2</v>
          </cell>
          <cell r="E209">
            <v>15.48</v>
          </cell>
          <cell r="F209">
            <v>19.36</v>
          </cell>
          <cell r="H209">
            <v>30.97</v>
          </cell>
          <cell r="I209" t="str">
            <v>MATE MHIS 80</v>
          </cell>
        </row>
        <row r="210">
          <cell r="B210" t="str">
            <v>P/ REDE COLET ESG</v>
          </cell>
        </row>
        <row r="211">
          <cell r="A211">
            <v>157</v>
          </cell>
          <cell r="B211" t="str">
            <v>ADESIVO EPOXI P/ TRINCAS E FISSURAS ESTRUTURAIS, TIPO SIKADU</v>
          </cell>
          <cell r="C211" t="str">
            <v>KG</v>
          </cell>
          <cell r="D211">
            <v>2</v>
          </cell>
          <cell r="E211">
            <v>77.05</v>
          </cell>
          <cell r="F211">
            <v>87.84</v>
          </cell>
          <cell r="H211">
            <v>93.8</v>
          </cell>
          <cell r="I211" t="str">
            <v>MATE MDIV 157</v>
          </cell>
        </row>
        <row r="212">
          <cell r="B212" t="str">
            <v>R 52 OU EQUIVALENTE</v>
          </cell>
        </row>
        <row r="213">
          <cell r="A213">
            <v>131</v>
          </cell>
          <cell r="B213" t="str">
            <v>ADESIVO ESTRUTURAL A BASE DE RESINA EPOXI TIPO SIKADUR 31 OU</v>
          </cell>
          <cell r="C213" t="str">
            <v>KG</v>
          </cell>
          <cell r="D213">
            <v>2</v>
          </cell>
          <cell r="E213">
            <v>28.17</v>
          </cell>
          <cell r="F213">
            <v>32.11</v>
          </cell>
          <cell r="H213">
            <v>34.29</v>
          </cell>
          <cell r="I213" t="str">
            <v>MATE MDIV 131</v>
          </cell>
        </row>
        <row r="214">
          <cell r="B214" t="str">
            <v>EQUIV</v>
          </cell>
        </row>
        <row r="215">
          <cell r="A215">
            <v>156</v>
          </cell>
          <cell r="B215" t="str">
            <v>ADESIVO ESTRUTURAL BASE EPOXI SIKADUR 32 OU EQUIV</v>
          </cell>
          <cell r="C215" t="str">
            <v>KG</v>
          </cell>
          <cell r="D215">
            <v>2</v>
          </cell>
          <cell r="E215">
            <v>30.54</v>
          </cell>
          <cell r="F215">
            <v>34.82</v>
          </cell>
          <cell r="H215">
            <v>37.19</v>
          </cell>
          <cell r="I215" t="str">
            <v>MATE MDIV 156</v>
          </cell>
        </row>
        <row r="216">
          <cell r="A216">
            <v>7333</v>
          </cell>
          <cell r="B216" t="str">
            <v>ADESIVO ESTRUTURAL BASE EPOXI TP COMPOUND ADESIVO OTTO BAUMG</v>
          </cell>
          <cell r="C216" t="str">
            <v>KG</v>
          </cell>
          <cell r="D216">
            <v>2</v>
          </cell>
          <cell r="E216">
            <v>19.579999999999998</v>
          </cell>
          <cell r="F216">
            <v>23.4</v>
          </cell>
          <cell r="H216">
            <v>27.78</v>
          </cell>
          <cell r="I216" t="str">
            <v>MATE MDIV 7333</v>
          </cell>
        </row>
        <row r="217">
          <cell r="B217" t="str">
            <v>ART OU EQUIV.</v>
          </cell>
        </row>
        <row r="218">
          <cell r="A218" t="str">
            <v>ÓDIGO</v>
          </cell>
          <cell r="B218" t="str">
            <v>| DESCRIÇÃO DO INSUMO</v>
          </cell>
          <cell r="C218" t="str">
            <v>| UNID.</v>
          </cell>
          <cell r="D218" t="str">
            <v>| CAT.</v>
          </cell>
          <cell r="E218" t="str">
            <v>P R E Ç O</v>
          </cell>
          <cell r="F218" t="str">
            <v>S  C A L C</v>
          </cell>
          <cell r="G218" t="str">
            <v>U L A</v>
          </cell>
          <cell r="H218" t="str">
            <v>D O S  |</v>
          </cell>
          <cell r="I218" t="str">
            <v>COD.INTELIGENTE</v>
          </cell>
        </row>
        <row r="219">
          <cell r="D219">
            <v>1</v>
          </cell>
          <cell r="E219" t="str">
            <v>.QUARTIL</v>
          </cell>
          <cell r="F219" t="str">
            <v>MEDIANO</v>
          </cell>
          <cell r="G219">
            <v>3</v>
          </cell>
          <cell r="H219" t="str">
            <v>.QUARTIL</v>
          </cell>
        </row>
        <row r="221">
          <cell r="A221" t="str">
            <v>íNCULO..</v>
          </cell>
          <cell r="B221" t="str">
            <v>...: NACIONAL CAIXA</v>
          </cell>
        </row>
        <row r="223">
          <cell r="A223">
            <v>7334</v>
          </cell>
          <cell r="B223" t="str">
            <v>ADESIVO P/ ARGAMASSAS E CHAPISCO - TP BIANCO OTTO BAUMGART O</v>
          </cell>
          <cell r="C223" t="str">
            <v>L</v>
          </cell>
          <cell r="D223">
            <v>1</v>
          </cell>
          <cell r="E223">
            <v>4.5599999999999996</v>
          </cell>
          <cell r="F223">
            <v>5.45</v>
          </cell>
          <cell r="H223">
            <v>6.47</v>
          </cell>
          <cell r="I223" t="str">
            <v>MATE MDIV 7334</v>
          </cell>
        </row>
        <row r="224">
          <cell r="B224" t="str">
            <v>U EQUIV</v>
          </cell>
        </row>
        <row r="225">
          <cell r="A225">
            <v>117</v>
          </cell>
          <cell r="B225" t="str">
            <v>ADESIVO P/ PVC BISNAGA C/ 17G</v>
          </cell>
          <cell r="C225" t="str">
            <v>UN</v>
          </cell>
          <cell r="D225">
            <v>2</v>
          </cell>
          <cell r="E225">
            <v>1.1499999999999999</v>
          </cell>
          <cell r="F225">
            <v>1.3</v>
          </cell>
          <cell r="H225">
            <v>1.8</v>
          </cell>
          <cell r="I225" t="str">
            <v>MATE MHIS 117</v>
          </cell>
        </row>
        <row r="226">
          <cell r="A226">
            <v>119</v>
          </cell>
          <cell r="B226" t="str">
            <v>ADESIVO P/ PVC BISNAGA C/ 75G</v>
          </cell>
          <cell r="C226" t="str">
            <v>UN</v>
          </cell>
          <cell r="D226">
            <v>1</v>
          </cell>
          <cell r="E226">
            <v>2.19</v>
          </cell>
          <cell r="F226">
            <v>2.48</v>
          </cell>
          <cell r="H226">
            <v>3.42</v>
          </cell>
          <cell r="I226" t="str">
            <v>MATE MHIS 119</v>
          </cell>
        </row>
        <row r="227">
          <cell r="A227">
            <v>20080</v>
          </cell>
          <cell r="B227" t="str">
            <v>ADESIVO P/ PVC FRASCO C/ 175G</v>
          </cell>
          <cell r="C227" t="str">
            <v>UN</v>
          </cell>
          <cell r="D227">
            <v>2</v>
          </cell>
          <cell r="E227">
            <v>4.8099999999999996</v>
          </cell>
          <cell r="F227">
            <v>5.44</v>
          </cell>
          <cell r="H227">
            <v>7.51</v>
          </cell>
          <cell r="I227" t="str">
            <v>MATE MHIS 20080</v>
          </cell>
        </row>
        <row r="228">
          <cell r="A228">
            <v>7335</v>
          </cell>
          <cell r="B228" t="str">
            <v>ADESIVO P/ TRINCA / FISSURA ESTRUTURA COMPOUND INJECAO - OTT</v>
          </cell>
          <cell r="C228" t="str">
            <v>KG</v>
          </cell>
          <cell r="D228">
            <v>2</v>
          </cell>
          <cell r="E228">
            <v>79.47</v>
          </cell>
          <cell r="F228">
            <v>94.98</v>
          </cell>
          <cell r="H228">
            <v>112.75</v>
          </cell>
          <cell r="I228" t="str">
            <v>MATE MDIV 7335</v>
          </cell>
        </row>
        <row r="229">
          <cell r="B229" t="str">
            <v>O BAUMGART</v>
          </cell>
        </row>
        <row r="230">
          <cell r="A230">
            <v>21114</v>
          </cell>
          <cell r="B230" t="str">
            <v>ADESIVO P/ TUBOS CPVC (AQUATHERM) - 65G</v>
          </cell>
          <cell r="C230" t="str">
            <v>UN</v>
          </cell>
          <cell r="D230">
            <v>2</v>
          </cell>
          <cell r="E230">
            <v>9.39</v>
          </cell>
          <cell r="F230">
            <v>10.63</v>
          </cell>
          <cell r="H230">
            <v>14.66</v>
          </cell>
          <cell r="I230" t="str">
            <v>MATE MHIS 21114</v>
          </cell>
        </row>
        <row r="231">
          <cell r="A231">
            <v>3410</v>
          </cell>
          <cell r="B231" t="str">
            <v>ADESIVO PARA ISOPOR</v>
          </cell>
          <cell r="C231" t="str">
            <v>KG</v>
          </cell>
          <cell r="D231">
            <v>2</v>
          </cell>
          <cell r="E231">
            <v>8.51</v>
          </cell>
          <cell r="F231">
            <v>12.81</v>
          </cell>
          <cell r="H231">
            <v>20.79</v>
          </cell>
          <cell r="I231" t="str">
            <v>MATE MDIV 3410</v>
          </cell>
        </row>
        <row r="232">
          <cell r="A232">
            <v>122</v>
          </cell>
          <cell r="B232" t="str">
            <v>ADESIVO PVC FRASCO C/ 850G</v>
          </cell>
          <cell r="C232" t="str">
            <v>UN</v>
          </cell>
          <cell r="D232">
            <v>2</v>
          </cell>
          <cell r="E232">
            <v>17.8</v>
          </cell>
          <cell r="F232">
            <v>20.16</v>
          </cell>
          <cell r="H232">
            <v>27.81</v>
          </cell>
          <cell r="I232" t="str">
            <v>MATE MHIS 122</v>
          </cell>
        </row>
        <row r="233">
          <cell r="A233">
            <v>124</v>
          </cell>
          <cell r="B233" t="str">
            <v>ADITIVO ACELERADOR DE PEGA E ENDURECIMENTO P/ ARGAMASSA E CO</v>
          </cell>
          <cell r="C233" t="str">
            <v>L</v>
          </cell>
          <cell r="D233">
            <v>2</v>
          </cell>
          <cell r="E233">
            <v>3.25</v>
          </cell>
          <cell r="F233">
            <v>3.71</v>
          </cell>
          <cell r="H233">
            <v>3.96</v>
          </cell>
          <cell r="I233" t="str">
            <v>MATE MDIV 124</v>
          </cell>
        </row>
        <row r="234">
          <cell r="B234" t="str">
            <v>NCRETO TIPO SIKA 3 OU EQUIV</v>
          </cell>
        </row>
        <row r="235">
          <cell r="A235">
            <v>123</v>
          </cell>
          <cell r="B235" t="str">
            <v>ADITIVO IMPERMEABILIZANTE PEGA NORMAL P/ ARGAMASSA TIPO SIKA</v>
          </cell>
          <cell r="C235" t="str">
            <v>L</v>
          </cell>
          <cell r="D235">
            <v>1</v>
          </cell>
          <cell r="E235">
            <v>2.0699999999999998</v>
          </cell>
          <cell r="F235">
            <v>2.36</v>
          </cell>
          <cell r="H235">
            <v>2.52</v>
          </cell>
          <cell r="I235" t="str">
            <v>MATE MDIV 123</v>
          </cell>
        </row>
        <row r="236">
          <cell r="B236" t="str">
            <v>1 OU VEDACIT</v>
          </cell>
        </row>
        <row r="237">
          <cell r="A237">
            <v>126</v>
          </cell>
          <cell r="B237" t="str">
            <v>ADITIVO IMPERMEABILIZANTE PEGA RAPIDA P/ ARGAMASSA TP SIKA 4</v>
          </cell>
          <cell r="C237" t="str">
            <v>L</v>
          </cell>
          <cell r="D237">
            <v>2</v>
          </cell>
          <cell r="E237">
            <v>3.77</v>
          </cell>
          <cell r="F237">
            <v>4.3</v>
          </cell>
          <cell r="H237">
            <v>4.59</v>
          </cell>
          <cell r="I237" t="str">
            <v>MATE MDIV 126</v>
          </cell>
        </row>
        <row r="238">
          <cell r="B238" t="str">
            <v>A OU EQUIV</v>
          </cell>
        </row>
        <row r="239">
          <cell r="A239">
            <v>127</v>
          </cell>
          <cell r="B239" t="str">
            <v>ADITIVO IMPERMEABILIZANTE PEGA ULTRA-RAPIDA P/ ARGAMASSA TIP</v>
          </cell>
          <cell r="C239" t="str">
            <v>L</v>
          </cell>
          <cell r="D239">
            <v>2</v>
          </cell>
          <cell r="E239">
            <v>5.16</v>
          </cell>
          <cell r="F239">
            <v>5.89</v>
          </cell>
          <cell r="H239">
            <v>6.28</v>
          </cell>
          <cell r="I239" t="str">
            <v>MATE MDIV 127</v>
          </cell>
        </row>
        <row r="240">
          <cell r="B240" t="str">
            <v>O SIKA 2 OU EQUIV</v>
          </cell>
        </row>
        <row r="241">
          <cell r="A241">
            <v>132</v>
          </cell>
          <cell r="B241" t="str">
            <v>ADITIVO PLASTIFICANTE / RETARDADOR / DENSIFICADOR P/ CONCRET</v>
          </cell>
          <cell r="C241" t="str">
            <v>KG</v>
          </cell>
          <cell r="D241">
            <v>2</v>
          </cell>
          <cell r="E241">
            <v>1.53</v>
          </cell>
          <cell r="F241">
            <v>1.74</v>
          </cell>
          <cell r="H241">
            <v>1.86</v>
          </cell>
          <cell r="I241" t="str">
            <v>MATE MDIV 132</v>
          </cell>
        </row>
        <row r="242">
          <cell r="B242" t="str">
            <v>O TP PLASTIMENT VZ SIKA OU EQUIV</v>
          </cell>
        </row>
        <row r="243">
          <cell r="A243">
            <v>159</v>
          </cell>
          <cell r="B243" t="str">
            <v>ADUBO ORGANICO BOVINO</v>
          </cell>
          <cell r="C243" t="str">
            <v>M3</v>
          </cell>
          <cell r="D243">
            <v>1</v>
          </cell>
          <cell r="E243">
            <v>75</v>
          </cell>
          <cell r="F243">
            <v>75</v>
          </cell>
          <cell r="H243">
            <v>75</v>
          </cell>
          <cell r="I243" t="str">
            <v>MATE MAJD 159</v>
          </cell>
        </row>
        <row r="244">
          <cell r="A244">
            <v>174</v>
          </cell>
          <cell r="B244" t="str">
            <v>ADUELA/BATENTE DUPLO/CAIXAO/GRADE CAIXA 13 X 3,5CM P/ PORTA</v>
          </cell>
          <cell r="C244" t="str">
            <v>JG</v>
          </cell>
          <cell r="D244">
            <v>2</v>
          </cell>
          <cell r="E244">
            <v>88.17</v>
          </cell>
          <cell r="F244">
            <v>100.36</v>
          </cell>
          <cell r="H244">
            <v>104.84</v>
          </cell>
          <cell r="I244" t="str">
            <v>MATE MDIV 174</v>
          </cell>
        </row>
        <row r="245">
          <cell r="B245" t="str">
            <v>0,60 A 1,20 X 2,10M MADEIRA IPE/MOGNO/CEREJEIRA OU SIMILAR</v>
          </cell>
        </row>
        <row r="246">
          <cell r="A246">
            <v>184</v>
          </cell>
          <cell r="B246" t="str">
            <v>ADUELA/BATENTE DUPLO/CAIXAO/GRADE CAIXA 13 X 3CM P/ PORTA 0,</v>
          </cell>
          <cell r="C246" t="str">
            <v>JG</v>
          </cell>
          <cell r="D246">
            <v>2</v>
          </cell>
          <cell r="E246">
            <v>47.5</v>
          </cell>
          <cell r="F246">
            <v>54.07</v>
          </cell>
          <cell r="H246">
            <v>56.48</v>
          </cell>
          <cell r="I246" t="str">
            <v>MATE MDIV 184</v>
          </cell>
        </row>
        <row r="247">
          <cell r="B247" t="str">
            <v>60 A 1,20 X 2,10M MADEIRA CEDRINHO/PINHO/CANELA OU SIMILAR</v>
          </cell>
        </row>
        <row r="248">
          <cell r="A248">
            <v>173</v>
          </cell>
          <cell r="B248" t="str">
            <v>ADUELA/BATENTE DUPLO/CAIXAO/GRADE CAIXA 13 X 3CM P/ PORTA 0,</v>
          </cell>
          <cell r="C248" t="str">
            <v>JG</v>
          </cell>
          <cell r="D248">
            <v>2</v>
          </cell>
          <cell r="E248">
            <v>63.43</v>
          </cell>
          <cell r="F248">
            <v>72.2</v>
          </cell>
          <cell r="H248">
            <v>75.42</v>
          </cell>
          <cell r="I248" t="str">
            <v>MATE MDIV 173</v>
          </cell>
        </row>
        <row r="249">
          <cell r="A249" t="str">
            <v>ÓDIGO</v>
          </cell>
          <cell r="B249" t="str">
            <v>| DESCRIÇÃO DO INSUMO</v>
          </cell>
          <cell r="C249" t="str">
            <v>| UNID.</v>
          </cell>
          <cell r="D249" t="str">
            <v>| CAT.</v>
          </cell>
          <cell r="E249" t="str">
            <v>P R E Ç O</v>
          </cell>
          <cell r="F249" t="str">
            <v>S  C A L C</v>
          </cell>
          <cell r="G249" t="str">
            <v>U L A</v>
          </cell>
          <cell r="H249" t="str">
            <v>D O S  |</v>
          </cell>
          <cell r="I249" t="str">
            <v>COD.INTELIGENTE</v>
          </cell>
        </row>
        <row r="250">
          <cell r="D250">
            <v>1</v>
          </cell>
          <cell r="E250" t="str">
            <v>.QUARTIL</v>
          </cell>
          <cell r="F250" t="str">
            <v>MEDIANO</v>
          </cell>
          <cell r="G250">
            <v>3</v>
          </cell>
          <cell r="H250" t="str">
            <v>.QUARTIL</v>
          </cell>
        </row>
        <row r="252">
          <cell r="A252" t="str">
            <v>íNCULO..</v>
          </cell>
          <cell r="B252" t="str">
            <v>...: NACIONAL CAIXA</v>
          </cell>
        </row>
        <row r="254">
          <cell r="B254" t="str">
            <v>60 A 1,20 X 2,10M MADEIRA CEDRO/IMBUIA/JEQUITIBA OU SIMILAR</v>
          </cell>
        </row>
        <row r="255">
          <cell r="B255" t="str">
            <v>AGEM ELETRICO TRIFASICO 10CV</v>
          </cell>
        </row>
        <row r="256">
          <cell r="A256">
            <v>183</v>
          </cell>
          <cell r="B256" t="str">
            <v>ADUELA/BATENTE DUPLO/CAIXAO/GRADE CAIXA 13 X 3CM P/ PORTA 0,</v>
          </cell>
          <cell r="C256" t="str">
            <v>JG</v>
          </cell>
          <cell r="D256">
            <v>1</v>
          </cell>
          <cell r="E256">
            <v>84.78</v>
          </cell>
          <cell r="F256">
            <v>96.5</v>
          </cell>
          <cell r="H256">
            <v>100.8</v>
          </cell>
          <cell r="I256" t="str">
            <v>MATE MDIV 183</v>
          </cell>
        </row>
        <row r="257">
          <cell r="B257" t="str">
            <v>60 A 1,20 X 2,10M MADEIRA IPE/MOGNO/CEREJEIRA OU SIMILAR</v>
          </cell>
        </row>
        <row r="258">
          <cell r="A258">
            <v>175</v>
          </cell>
          <cell r="B258" t="str">
            <v>ADUELA/BATENTE DUPLO/CAIXAO/GRADE CAIXA 15 X 3,5CM P/ PORTA</v>
          </cell>
          <cell r="C258" t="str">
            <v>JG</v>
          </cell>
          <cell r="D258">
            <v>2</v>
          </cell>
          <cell r="E258">
            <v>115.95</v>
          </cell>
          <cell r="F258">
            <v>131.97999999999999</v>
          </cell>
          <cell r="H258">
            <v>137.86000000000001</v>
          </cell>
          <cell r="I258" t="str">
            <v>MATE MDIV 175</v>
          </cell>
        </row>
        <row r="259">
          <cell r="B259" t="str">
            <v>0,60 A 1,20 X 2,10M MADEIRA IPE/MOGNO/CEREJEIRA OU SIMILAR</v>
          </cell>
        </row>
        <row r="260">
          <cell r="A260">
            <v>20001</v>
          </cell>
          <cell r="B260" t="str">
            <v>ADUELA/BATENTE DUPLO/CAIXAO/GRADE CAIXA 15 X 3CM P/ PORTA 0,</v>
          </cell>
          <cell r="C260" t="str">
            <v>JG</v>
          </cell>
          <cell r="D260">
            <v>2</v>
          </cell>
          <cell r="E260">
            <v>64.930000000000007</v>
          </cell>
          <cell r="F260">
            <v>73.91</v>
          </cell>
          <cell r="H260">
            <v>77.2</v>
          </cell>
          <cell r="I260" t="str">
            <v>MATE MDIV 20001</v>
          </cell>
        </row>
        <row r="261">
          <cell r="B261" t="str">
            <v>60 A 1,20 X 2,10M MADEIRA CEDRINHO/PINHO/CANELA OU SIMILAR</v>
          </cell>
        </row>
        <row r="262">
          <cell r="A262">
            <v>181</v>
          </cell>
          <cell r="B262" t="str">
            <v>ADUELA/BATENTE DUPLO/CAIXAO/GRADE CAIXA 15 X 3CM P/ PORTA 0,</v>
          </cell>
          <cell r="C262" t="str">
            <v>JG</v>
          </cell>
          <cell r="D262">
            <v>2</v>
          </cell>
          <cell r="E262">
            <v>86.89</v>
          </cell>
          <cell r="F262">
            <v>98.91</v>
          </cell>
          <cell r="H262">
            <v>103.32</v>
          </cell>
          <cell r="I262" t="str">
            <v>MATE MDIV 181</v>
          </cell>
        </row>
        <row r="263">
          <cell r="B263" t="str">
            <v>60 A 1,20 X 2,10M MADEIRA CEDRO/IMBUIA/JEQUITIBA OU SIMILAR</v>
          </cell>
        </row>
        <row r="264">
          <cell r="A264">
            <v>164</v>
          </cell>
          <cell r="B264" t="str">
            <v>ADUELA/BATENTE DUPLO/CAIXAO/GRADE CAIXA 15 X 3CM P/ PORTA 0,</v>
          </cell>
          <cell r="C264" t="str">
            <v>JG</v>
          </cell>
          <cell r="D264">
            <v>2</v>
          </cell>
          <cell r="E264">
            <v>98.48</v>
          </cell>
          <cell r="F264">
            <v>112.09</v>
          </cell>
          <cell r="H264">
            <v>117.09</v>
          </cell>
          <cell r="I264" t="str">
            <v>MATE MDIV 164</v>
          </cell>
        </row>
        <row r="265">
          <cell r="B265" t="str">
            <v>60 A 1,20 X 2,10M MADEIRA IPE/MOGNO/CEREJEIRA OU SIMILAR</v>
          </cell>
        </row>
        <row r="266">
          <cell r="A266">
            <v>216</v>
          </cell>
          <cell r="B266" t="str">
            <v>ADUFA FUNDO FOFO SIMPLES PN-10 DN 100</v>
          </cell>
          <cell r="C266" t="str">
            <v>UN</v>
          </cell>
          <cell r="D266">
            <v>2</v>
          </cell>
          <cell r="E266">
            <v>276.45</v>
          </cell>
          <cell r="F266">
            <v>350.57</v>
          </cell>
          <cell r="H266">
            <v>445.17</v>
          </cell>
          <cell r="I266" t="str">
            <v>MATE MHIS 216</v>
          </cell>
        </row>
        <row r="267">
          <cell r="A267">
            <v>232</v>
          </cell>
          <cell r="B267" t="str">
            <v>ADUFA FUNDO FOFO SIMPLES PN-10 DN 150</v>
          </cell>
          <cell r="C267" t="str">
            <v>UN</v>
          </cell>
          <cell r="D267">
            <v>2</v>
          </cell>
          <cell r="E267">
            <v>356.96</v>
          </cell>
          <cell r="F267">
            <v>452.66</v>
          </cell>
          <cell r="H267">
            <v>574.80999999999995</v>
          </cell>
          <cell r="I267" t="str">
            <v>MATE MHIS 232</v>
          </cell>
        </row>
        <row r="268">
          <cell r="A268">
            <v>217</v>
          </cell>
          <cell r="B268" t="str">
            <v>ADUFA FUNDO FOFO SIMPLES PN-10 DN 200</v>
          </cell>
          <cell r="C268" t="str">
            <v>UN</v>
          </cell>
          <cell r="D268">
            <v>2</v>
          </cell>
          <cell r="E268">
            <v>526.5</v>
          </cell>
          <cell r="F268">
            <v>667.67</v>
          </cell>
          <cell r="H268">
            <v>847.84</v>
          </cell>
          <cell r="I268" t="str">
            <v>MATE MHIS 217</v>
          </cell>
        </row>
        <row r="269">
          <cell r="A269">
            <v>231</v>
          </cell>
          <cell r="B269" t="str">
            <v>ADUFA FUNDO FOFO SIMPLES PN-10 DN 250</v>
          </cell>
          <cell r="C269" t="str">
            <v>UN</v>
          </cell>
          <cell r="D269">
            <v>2</v>
          </cell>
          <cell r="E269">
            <v>627.94000000000005</v>
          </cell>
          <cell r="F269">
            <v>796.3</v>
          </cell>
          <cell r="H269">
            <v>1011.18</v>
          </cell>
          <cell r="I269" t="str">
            <v>MATE MHIS 231</v>
          </cell>
        </row>
        <row r="270">
          <cell r="A270">
            <v>230</v>
          </cell>
          <cell r="B270" t="str">
            <v>ADUFA FUNDO FOFO SIMPLES PN-10 DN 300</v>
          </cell>
          <cell r="C270" t="str">
            <v>UN</v>
          </cell>
          <cell r="D270">
            <v>2</v>
          </cell>
          <cell r="E270">
            <v>745.8</v>
          </cell>
          <cell r="F270">
            <v>945.76</v>
          </cell>
          <cell r="H270">
            <v>1200.97</v>
          </cell>
          <cell r="I270" t="str">
            <v>MATE MHIS 230</v>
          </cell>
        </row>
        <row r="271">
          <cell r="A271">
            <v>218</v>
          </cell>
          <cell r="B271" t="str">
            <v>ADUFA FUNDO FOFO SIMPLES PN-10 DN 400</v>
          </cell>
          <cell r="C271" t="str">
            <v>UN</v>
          </cell>
          <cell r="D271">
            <v>2</v>
          </cell>
          <cell r="E271">
            <v>1709.94</v>
          </cell>
          <cell r="F271">
            <v>2168.4</v>
          </cell>
          <cell r="H271">
            <v>2753.52</v>
          </cell>
          <cell r="I271" t="str">
            <v>MATE MHIS 218</v>
          </cell>
        </row>
        <row r="272">
          <cell r="A272">
            <v>225</v>
          </cell>
          <cell r="B272" t="str">
            <v>ADUFA PAREDE FOFO C/ PARAFUSOS DN 100</v>
          </cell>
          <cell r="C272" t="str">
            <v>UN</v>
          </cell>
          <cell r="D272">
            <v>1</v>
          </cell>
          <cell r="E272">
            <v>496.8</v>
          </cell>
          <cell r="F272">
            <v>630</v>
          </cell>
          <cell r="H272">
            <v>800</v>
          </cell>
          <cell r="I272" t="str">
            <v>MATE MHIS 225</v>
          </cell>
        </row>
        <row r="273">
          <cell r="A273">
            <v>201</v>
          </cell>
          <cell r="B273" t="str">
            <v>ADUFA PAREDE FOFO C/ PARAFUSOS DN 150</v>
          </cell>
          <cell r="C273" t="str">
            <v>UN</v>
          </cell>
          <cell r="D273">
            <v>2</v>
          </cell>
          <cell r="E273">
            <v>603.79</v>
          </cell>
          <cell r="F273">
            <v>765.67</v>
          </cell>
          <cell r="H273">
            <v>972.28</v>
          </cell>
          <cell r="I273" t="str">
            <v>MATE MHIS 201</v>
          </cell>
        </row>
        <row r="274">
          <cell r="A274">
            <v>202</v>
          </cell>
          <cell r="B274" t="str">
            <v>ADUFA PAREDE FOFO C/ PARAFUSOS DN 200</v>
          </cell>
          <cell r="C274" t="str">
            <v>UN</v>
          </cell>
          <cell r="D274">
            <v>2</v>
          </cell>
          <cell r="E274">
            <v>944.33</v>
          </cell>
          <cell r="F274">
            <v>1197.52</v>
          </cell>
          <cell r="H274">
            <v>1520.66</v>
          </cell>
          <cell r="I274" t="str">
            <v>MATE MHIS 202</v>
          </cell>
        </row>
        <row r="275">
          <cell r="A275">
            <v>203</v>
          </cell>
          <cell r="B275" t="str">
            <v>ADUFA PAREDE FOFO C/ PARAFUSOS DN 250</v>
          </cell>
          <cell r="C275" t="str">
            <v>UN</v>
          </cell>
          <cell r="D275">
            <v>2</v>
          </cell>
          <cell r="E275">
            <v>2487.62</v>
          </cell>
          <cell r="F275">
            <v>3154.59</v>
          </cell>
          <cell r="H275">
            <v>4005.83</v>
          </cell>
          <cell r="I275" t="str">
            <v>MATE MHIS 203</v>
          </cell>
        </row>
        <row r="276">
          <cell r="A276">
            <v>213</v>
          </cell>
          <cell r="B276" t="str">
            <v>ADUFA PAREDE FOFO C/ PARAFUSOS DN 300</v>
          </cell>
          <cell r="C276" t="str">
            <v>UN</v>
          </cell>
          <cell r="D276">
            <v>2</v>
          </cell>
          <cell r="E276">
            <v>3183.96</v>
          </cell>
          <cell r="F276">
            <v>4037.63</v>
          </cell>
          <cell r="H276">
            <v>5127.16</v>
          </cell>
          <cell r="I276" t="str">
            <v>MATE MHIS 213</v>
          </cell>
        </row>
        <row r="277">
          <cell r="A277">
            <v>214</v>
          </cell>
          <cell r="B277" t="str">
            <v>ADUFA PAREDE FOFO C/ PARAFUSOS DN 400</v>
          </cell>
          <cell r="C277" t="str">
            <v>UN</v>
          </cell>
          <cell r="D277">
            <v>2</v>
          </cell>
          <cell r="E277">
            <v>4605.1899999999996</v>
          </cell>
          <cell r="F277">
            <v>5839.91</v>
          </cell>
          <cell r="H277">
            <v>7415.76</v>
          </cell>
          <cell r="I277" t="str">
            <v>MATE MHIS 214</v>
          </cell>
        </row>
        <row r="278">
          <cell r="A278">
            <v>215</v>
          </cell>
          <cell r="B278" t="str">
            <v>ADUFA PAREDE FOFO C/ PARAFUSOS DN 500</v>
          </cell>
          <cell r="C278" t="str">
            <v>UN</v>
          </cell>
          <cell r="D278">
            <v>2</v>
          </cell>
          <cell r="E278">
            <v>7216.8</v>
          </cell>
          <cell r="F278">
            <v>9151.75</v>
          </cell>
          <cell r="G278">
            <v>1</v>
          </cell>
          <cell r="H278">
            <v>1621.27</v>
          </cell>
          <cell r="I278" t="str">
            <v>MATE MHIS 215</v>
          </cell>
        </row>
        <row r="279">
          <cell r="A279">
            <v>233</v>
          </cell>
          <cell r="B279" t="str">
            <v>ADUFA PAREDE FOFO C/ PARAFUSOS DN 600</v>
          </cell>
          <cell r="C279" t="str">
            <v>UN</v>
          </cell>
          <cell r="D279" t="str">
            <v>2     1</v>
          </cell>
          <cell r="E279">
            <v>1665.26</v>
          </cell>
          <cell r="F279">
            <v>14792.9</v>
          </cell>
          <cell r="G279">
            <v>1</v>
          </cell>
          <cell r="H279">
            <v>8784.64</v>
          </cell>
          <cell r="I279" t="str">
            <v>MATE MHIS 233</v>
          </cell>
        </row>
        <row r="280">
          <cell r="A280" t="str">
            <v>ÓDIGO</v>
          </cell>
          <cell r="B280" t="str">
            <v>| DESCRIÇÃO DO INSUMO</v>
          </cell>
          <cell r="C280" t="str">
            <v>| UNID.</v>
          </cell>
          <cell r="D280" t="str">
            <v>| CAT.</v>
          </cell>
          <cell r="E280" t="str">
            <v>P R E Ç O</v>
          </cell>
          <cell r="F280" t="str">
            <v>S  C A L C</v>
          </cell>
          <cell r="G280" t="str">
            <v>U L A</v>
          </cell>
          <cell r="H280" t="str">
            <v>D O S  |</v>
          </cell>
          <cell r="I280" t="str">
            <v>COD.INTELIGENTE</v>
          </cell>
        </row>
        <row r="281">
          <cell r="D281">
            <v>1</v>
          </cell>
          <cell r="E281" t="str">
            <v>.QUARTIL</v>
          </cell>
          <cell r="F281" t="str">
            <v>MEDIANO</v>
          </cell>
          <cell r="G281">
            <v>3</v>
          </cell>
          <cell r="H281" t="str">
            <v>.QUARTIL</v>
          </cell>
        </row>
        <row r="283">
          <cell r="A283" t="str">
            <v>íNCULO..</v>
          </cell>
          <cell r="B283" t="str">
            <v>...: NACIONAL CAIXA</v>
          </cell>
        </row>
        <row r="285">
          <cell r="A285">
            <v>197</v>
          </cell>
          <cell r="B285" t="str">
            <v>ADUFA PAREDE FOFO C/ PARAFUSOS DN 75</v>
          </cell>
          <cell r="C285" t="str">
            <v>UN</v>
          </cell>
          <cell r="D285">
            <v>2</v>
          </cell>
          <cell r="E285">
            <v>247.95</v>
          </cell>
          <cell r="F285">
            <v>314.43</v>
          </cell>
          <cell r="H285">
            <v>399.28</v>
          </cell>
          <cell r="I285" t="str">
            <v>MATE MHIS 197</v>
          </cell>
        </row>
        <row r="286">
          <cell r="A286">
            <v>4319</v>
          </cell>
          <cell r="B286" t="str">
            <v>AFASTADOR P/ TELHA FIBROCIMENTO CANALETE 90 OU KALHETAO</v>
          </cell>
          <cell r="C286" t="str">
            <v>UN</v>
          </cell>
          <cell r="D286">
            <v>2</v>
          </cell>
          <cell r="E286">
            <v>0.32</v>
          </cell>
          <cell r="F286">
            <v>0.37</v>
          </cell>
          <cell r="H286">
            <v>0.42</v>
          </cell>
          <cell r="I286" t="str">
            <v>MATE MDIV 4319</v>
          </cell>
        </row>
        <row r="287">
          <cell r="A287">
            <v>7332</v>
          </cell>
          <cell r="B287" t="str">
            <v>AGENTE DE DESFORMA P/ CONCRETO TP DESMOL OTTO BAUMGART OU EQ</v>
          </cell>
          <cell r="C287" t="str">
            <v>L</v>
          </cell>
          <cell r="D287">
            <v>2</v>
          </cell>
          <cell r="E287">
            <v>5.33</v>
          </cell>
          <cell r="F287">
            <v>5.58</v>
          </cell>
          <cell r="H287">
            <v>7.56</v>
          </cell>
          <cell r="I287" t="str">
            <v>MATE MDIV 7332</v>
          </cell>
        </row>
        <row r="288">
          <cell r="B288" t="str">
            <v>UIV</v>
          </cell>
        </row>
        <row r="289">
          <cell r="A289">
            <v>235</v>
          </cell>
          <cell r="B289" t="str">
            <v>AGREGADO ALTA RESISTENCIA P/ PISO INDUSTRIAL   COR BRANCA</v>
          </cell>
          <cell r="C289" t="str">
            <v>KG</v>
          </cell>
          <cell r="D289">
            <v>2</v>
          </cell>
          <cell r="E289">
            <v>0.45</v>
          </cell>
          <cell r="F289">
            <v>0.48</v>
          </cell>
          <cell r="H289">
            <v>0.48</v>
          </cell>
          <cell r="I289" t="str">
            <v>MATE MDIV 235</v>
          </cell>
        </row>
        <row r="290">
          <cell r="A290">
            <v>236</v>
          </cell>
          <cell r="B290" t="str">
            <v>AGREGADO ALTA RESISTENCIA P/ PISO INDUSTRIAL   COR CINZA</v>
          </cell>
          <cell r="C290" t="str">
            <v>KG</v>
          </cell>
          <cell r="D290">
            <v>2</v>
          </cell>
          <cell r="E290">
            <v>0.42</v>
          </cell>
          <cell r="F290">
            <v>0.45</v>
          </cell>
          <cell r="H290">
            <v>0.45</v>
          </cell>
          <cell r="I290" t="str">
            <v>MATE MDIV 236</v>
          </cell>
        </row>
        <row r="291">
          <cell r="A291">
            <v>238</v>
          </cell>
          <cell r="B291" t="str">
            <v>AGREGADO ALTA RESISTENCIA P/ PISO INDUSTRIAL   COR PRETA   (</v>
          </cell>
          <cell r="C291" t="str">
            <v>KG</v>
          </cell>
          <cell r="D291">
            <v>2</v>
          </cell>
          <cell r="E291">
            <v>0.45</v>
          </cell>
          <cell r="F291">
            <v>0.48</v>
          </cell>
          <cell r="H291">
            <v>0.48</v>
          </cell>
          <cell r="I291" t="str">
            <v>MATE MDIV 238</v>
          </cell>
        </row>
        <row r="292">
          <cell r="B292" t="str">
            <v>INCLUI PIGMENTO COR)</v>
          </cell>
        </row>
        <row r="293">
          <cell r="A293">
            <v>240</v>
          </cell>
          <cell r="B293" t="str">
            <v>AGREGADO ALTA RESISTENCIA P/ PISO INDUSTRIAL   COR VERDE   (</v>
          </cell>
          <cell r="C293" t="str">
            <v>KG</v>
          </cell>
          <cell r="D293">
            <v>2</v>
          </cell>
          <cell r="E293">
            <v>0.61</v>
          </cell>
          <cell r="F293">
            <v>0.64</v>
          </cell>
          <cell r="H293">
            <v>0.64</v>
          </cell>
          <cell r="I293" t="str">
            <v>MATE MDIV 240</v>
          </cell>
        </row>
        <row r="294">
          <cell r="B294" t="str">
            <v>INCLUI PIGMENTO COR)</v>
          </cell>
        </row>
        <row r="295">
          <cell r="A295">
            <v>237</v>
          </cell>
          <cell r="B295" t="str">
            <v>AGREGADO ALTA RESISTENCIA P/ PISO INDUSTRIAL   MARROM    (IN</v>
          </cell>
          <cell r="C295" t="str">
            <v>KG</v>
          </cell>
          <cell r="D295">
            <v>2</v>
          </cell>
          <cell r="E295">
            <v>0.7</v>
          </cell>
          <cell r="F295">
            <v>0.74</v>
          </cell>
          <cell r="H295">
            <v>0.74</v>
          </cell>
          <cell r="I295" t="str">
            <v>MATE MDIV 237</v>
          </cell>
        </row>
        <row r="296">
          <cell r="B296" t="str">
            <v>CLUI PIGMENTO COR)</v>
          </cell>
        </row>
        <row r="297">
          <cell r="A297">
            <v>239</v>
          </cell>
          <cell r="B297" t="str">
            <v>AGREGADO ALTA RESISTENCIA P/ PISO INDUSTRIAL   VERMELHO   (I</v>
          </cell>
          <cell r="C297" t="str">
            <v>KG</v>
          </cell>
          <cell r="D297">
            <v>2</v>
          </cell>
          <cell r="E297">
            <v>0.67</v>
          </cell>
          <cell r="F297">
            <v>0.71</v>
          </cell>
          <cell r="H297">
            <v>0.71</v>
          </cell>
          <cell r="I297" t="str">
            <v>MATE MDIV 239</v>
          </cell>
        </row>
        <row r="298">
          <cell r="B298" t="str">
            <v>NCLUI PIGMENTO COR)</v>
          </cell>
        </row>
        <row r="299">
          <cell r="A299">
            <v>234</v>
          </cell>
          <cell r="B299" t="str">
            <v>AGREGADO DE ALTA RESISTENCIA P/ PISO INDUSTRIAL</v>
          </cell>
          <cell r="C299" t="str">
            <v>KG</v>
          </cell>
          <cell r="D299">
            <v>1</v>
          </cell>
          <cell r="E299">
            <v>0.52</v>
          </cell>
          <cell r="F299">
            <v>0.55000000000000004</v>
          </cell>
          <cell r="H299">
            <v>0.55000000000000004</v>
          </cell>
          <cell r="I299" t="str">
            <v>MATE MDIV 234</v>
          </cell>
        </row>
        <row r="300">
          <cell r="A300">
            <v>3411</v>
          </cell>
          <cell r="B300" t="str">
            <v>AGREGADO LEVE PARA PROTECAO TERMICA (PEROLAS DE ISOPOR)</v>
          </cell>
          <cell r="C300" t="str">
            <v>KG</v>
          </cell>
          <cell r="D300">
            <v>2</v>
          </cell>
          <cell r="E300">
            <v>3.78</v>
          </cell>
          <cell r="F300">
            <v>5.69</v>
          </cell>
          <cell r="H300">
            <v>9.24</v>
          </cell>
          <cell r="I300" t="str">
            <v>MATE MDIV 3411</v>
          </cell>
        </row>
        <row r="301">
          <cell r="A301">
            <v>6115</v>
          </cell>
          <cell r="B301" t="str">
            <v>AJUDANTE</v>
          </cell>
          <cell r="C301" t="str">
            <v>H</v>
          </cell>
          <cell r="D301">
            <v>2</v>
          </cell>
          <cell r="E301">
            <v>2</v>
          </cell>
          <cell r="F301">
            <v>2.13</v>
          </cell>
          <cell r="H301">
            <v>2</v>
          </cell>
          <cell r="I301" t="str">
            <v>MOBR MOBA 6115</v>
          </cell>
        </row>
        <row r="302">
          <cell r="A302">
            <v>6114</v>
          </cell>
          <cell r="B302" t="str">
            <v>AJUDANTE DE ARMADOR</v>
          </cell>
          <cell r="C302" t="str">
            <v>H</v>
          </cell>
          <cell r="D302">
            <v>2</v>
          </cell>
          <cell r="E302">
            <v>2.0299999999999998</v>
          </cell>
          <cell r="F302">
            <v>2.0299999999999998</v>
          </cell>
          <cell r="H302">
            <v>2.0299999999999998</v>
          </cell>
          <cell r="I302" t="str">
            <v>MOBR MOBA 6114</v>
          </cell>
        </row>
        <row r="303">
          <cell r="A303">
            <v>6117</v>
          </cell>
          <cell r="B303" t="str">
            <v>AJUDANTE DE CARPINTEIRO</v>
          </cell>
          <cell r="C303" t="str">
            <v>H</v>
          </cell>
          <cell r="D303">
            <v>2</v>
          </cell>
          <cell r="E303">
            <v>2.0299999999999998</v>
          </cell>
          <cell r="F303">
            <v>2.16</v>
          </cell>
          <cell r="H303">
            <v>2.0299999999999998</v>
          </cell>
          <cell r="I303" t="str">
            <v>MOBR MOBA 6117</v>
          </cell>
        </row>
        <row r="304">
          <cell r="A304">
            <v>6113</v>
          </cell>
          <cell r="B304" t="str">
            <v>AJUDANTE DE ELETRICISTA</v>
          </cell>
          <cell r="C304" t="str">
            <v>H</v>
          </cell>
          <cell r="D304">
            <v>2</v>
          </cell>
          <cell r="E304">
            <v>2.0299999999999998</v>
          </cell>
          <cell r="F304">
            <v>2.0299999999999998</v>
          </cell>
          <cell r="H304">
            <v>2.0299999999999998</v>
          </cell>
          <cell r="I304" t="str">
            <v>MOBR MOBA 6113</v>
          </cell>
        </row>
        <row r="305">
          <cell r="A305">
            <v>6116</v>
          </cell>
          <cell r="B305" t="str">
            <v>AJUDANTE DE ENCANADOR</v>
          </cell>
          <cell r="C305" t="str">
            <v>H</v>
          </cell>
          <cell r="D305">
            <v>2</v>
          </cell>
          <cell r="E305">
            <v>2.0299999999999998</v>
          </cell>
          <cell r="F305">
            <v>2.0299999999999998</v>
          </cell>
          <cell r="H305">
            <v>2.0299999999999998</v>
          </cell>
          <cell r="I305" t="str">
            <v>MOBR MOBA 6116</v>
          </cell>
        </row>
        <row r="306">
          <cell r="A306">
            <v>248</v>
          </cell>
          <cell r="B306" t="str">
            <v>AJUDANTE DE OPERACAO EM GERAL</v>
          </cell>
          <cell r="C306" t="str">
            <v>H</v>
          </cell>
          <cell r="D306">
            <v>2</v>
          </cell>
          <cell r="E306">
            <v>3.95</v>
          </cell>
          <cell r="F306">
            <v>3.95</v>
          </cell>
          <cell r="H306">
            <v>3.95</v>
          </cell>
          <cell r="I306" t="str">
            <v>MOBR MOBA 248</v>
          </cell>
        </row>
        <row r="307">
          <cell r="A307">
            <v>6127</v>
          </cell>
          <cell r="B307" t="str">
            <v>AJUDANTE DE PEDREIRO</v>
          </cell>
          <cell r="C307" t="str">
            <v>H</v>
          </cell>
          <cell r="D307">
            <v>2</v>
          </cell>
          <cell r="E307">
            <v>2.0299999999999998</v>
          </cell>
          <cell r="F307">
            <v>2.0299999999999998</v>
          </cell>
          <cell r="H307">
            <v>2.0299999999999998</v>
          </cell>
          <cell r="I307" t="str">
            <v>MOBR MOBA 6127</v>
          </cell>
        </row>
        <row r="308">
          <cell r="A308">
            <v>242</v>
          </cell>
          <cell r="B308" t="str">
            <v>AJUDANTE ESPECIALIZADO</v>
          </cell>
          <cell r="C308" t="str">
            <v>H</v>
          </cell>
          <cell r="D308">
            <v>2</v>
          </cell>
          <cell r="E308">
            <v>2.25</v>
          </cell>
          <cell r="F308">
            <v>2.4</v>
          </cell>
          <cell r="H308">
            <v>2.25</v>
          </cell>
          <cell r="I308" t="str">
            <v>MOBR MOBA 242</v>
          </cell>
        </row>
        <row r="309">
          <cell r="A309">
            <v>243</v>
          </cell>
          <cell r="B309" t="str">
            <v>AJUDANTE ESPECIALIZADO EM SONDAGEM</v>
          </cell>
          <cell r="C309" t="str">
            <v>H</v>
          </cell>
          <cell r="D309">
            <v>2</v>
          </cell>
          <cell r="E309">
            <v>1.86</v>
          </cell>
          <cell r="F309">
            <v>1.86</v>
          </cell>
          <cell r="H309">
            <v>1.86</v>
          </cell>
          <cell r="I309" t="str">
            <v>MOBR MOBA 243</v>
          </cell>
        </row>
        <row r="310">
          <cell r="A310">
            <v>6128</v>
          </cell>
          <cell r="B310" t="str">
            <v>AJUDANTE GERAL</v>
          </cell>
          <cell r="C310" t="str">
            <v>H</v>
          </cell>
          <cell r="D310">
            <v>2</v>
          </cell>
          <cell r="E310">
            <v>2.0299999999999998</v>
          </cell>
          <cell r="F310">
            <v>2.0299999999999998</v>
          </cell>
          <cell r="H310">
            <v>2.0299999999999998</v>
          </cell>
          <cell r="I310" t="str">
            <v>MOBR MOBA 6128</v>
          </cell>
        </row>
        <row r="311">
          <cell r="A311" t="str">
            <v>ÓDIGO</v>
          </cell>
          <cell r="B311" t="str">
            <v>| DESCRIÇÃO DO INSUMO</v>
          </cell>
          <cell r="C311" t="str">
            <v>| UNID.</v>
          </cell>
          <cell r="D311" t="str">
            <v>| CAT.</v>
          </cell>
          <cell r="E311" t="str">
            <v>P R E Ç O</v>
          </cell>
          <cell r="F311" t="str">
            <v>S  C A L C</v>
          </cell>
          <cell r="G311" t="str">
            <v>U L A</v>
          </cell>
          <cell r="H311" t="str">
            <v>D O S  |</v>
          </cell>
          <cell r="I311" t="str">
            <v>COD.INTELIGENTE</v>
          </cell>
        </row>
        <row r="312">
          <cell r="D312">
            <v>1</v>
          </cell>
          <cell r="E312" t="str">
            <v>.QUARTIL</v>
          </cell>
          <cell r="F312" t="str">
            <v>MEDIANO</v>
          </cell>
          <cell r="G312">
            <v>3</v>
          </cell>
          <cell r="H312" t="str">
            <v>.QUARTIL</v>
          </cell>
        </row>
        <row r="314">
          <cell r="A314" t="str">
            <v>íNCULO..</v>
          </cell>
          <cell r="B314" t="str">
            <v>...: NACIONAL CAIXA</v>
          </cell>
        </row>
        <row r="316">
          <cell r="A316">
            <v>6129</v>
          </cell>
          <cell r="B316" t="str">
            <v>AJUDANTE INSTALADOR ELETRICO</v>
          </cell>
          <cell r="C316" t="str">
            <v>H</v>
          </cell>
          <cell r="D316">
            <v>2</v>
          </cell>
          <cell r="E316">
            <v>2.0299999999999998</v>
          </cell>
          <cell r="F316">
            <v>2.0299999999999998</v>
          </cell>
          <cell r="H316">
            <v>2.0299999999999998</v>
          </cell>
          <cell r="I316" t="str">
            <v>MOBR MOBA 6129</v>
          </cell>
        </row>
        <row r="317">
          <cell r="A317">
            <v>6130</v>
          </cell>
          <cell r="B317" t="str">
            <v>AJUDANTE INSTALADOR HIDRAULICO</v>
          </cell>
          <cell r="C317" t="str">
            <v>H</v>
          </cell>
          <cell r="D317">
            <v>2</v>
          </cell>
          <cell r="E317">
            <v>2.0699999999999998</v>
          </cell>
          <cell r="F317">
            <v>2.0699999999999998</v>
          </cell>
          <cell r="H317">
            <v>2.0699999999999998</v>
          </cell>
          <cell r="I317" t="str">
            <v>MOBR MOBA 6130</v>
          </cell>
        </row>
        <row r="318">
          <cell r="A318">
            <v>25957</v>
          </cell>
          <cell r="B318" t="str">
            <v>AJUSTADOR MECÂNICO  ( AJUSTADOR DE ESTRUTURA METÁLICA TRELIÇ</v>
          </cell>
          <cell r="C318" t="str">
            <v>H</v>
          </cell>
          <cell r="D318">
            <v>2</v>
          </cell>
          <cell r="E318">
            <v>1.65</v>
          </cell>
          <cell r="F318">
            <v>2.04</v>
          </cell>
          <cell r="H318">
            <v>2.44</v>
          </cell>
          <cell r="I318" t="str">
            <v>MOBR MOBA 25957</v>
          </cell>
        </row>
        <row r="319">
          <cell r="B319" t="str">
            <v>ADA)</v>
          </cell>
        </row>
        <row r="320">
          <cell r="A320">
            <v>427</v>
          </cell>
          <cell r="B320" t="str">
            <v>ALCA PRE-FORMADA DE CONTRA POSTE (GPH) EM ACO P/ CABO 3/16"</v>
          </cell>
          <cell r="C320" t="str">
            <v>UN</v>
          </cell>
          <cell r="D320">
            <v>2</v>
          </cell>
          <cell r="E320">
            <v>2.02</v>
          </cell>
          <cell r="F320">
            <v>4.0199999999999996</v>
          </cell>
          <cell r="H320">
            <v>4.4000000000000004</v>
          </cell>
          <cell r="I320" t="str">
            <v>MATE MELE 427</v>
          </cell>
        </row>
        <row r="321">
          <cell r="B321" t="str">
            <v>,   COMPRIM= 870MM</v>
          </cell>
        </row>
        <row r="322">
          <cell r="A322">
            <v>11272</v>
          </cell>
          <cell r="B322" t="str">
            <v>ALCA PRE-FORMADA DE DISTRIBUICAO DG-4542 PLP</v>
          </cell>
          <cell r="C322" t="str">
            <v>UN</v>
          </cell>
          <cell r="D322">
            <v>2</v>
          </cell>
          <cell r="E322">
            <v>1.6</v>
          </cell>
          <cell r="F322">
            <v>3.2</v>
          </cell>
          <cell r="H322">
            <v>3.49</v>
          </cell>
          <cell r="I322" t="str">
            <v>MATE MELE 11272</v>
          </cell>
        </row>
        <row r="323">
          <cell r="A323">
            <v>11273</v>
          </cell>
          <cell r="B323" t="str">
            <v>ALCA PRE-FORMADA DE DISTRIBUICAO P/ CONDUTORES DE ALUMINIO #</v>
          </cell>
          <cell r="C323" t="str">
            <v>UN</v>
          </cell>
          <cell r="D323">
            <v>2</v>
          </cell>
          <cell r="E323">
            <v>2.81</v>
          </cell>
          <cell r="F323">
            <v>5.59</v>
          </cell>
          <cell r="H323">
            <v>6.11</v>
          </cell>
          <cell r="I323" t="str">
            <v>MATE MELE 11273</v>
          </cell>
        </row>
        <row r="324">
          <cell r="B324" t="str">
            <v>1/0; 6/1 CAA"</v>
          </cell>
        </row>
        <row r="325">
          <cell r="A325">
            <v>418</v>
          </cell>
          <cell r="B325" t="str">
            <v>ALCA PRE-FORMADA DE DISTRIBUICAO PLP P/ CABO ALUMINIO 25MM2</v>
          </cell>
          <cell r="C325" t="str">
            <v>UN</v>
          </cell>
          <cell r="D325">
            <v>2</v>
          </cell>
          <cell r="E325">
            <v>1.45</v>
          </cell>
          <cell r="F325">
            <v>2.88</v>
          </cell>
          <cell r="H325">
            <v>3.15</v>
          </cell>
          <cell r="I325" t="str">
            <v>MATE MELE 418</v>
          </cell>
        </row>
        <row r="326">
          <cell r="A326">
            <v>417</v>
          </cell>
          <cell r="B326" t="str">
            <v>ALCA PRE-FORMADA DE LINHA, EM ALUMINIO P/ CABO DE ALUMINIO D</v>
          </cell>
          <cell r="C326" t="str">
            <v>UN</v>
          </cell>
          <cell r="D326">
            <v>2</v>
          </cell>
          <cell r="E326">
            <v>1.01</v>
          </cell>
          <cell r="F326">
            <v>2.0099999999999998</v>
          </cell>
          <cell r="H326">
            <v>2.2000000000000002</v>
          </cell>
          <cell r="I326" t="str">
            <v>MATE MELE 417</v>
          </cell>
        </row>
        <row r="327">
          <cell r="B327" t="str">
            <v>IAM 16MM2</v>
          </cell>
        </row>
        <row r="328">
          <cell r="A328">
            <v>11275</v>
          </cell>
          <cell r="B328" t="str">
            <v>ALCA PRE-FORMADA DE SERVICO P/ CONDUTORES DE ALUMINIO # 4; 6</v>
          </cell>
          <cell r="C328" t="str">
            <v>UN</v>
          </cell>
          <cell r="D328">
            <v>2</v>
          </cell>
          <cell r="E328">
            <v>0.95</v>
          </cell>
          <cell r="F328">
            <v>1.9</v>
          </cell>
          <cell r="H328">
            <v>2.0699999999999998</v>
          </cell>
          <cell r="I328" t="str">
            <v>MATE MELE 11275</v>
          </cell>
        </row>
        <row r="329">
          <cell r="B329" t="str">
            <v>/1 CAA"</v>
          </cell>
        </row>
        <row r="330">
          <cell r="A330">
            <v>11274</v>
          </cell>
          <cell r="B330" t="str">
            <v>ALCA PRE-FORMADA DE SERVICO SG-4500 PLP</v>
          </cell>
          <cell r="C330" t="str">
            <v>UN</v>
          </cell>
          <cell r="D330">
            <v>2</v>
          </cell>
          <cell r="E330">
            <v>1.55</v>
          </cell>
          <cell r="F330">
            <v>3.08</v>
          </cell>
          <cell r="H330">
            <v>3.37</v>
          </cell>
          <cell r="I330" t="str">
            <v>MATE MELE 11274</v>
          </cell>
        </row>
        <row r="331">
          <cell r="A331">
            <v>4223</v>
          </cell>
          <cell r="B331" t="str">
            <v>ALCOOL HIDRATADO COMBUSTIVEL COMUM</v>
          </cell>
          <cell r="C331" t="str">
            <v>L</v>
          </cell>
          <cell r="D331">
            <v>2</v>
          </cell>
          <cell r="E331">
            <v>2.36</v>
          </cell>
          <cell r="F331">
            <v>2.36</v>
          </cell>
          <cell r="H331">
            <v>2.36</v>
          </cell>
          <cell r="I331" t="str">
            <v>MATE MDIV 4223</v>
          </cell>
        </row>
        <row r="332">
          <cell r="A332">
            <v>10658</v>
          </cell>
          <cell r="B332" t="str">
            <v>ALISADORA DE CONCRETO WACKER MOD CT 36/ADT C/ MOTOR A GASOLI</v>
          </cell>
          <cell r="C332" t="str">
            <v>UN</v>
          </cell>
          <cell r="D332">
            <v>1</v>
          </cell>
          <cell r="E332">
            <v>9606.02</v>
          </cell>
          <cell r="F332">
            <v>9606.02</v>
          </cell>
          <cell r="H332">
            <v>9606.02</v>
          </cell>
          <cell r="I332" t="str">
            <v>EQHP EQAQ 10658</v>
          </cell>
        </row>
        <row r="333">
          <cell r="B333" t="str">
            <v>NA 5,5HP**CAIXA**</v>
          </cell>
        </row>
        <row r="334">
          <cell r="A334">
            <v>20003</v>
          </cell>
          <cell r="B334" t="str">
            <v>ALIZAR / GUARNICAO 4 X 1CM MADEIRA CEDRINHO/PINHO/CANELA OU</v>
          </cell>
          <cell r="C334" t="str">
            <v>M</v>
          </cell>
          <cell r="D334">
            <v>2</v>
          </cell>
          <cell r="E334">
            <v>2.88</v>
          </cell>
          <cell r="F334">
            <v>3.28</v>
          </cell>
          <cell r="H334">
            <v>3.43</v>
          </cell>
          <cell r="I334" t="str">
            <v>MATE MDIV 20003</v>
          </cell>
        </row>
        <row r="335">
          <cell r="B335" t="str">
            <v>SIMILAR</v>
          </cell>
        </row>
        <row r="336">
          <cell r="A336">
            <v>20002</v>
          </cell>
          <cell r="B336" t="str">
            <v>ALIZAR / GUARNICAO 4 X 1CM MADEIRA CEDRO/IMBUIA/JEQUITIBA OU</v>
          </cell>
          <cell r="C336" t="str">
            <v>M</v>
          </cell>
          <cell r="D336">
            <v>2</v>
          </cell>
          <cell r="E336">
            <v>2.88</v>
          </cell>
          <cell r="F336">
            <v>3.28</v>
          </cell>
          <cell r="H336">
            <v>3.43</v>
          </cell>
          <cell r="I336" t="str">
            <v>MATE MDIV 20002</v>
          </cell>
        </row>
        <row r="337">
          <cell r="B337" t="str">
            <v>SIMILAR</v>
          </cell>
        </row>
        <row r="338">
          <cell r="A338">
            <v>185</v>
          </cell>
          <cell r="B338" t="str">
            <v>ALIZAR / GUARNICAO 4 X 1CM MADEIRA IPE/MOGNO/CEREJEIRA OU SI</v>
          </cell>
          <cell r="C338" t="str">
            <v>M</v>
          </cell>
          <cell r="D338">
            <v>2</v>
          </cell>
          <cell r="E338">
            <v>4.42</v>
          </cell>
          <cell r="F338">
            <v>5.03</v>
          </cell>
          <cell r="H338">
            <v>5.25</v>
          </cell>
          <cell r="I338" t="str">
            <v>MATE MDIV 185</v>
          </cell>
        </row>
        <row r="339">
          <cell r="B339" t="str">
            <v>MILAR</v>
          </cell>
        </row>
        <row r="340">
          <cell r="A340">
            <v>20018</v>
          </cell>
          <cell r="B340" t="str">
            <v>ALIZAR / GUARNICAO 5 X 1,5CM MADEIRA CEDRINHO/PINHO/CANELA O</v>
          </cell>
          <cell r="C340" t="str">
            <v>M</v>
          </cell>
          <cell r="D340">
            <v>2</v>
          </cell>
          <cell r="E340">
            <v>2.88</v>
          </cell>
          <cell r="F340">
            <v>3.28</v>
          </cell>
          <cell r="H340">
            <v>3.43</v>
          </cell>
          <cell r="I340" t="str">
            <v>MATE MDIV 20018</v>
          </cell>
        </row>
        <row r="341">
          <cell r="B341" t="str">
            <v>U SIMILAR</v>
          </cell>
        </row>
        <row r="342">
          <cell r="A342" t="str">
            <v>ÓDIGO</v>
          </cell>
          <cell r="B342" t="str">
            <v>| DESCRIÇÃO DO INSUMO</v>
          </cell>
          <cell r="C342" t="str">
            <v>| UNID.</v>
          </cell>
          <cell r="D342" t="str">
            <v>| CAT.</v>
          </cell>
          <cell r="E342" t="str">
            <v>P R E Ç O</v>
          </cell>
          <cell r="F342" t="str">
            <v>S  C A L C</v>
          </cell>
          <cell r="G342" t="str">
            <v>U L A</v>
          </cell>
          <cell r="H342" t="str">
            <v>D O S  |</v>
          </cell>
          <cell r="I342" t="str">
            <v>COD.INTELIGENTE</v>
          </cell>
        </row>
        <row r="343">
          <cell r="D343">
            <v>1</v>
          </cell>
          <cell r="E343" t="str">
            <v>.QUARTIL</v>
          </cell>
          <cell r="F343" t="str">
            <v>MEDIANO</v>
          </cell>
          <cell r="G343">
            <v>3</v>
          </cell>
          <cell r="H343" t="str">
            <v>.QUARTIL</v>
          </cell>
        </row>
        <row r="345">
          <cell r="A345" t="str">
            <v>íNCULO..</v>
          </cell>
          <cell r="B345" t="str">
            <v>...: NACIONAL CAIXA</v>
          </cell>
        </row>
        <row r="347">
          <cell r="A347">
            <v>20017</v>
          </cell>
          <cell r="B347" t="str">
            <v>ALIZAR / GUARNICAO 5 X 1,5CM MADEIRA CEDRO/IMBUIA/JEQUITIBA</v>
          </cell>
          <cell r="C347" t="str">
            <v>M</v>
          </cell>
          <cell r="D347">
            <v>2</v>
          </cell>
          <cell r="E347">
            <v>3.47</v>
          </cell>
          <cell r="F347">
            <v>3.95</v>
          </cell>
          <cell r="H347">
            <v>4.12</v>
          </cell>
          <cell r="I347" t="str">
            <v>MATE MDIV 20017</v>
          </cell>
        </row>
        <row r="348">
          <cell r="B348" t="str">
            <v>OU SIMILAR</v>
          </cell>
        </row>
        <row r="349">
          <cell r="A349">
            <v>188</v>
          </cell>
          <cell r="B349" t="str">
            <v>ALIZAR / GUARNICAO 5 X 1,5CM MADEIRA IPE/MOGNO/CEREJEIRA OU</v>
          </cell>
          <cell r="C349" t="str">
            <v>M</v>
          </cell>
          <cell r="D349">
            <v>2</v>
          </cell>
          <cell r="E349">
            <v>4.78</v>
          </cell>
          <cell r="F349">
            <v>5.44</v>
          </cell>
          <cell r="H349">
            <v>5.69</v>
          </cell>
          <cell r="I349" t="str">
            <v>MATE MDIV 188</v>
          </cell>
        </row>
        <row r="350">
          <cell r="B350" t="str">
            <v>SIMILAR</v>
          </cell>
        </row>
        <row r="351">
          <cell r="A351">
            <v>20005</v>
          </cell>
          <cell r="B351" t="str">
            <v>ALIZAR / GUARNICAO 5 X 1CM MADEIRA CEDRINHO/PINHO/CANELA OU</v>
          </cell>
          <cell r="C351" t="str">
            <v>M</v>
          </cell>
          <cell r="D351">
            <v>2</v>
          </cell>
          <cell r="E351">
            <v>2.88</v>
          </cell>
          <cell r="F351">
            <v>3.28</v>
          </cell>
          <cell r="H351">
            <v>3.43</v>
          </cell>
          <cell r="I351" t="str">
            <v>MATE MDIV 20005</v>
          </cell>
        </row>
        <row r="352">
          <cell r="B352" t="str">
            <v>SIMILAR</v>
          </cell>
        </row>
        <row r="353">
          <cell r="A353">
            <v>20004</v>
          </cell>
          <cell r="B353" t="str">
            <v>ALIZAR / GUARNICAO 5 X 1CM MADEIRA CEDRO/IMBUIA/JEQUITIBA OU</v>
          </cell>
          <cell r="C353" t="str">
            <v>M</v>
          </cell>
          <cell r="D353">
            <v>2</v>
          </cell>
          <cell r="E353">
            <v>3.21</v>
          </cell>
          <cell r="F353">
            <v>3.66</v>
          </cell>
          <cell r="H353">
            <v>3.82</v>
          </cell>
          <cell r="I353" t="str">
            <v>MATE MDIV 20004</v>
          </cell>
        </row>
        <row r="354">
          <cell r="B354" t="str">
            <v>SIMILAR</v>
          </cell>
        </row>
        <row r="355">
          <cell r="A355">
            <v>186</v>
          </cell>
          <cell r="B355" t="str">
            <v>ALIZAR / GUARNICAO 5 X 1CM MADEIRA IPE/MOGNO/CEREJEIRA OU SI</v>
          </cell>
          <cell r="C355" t="str">
            <v>M</v>
          </cell>
          <cell r="D355">
            <v>2</v>
          </cell>
          <cell r="E355">
            <v>4.75</v>
          </cell>
          <cell r="F355">
            <v>5.4</v>
          </cell>
          <cell r="H355">
            <v>5.64</v>
          </cell>
          <cell r="I355" t="str">
            <v>MATE MDIV 186</v>
          </cell>
        </row>
        <row r="356">
          <cell r="B356" t="str">
            <v>MILAR</v>
          </cell>
        </row>
        <row r="357">
          <cell r="A357">
            <v>20007</v>
          </cell>
          <cell r="B357" t="str">
            <v>ALIZAR / GUARNICAO 5 X 2CM MADEIRA CEDRINHO/PINHO/CANELA OU</v>
          </cell>
          <cell r="C357" t="str">
            <v>M</v>
          </cell>
          <cell r="D357">
            <v>2</v>
          </cell>
          <cell r="E357">
            <v>2.88</v>
          </cell>
          <cell r="F357">
            <v>3.28</v>
          </cell>
          <cell r="H357">
            <v>3.43</v>
          </cell>
          <cell r="I357" t="str">
            <v>MATE MDIV 20007</v>
          </cell>
        </row>
        <row r="358">
          <cell r="B358" t="str">
            <v>SIMILAR</v>
          </cell>
        </row>
        <row r="359">
          <cell r="A359">
            <v>20006</v>
          </cell>
          <cell r="B359" t="str">
            <v>ALIZAR / GUARNICAO 5 X 2CM MADEIRA CEDRO/IMBUIA/JEQUITIBA OU</v>
          </cell>
          <cell r="C359" t="str">
            <v>M</v>
          </cell>
          <cell r="D359">
            <v>2</v>
          </cell>
          <cell r="E359">
            <v>3.76</v>
          </cell>
          <cell r="F359">
            <v>4.28</v>
          </cell>
          <cell r="H359">
            <v>4.47</v>
          </cell>
          <cell r="I359" t="str">
            <v>MATE MDIV 20006</v>
          </cell>
        </row>
        <row r="360">
          <cell r="B360" t="str">
            <v>SIMILAR</v>
          </cell>
        </row>
        <row r="361">
          <cell r="A361">
            <v>187</v>
          </cell>
          <cell r="B361" t="str">
            <v>ALIZAR / GUARNICAO 5 X 2CM MADEIRA IPE/MOGNO/CEREJEIRA OU SI</v>
          </cell>
          <cell r="C361" t="str">
            <v>M</v>
          </cell>
          <cell r="D361">
            <v>2</v>
          </cell>
          <cell r="E361">
            <v>5.07</v>
          </cell>
          <cell r="F361">
            <v>5.78</v>
          </cell>
          <cell r="H361">
            <v>6.03</v>
          </cell>
          <cell r="I361" t="str">
            <v>MATE MDIV 187</v>
          </cell>
        </row>
        <row r="362">
          <cell r="B362" t="str">
            <v>MILAR</v>
          </cell>
        </row>
        <row r="363">
          <cell r="A363">
            <v>253</v>
          </cell>
          <cell r="B363" t="str">
            <v>ALMOXARIFE</v>
          </cell>
          <cell r="C363" t="str">
            <v>H</v>
          </cell>
          <cell r="D363">
            <v>1</v>
          </cell>
          <cell r="E363">
            <v>3.1</v>
          </cell>
          <cell r="F363">
            <v>3.1</v>
          </cell>
          <cell r="H363">
            <v>3.1</v>
          </cell>
          <cell r="I363" t="str">
            <v>MOBR MOBA 253</v>
          </cell>
        </row>
        <row r="364">
          <cell r="A364">
            <v>583</v>
          </cell>
          <cell r="B364" t="str">
            <v>ALUMINIO ANODIZADO</v>
          </cell>
          <cell r="C364" t="str">
            <v>KG</v>
          </cell>
          <cell r="D364">
            <v>2</v>
          </cell>
          <cell r="E364">
            <v>27.71</v>
          </cell>
          <cell r="F364">
            <v>27.84</v>
          </cell>
          <cell r="H364">
            <v>31.98</v>
          </cell>
          <cell r="I364" t="str">
            <v>MATE MDIV 583</v>
          </cell>
        </row>
        <row r="365">
          <cell r="A365">
            <v>25935</v>
          </cell>
          <cell r="B365" t="str">
            <v>ALVAIDE - OXIDO DE ZINCO - USO INDUSTRIAL, TIPO RMST</v>
          </cell>
          <cell r="C365" t="str">
            <v>KG</v>
          </cell>
          <cell r="D365">
            <v>1</v>
          </cell>
          <cell r="E365">
            <v>5.86</v>
          </cell>
          <cell r="F365">
            <v>5.86</v>
          </cell>
          <cell r="H365">
            <v>5.86</v>
          </cell>
          <cell r="I365" t="str">
            <v>MATE.MDIV.25935</v>
          </cell>
        </row>
        <row r="366">
          <cell r="A366">
            <v>6</v>
          </cell>
          <cell r="B366" t="str">
            <v>AMONIA</v>
          </cell>
          <cell r="C366" t="str">
            <v>L</v>
          </cell>
          <cell r="D366">
            <v>2</v>
          </cell>
          <cell r="E366">
            <v>1.1399999999999999</v>
          </cell>
          <cell r="F366">
            <v>1.94</v>
          </cell>
          <cell r="H366">
            <v>2.52</v>
          </cell>
          <cell r="I366" t="str">
            <v>MATE MDIV 6</v>
          </cell>
        </row>
        <row r="367">
          <cell r="A367">
            <v>20193</v>
          </cell>
          <cell r="B367" t="str">
            <v>ANDAIME METALICO TIPO FACHADEIRO LARG=1,20M ALTURA = 2,0M</v>
          </cell>
          <cell r="C367" t="str">
            <v>M2/MES</v>
          </cell>
          <cell r="D367">
            <v>2</v>
          </cell>
          <cell r="E367">
            <v>1.99</v>
          </cell>
          <cell r="F367">
            <v>2.85</v>
          </cell>
          <cell r="H367">
            <v>2.85</v>
          </cell>
          <cell r="I367" t="str">
            <v>EQHP EQLC 20193</v>
          </cell>
        </row>
        <row r="368">
          <cell r="A368">
            <v>10529</v>
          </cell>
          <cell r="B368" t="str">
            <v>ANDAIME METALICO TUBULAR DE ENCAIXE TIPO TORRE, C/ LARGURA A</v>
          </cell>
          <cell r="C368" t="str">
            <v>KG/MES</v>
          </cell>
          <cell r="D368">
            <v>2</v>
          </cell>
          <cell r="E368">
            <v>0.23</v>
          </cell>
          <cell r="F368">
            <v>0.32</v>
          </cell>
          <cell r="H368">
            <v>0.32</v>
          </cell>
          <cell r="I368" t="str">
            <v>EQHP EQLC 10529</v>
          </cell>
        </row>
        <row r="369">
          <cell r="B369" t="str">
            <v>TE 2M, ALTURA 1,00M</v>
          </cell>
        </row>
        <row r="370">
          <cell r="A370">
            <v>10528</v>
          </cell>
          <cell r="B370" t="str">
            <v>ANDAIME METALICO TUBULAR DE ENCAIXE TIPO TORRE, C/ LARGURA A</v>
          </cell>
          <cell r="C370" t="str">
            <v>M2/MES</v>
          </cell>
          <cell r="D370">
            <v>2</v>
          </cell>
          <cell r="E370">
            <v>5.99</v>
          </cell>
          <cell r="F370">
            <v>8.57</v>
          </cell>
          <cell r="H370">
            <v>8.57</v>
          </cell>
          <cell r="I370" t="str">
            <v>EQHP EQLC 10528</v>
          </cell>
        </row>
        <row r="371">
          <cell r="B371" t="str">
            <v>TE 2M, ALTURA 1,00M</v>
          </cell>
        </row>
        <row r="372">
          <cell r="A372">
            <v>10527</v>
          </cell>
          <cell r="B372" t="str">
            <v>ANDAIME METALICO TUBULAR DE ENCAIXE TIPO TORRE, C/ LARGURA A</v>
          </cell>
          <cell r="C372" t="str">
            <v>M/MES</v>
          </cell>
          <cell r="D372">
            <v>1</v>
          </cell>
          <cell r="E372">
            <v>7</v>
          </cell>
          <cell r="F372">
            <v>10</v>
          </cell>
          <cell r="H372">
            <v>10</v>
          </cell>
          <cell r="I372" t="str">
            <v>EQHP EQLC 10527</v>
          </cell>
        </row>
        <row r="373">
          <cell r="A373" t="str">
            <v>ÓDIGO</v>
          </cell>
          <cell r="B373" t="str">
            <v>| DESCRIÇÃO DO INSUMO</v>
          </cell>
          <cell r="C373" t="str">
            <v>| UNID.</v>
          </cell>
          <cell r="D373" t="str">
            <v>| CAT.</v>
          </cell>
          <cell r="E373" t="str">
            <v>P R E Ç O</v>
          </cell>
          <cell r="F373" t="str">
            <v>S  C A L C</v>
          </cell>
          <cell r="G373" t="str">
            <v>U L A</v>
          </cell>
          <cell r="H373" t="str">
            <v>D O S  |</v>
          </cell>
          <cell r="I373" t="str">
            <v>COD.INTELIGENTE</v>
          </cell>
        </row>
        <row r="374">
          <cell r="D374">
            <v>1</v>
          </cell>
          <cell r="E374" t="str">
            <v>.QUARTIL</v>
          </cell>
          <cell r="F374" t="str">
            <v>MEDIANO</v>
          </cell>
          <cell r="G374">
            <v>3</v>
          </cell>
          <cell r="H374" t="str">
            <v>.QUARTIL</v>
          </cell>
        </row>
        <row r="376">
          <cell r="A376" t="str">
            <v>íNCULO..</v>
          </cell>
          <cell r="B376" t="str">
            <v>...: NACIONAL CAIXA</v>
          </cell>
        </row>
        <row r="378">
          <cell r="B378" t="str">
            <v>TE 2M, ALTURA 1,00M</v>
          </cell>
        </row>
        <row r="379">
          <cell r="A379">
            <v>10526</v>
          </cell>
          <cell r="B379" t="str">
            <v>ANDAIME SUSPENSO PLATAFORMA C/ 1,50M DE LARGURA CAP. CARGA A</v>
          </cell>
          <cell r="C379" t="str">
            <v>MES</v>
          </cell>
          <cell r="D379">
            <v>1</v>
          </cell>
          <cell r="E379">
            <v>190</v>
          </cell>
          <cell r="F379">
            <v>195</v>
          </cell>
          <cell r="H379">
            <v>200</v>
          </cell>
          <cell r="I379" t="str">
            <v>EQHP EQLC 10526</v>
          </cell>
        </row>
        <row r="380">
          <cell r="B380" t="str">
            <v>TE 500 KG CABO 45M</v>
          </cell>
        </row>
        <row r="381">
          <cell r="A381">
            <v>301</v>
          </cell>
          <cell r="B381" t="str">
            <v>ANEL BORRACHA P/ TUBO ESGOTO PREDIAL EB 608 DN 100MM</v>
          </cell>
          <cell r="C381" t="str">
            <v>UN</v>
          </cell>
          <cell r="D381">
            <v>1</v>
          </cell>
          <cell r="E381">
            <v>0.96</v>
          </cell>
          <cell r="F381">
            <v>1.26</v>
          </cell>
          <cell r="H381">
            <v>1.41</v>
          </cell>
          <cell r="I381" t="str">
            <v>MATE MHIS 301</v>
          </cell>
        </row>
        <row r="382">
          <cell r="A382">
            <v>295</v>
          </cell>
          <cell r="B382" t="str">
            <v>ANEL BORRACHA P/ TUBO ESGOTO PREDIAL EB 608 DN 40MM</v>
          </cell>
          <cell r="C382" t="str">
            <v>UN</v>
          </cell>
          <cell r="D382">
            <v>2</v>
          </cell>
          <cell r="E382">
            <v>0.49</v>
          </cell>
          <cell r="F382">
            <v>0.64</v>
          </cell>
          <cell r="H382">
            <v>0.72</v>
          </cell>
          <cell r="I382" t="str">
            <v>MATE MHIS 295</v>
          </cell>
        </row>
        <row r="383">
          <cell r="A383">
            <v>296</v>
          </cell>
          <cell r="B383" t="str">
            <v>ANEL BORRACHA P/ TUBO ESGOTO PREDIAL EB 608 DN 50MM</v>
          </cell>
          <cell r="C383" t="str">
            <v>UN</v>
          </cell>
          <cell r="D383">
            <v>2</v>
          </cell>
          <cell r="E383">
            <v>0.52</v>
          </cell>
          <cell r="F383">
            <v>0.68</v>
          </cell>
          <cell r="H383">
            <v>0.76</v>
          </cell>
          <cell r="I383" t="str">
            <v>MATE MHIS 296</v>
          </cell>
        </row>
        <row r="384">
          <cell r="A384">
            <v>297</v>
          </cell>
          <cell r="B384" t="str">
            <v>ANEL BORRACHA P/ TUBO ESGOTO PREDIAL EB 608 DN 75MM</v>
          </cell>
          <cell r="C384" t="str">
            <v>UN</v>
          </cell>
          <cell r="D384">
            <v>2</v>
          </cell>
          <cell r="E384">
            <v>0.66</v>
          </cell>
          <cell r="F384">
            <v>0.87</v>
          </cell>
          <cell r="H384">
            <v>0.98</v>
          </cell>
          <cell r="I384" t="str">
            <v>MATE MHIS 297</v>
          </cell>
        </row>
        <row r="385">
          <cell r="A385">
            <v>311</v>
          </cell>
          <cell r="B385" t="str">
            <v>ANEL BORRACHA P/ TUBO PVC DE FOFO EB-1208 DN 100</v>
          </cell>
          <cell r="C385" t="str">
            <v>UN</v>
          </cell>
          <cell r="D385">
            <v>2</v>
          </cell>
          <cell r="E385">
            <v>2.38</v>
          </cell>
          <cell r="F385">
            <v>3.13</v>
          </cell>
          <cell r="H385">
            <v>3.5</v>
          </cell>
          <cell r="I385" t="str">
            <v>MATE MHIS 311</v>
          </cell>
        </row>
        <row r="386">
          <cell r="A386">
            <v>318</v>
          </cell>
          <cell r="B386" t="str">
            <v>ANEL BORRACHA P/ TUBO PVC DE FOFO EB-1208 DN 150</v>
          </cell>
          <cell r="C386" t="str">
            <v>UN</v>
          </cell>
          <cell r="D386">
            <v>2</v>
          </cell>
          <cell r="E386">
            <v>3.95</v>
          </cell>
          <cell r="F386">
            <v>5.19</v>
          </cell>
          <cell r="H386">
            <v>5.81</v>
          </cell>
          <cell r="I386" t="str">
            <v>MATE MHIS 318</v>
          </cell>
        </row>
        <row r="387">
          <cell r="A387">
            <v>319</v>
          </cell>
          <cell r="B387" t="str">
            <v>ANEL BORRACHA P/ TUBO PVC DE FOFO EB-1208 DN 200</v>
          </cell>
          <cell r="C387" t="str">
            <v>UN</v>
          </cell>
          <cell r="D387">
            <v>2</v>
          </cell>
          <cell r="E387">
            <v>5.73</v>
          </cell>
          <cell r="F387">
            <v>7.52</v>
          </cell>
          <cell r="H387">
            <v>8.41</v>
          </cell>
          <cell r="I387" t="str">
            <v>MATE MHIS 319</v>
          </cell>
        </row>
        <row r="388">
          <cell r="A388">
            <v>320</v>
          </cell>
          <cell r="B388" t="str">
            <v>ANEL BORRACHA P/ TUBO PVC DE FOFO EB-1208 DN 250</v>
          </cell>
          <cell r="C388" t="str">
            <v>UN</v>
          </cell>
          <cell r="D388">
            <v>2</v>
          </cell>
          <cell r="E388">
            <v>14.77</v>
          </cell>
          <cell r="F388">
            <v>19.39</v>
          </cell>
          <cell r="H388">
            <v>21.7</v>
          </cell>
          <cell r="I388" t="str">
            <v>MATE MHIS 320</v>
          </cell>
        </row>
        <row r="389">
          <cell r="A389">
            <v>314</v>
          </cell>
          <cell r="B389" t="str">
            <v>ANEL BORRACHA P/ TUBO PVC DE FOFO EB-1208 DN 300</v>
          </cell>
          <cell r="C389" t="str">
            <v>UN</v>
          </cell>
          <cell r="D389">
            <v>2</v>
          </cell>
          <cell r="E389">
            <v>21.81</v>
          </cell>
          <cell r="F389">
            <v>28.63</v>
          </cell>
          <cell r="H389">
            <v>32.04</v>
          </cell>
          <cell r="I389" t="str">
            <v>MATE MHIS 314</v>
          </cell>
        </row>
        <row r="390">
          <cell r="A390">
            <v>303</v>
          </cell>
          <cell r="B390" t="str">
            <v>ANEL BORRACHA P/ TUBO PVC REDE ESGOTO EB 644 DN 100MM</v>
          </cell>
          <cell r="C390" t="str">
            <v>UN</v>
          </cell>
          <cell r="D390">
            <v>2</v>
          </cell>
          <cell r="E390">
            <v>1.57</v>
          </cell>
          <cell r="F390">
            <v>2.06</v>
          </cell>
          <cell r="H390">
            <v>2.2999999999999998</v>
          </cell>
          <cell r="I390" t="str">
            <v>MATE MHIS 303</v>
          </cell>
        </row>
        <row r="391">
          <cell r="A391">
            <v>304</v>
          </cell>
          <cell r="B391" t="str">
            <v>ANEL BORRACHA P/ TUBO PVC REDE ESGOTO EB 644 DN 125MM</v>
          </cell>
          <cell r="C391" t="str">
            <v>UN</v>
          </cell>
          <cell r="D391">
            <v>2</v>
          </cell>
          <cell r="E391">
            <v>2.99</v>
          </cell>
          <cell r="F391">
            <v>3.93</v>
          </cell>
          <cell r="H391">
            <v>4.4000000000000004</v>
          </cell>
          <cell r="I391" t="str">
            <v>MATE MHIS 304</v>
          </cell>
        </row>
        <row r="392">
          <cell r="A392">
            <v>305</v>
          </cell>
          <cell r="B392" t="str">
            <v>ANEL BORRACHA P/ TUBO PVC REDE ESGOTO EB 644 DN 150MM</v>
          </cell>
          <cell r="C392" t="str">
            <v>UN</v>
          </cell>
          <cell r="D392">
            <v>2</v>
          </cell>
          <cell r="E392">
            <v>3.84</v>
          </cell>
          <cell r="F392">
            <v>5.04</v>
          </cell>
          <cell r="H392">
            <v>5.64</v>
          </cell>
          <cell r="I392" t="str">
            <v>MATE MHIS 305</v>
          </cell>
        </row>
        <row r="393">
          <cell r="A393">
            <v>306</v>
          </cell>
          <cell r="B393" t="str">
            <v>ANEL BORRACHA P/ TUBO PVC REDE ESGOTO EB 644 DN 200MM</v>
          </cell>
          <cell r="C393" t="str">
            <v>UN</v>
          </cell>
          <cell r="D393">
            <v>2</v>
          </cell>
          <cell r="E393">
            <v>5.7</v>
          </cell>
          <cell r="F393">
            <v>7.48</v>
          </cell>
          <cell r="H393">
            <v>8.3699999999999992</v>
          </cell>
          <cell r="I393" t="str">
            <v>MATE MHIS 306</v>
          </cell>
        </row>
        <row r="394">
          <cell r="A394">
            <v>307</v>
          </cell>
          <cell r="B394" t="str">
            <v>ANEL BORRACHA P/ TUBO PVC REDE ESGOTO EB 644 DN 250MM</v>
          </cell>
          <cell r="C394" t="str">
            <v>UN</v>
          </cell>
          <cell r="D394">
            <v>2</v>
          </cell>
          <cell r="E394">
            <v>11.02</v>
          </cell>
          <cell r="F394">
            <v>14.47</v>
          </cell>
          <cell r="H394">
            <v>16.190000000000001</v>
          </cell>
          <cell r="I394" t="str">
            <v>MATE MHIS 307</v>
          </cell>
        </row>
        <row r="395">
          <cell r="A395">
            <v>308</v>
          </cell>
          <cell r="B395" t="str">
            <v>ANEL BORRACHA P/ TUBO PVC REDE ESGOTO EB 644 DN 300MM</v>
          </cell>
          <cell r="C395" t="str">
            <v>UN</v>
          </cell>
          <cell r="D395">
            <v>2</v>
          </cell>
          <cell r="E395">
            <v>19.600000000000001</v>
          </cell>
          <cell r="F395">
            <v>25.73</v>
          </cell>
          <cell r="H395">
            <v>28.79</v>
          </cell>
          <cell r="I395" t="str">
            <v>MATE MHIS 308</v>
          </cell>
        </row>
        <row r="396">
          <cell r="A396">
            <v>309</v>
          </cell>
          <cell r="B396" t="str">
            <v>ANEL BORRACHA P/ TUBO PVC REDE ESGOTO EB 644 DN 350MM</v>
          </cell>
          <cell r="C396" t="str">
            <v>UN</v>
          </cell>
          <cell r="D396">
            <v>2</v>
          </cell>
          <cell r="E396">
            <v>23.53</v>
          </cell>
          <cell r="F396">
            <v>30.88</v>
          </cell>
          <cell r="H396">
            <v>34.56</v>
          </cell>
          <cell r="I396" t="str">
            <v>MATE MHIS 309</v>
          </cell>
        </row>
        <row r="397">
          <cell r="A397">
            <v>310</v>
          </cell>
          <cell r="B397" t="str">
            <v>ANEL BORRACHA P/ TUBO PVC REDE ESGOTO EB 644 DN 400MM</v>
          </cell>
          <cell r="C397" t="str">
            <v>UN</v>
          </cell>
          <cell r="D397">
            <v>2</v>
          </cell>
          <cell r="E397">
            <v>29.55</v>
          </cell>
          <cell r="F397">
            <v>38.79</v>
          </cell>
          <cell r="H397">
            <v>43.41</v>
          </cell>
          <cell r="I397" t="str">
            <v>MATE MHIS 310</v>
          </cell>
        </row>
        <row r="398">
          <cell r="A398">
            <v>299</v>
          </cell>
          <cell r="B398" t="str">
            <v>ANEL BORRACHA P/ TUBO SERIE R DN 100MM</v>
          </cell>
          <cell r="C398" t="str">
            <v>UN</v>
          </cell>
          <cell r="D398">
            <v>2</v>
          </cell>
          <cell r="E398">
            <v>0.98</v>
          </cell>
          <cell r="F398">
            <v>1.29</v>
          </cell>
          <cell r="H398">
            <v>1.45</v>
          </cell>
          <cell r="I398" t="str">
            <v>MATE MHIS 299</v>
          </cell>
        </row>
        <row r="399">
          <cell r="A399">
            <v>300</v>
          </cell>
          <cell r="B399" t="str">
            <v>ANEL BORRACHA P/ TUBO SERIE R DN 150MM</v>
          </cell>
          <cell r="C399" t="str">
            <v>UN</v>
          </cell>
          <cell r="D399">
            <v>2</v>
          </cell>
          <cell r="E399">
            <v>5.67</v>
          </cell>
          <cell r="F399">
            <v>7.44</v>
          </cell>
          <cell r="H399">
            <v>8.33</v>
          </cell>
          <cell r="I399" t="str">
            <v>MATE MHIS 300</v>
          </cell>
        </row>
        <row r="400">
          <cell r="A400">
            <v>20084</v>
          </cell>
          <cell r="B400" t="str">
            <v>ANEL BORRACHA P/ TUBO SERIE R DN 40MM</v>
          </cell>
          <cell r="C400" t="str">
            <v>UN</v>
          </cell>
          <cell r="D400">
            <v>2</v>
          </cell>
          <cell r="E400">
            <v>0.57999999999999996</v>
          </cell>
          <cell r="F400">
            <v>0.76</v>
          </cell>
          <cell r="H400">
            <v>0.85</v>
          </cell>
          <cell r="I400" t="str">
            <v>MATE MHIS 20084</v>
          </cell>
        </row>
        <row r="401">
          <cell r="A401">
            <v>20085</v>
          </cell>
          <cell r="B401" t="str">
            <v>ANEL BORRACHA P/ TUBO SERIE R DN 50MM</v>
          </cell>
          <cell r="C401" t="str">
            <v>UN</v>
          </cell>
          <cell r="D401">
            <v>2</v>
          </cell>
          <cell r="E401">
            <v>0.64</v>
          </cell>
          <cell r="F401">
            <v>0.84</v>
          </cell>
          <cell r="H401">
            <v>0.94</v>
          </cell>
          <cell r="I401" t="str">
            <v>MATE MHIS 20085</v>
          </cell>
        </row>
        <row r="402">
          <cell r="A402">
            <v>298</v>
          </cell>
          <cell r="B402" t="str">
            <v>ANEL BORRACHA P/ TUBO SERIE R DN 75MM</v>
          </cell>
          <cell r="C402" t="str">
            <v>UN</v>
          </cell>
          <cell r="D402">
            <v>2</v>
          </cell>
          <cell r="E402">
            <v>0.72</v>
          </cell>
          <cell r="F402">
            <v>0.95</v>
          </cell>
          <cell r="H402">
            <v>1.06</v>
          </cell>
          <cell r="I402" t="str">
            <v>MATE MHIS 298</v>
          </cell>
        </row>
        <row r="403">
          <cell r="A403">
            <v>20326</v>
          </cell>
          <cell r="B403" t="str">
            <v>ANEL BORRACHA P/ TUBO/CONEXAO PVC PBA P/ REDE AGUA    DN 60M</v>
          </cell>
          <cell r="C403" t="str">
            <v>UN</v>
          </cell>
          <cell r="D403">
            <v>2</v>
          </cell>
          <cell r="E403">
            <v>0.96</v>
          </cell>
          <cell r="F403">
            <v>1.26</v>
          </cell>
          <cell r="H403">
            <v>1.41</v>
          </cell>
          <cell r="I403" t="str">
            <v>MATE MHIS 20326</v>
          </cell>
        </row>
        <row r="404">
          <cell r="A404" t="str">
            <v>ÓDIGO</v>
          </cell>
          <cell r="B404" t="str">
            <v>| DESCRIÇÃO DO INSUMO</v>
          </cell>
          <cell r="C404" t="str">
            <v>| UNID.</v>
          </cell>
          <cell r="D404" t="str">
            <v>| CAT.</v>
          </cell>
          <cell r="E404" t="str">
            <v>P R E Ç O</v>
          </cell>
          <cell r="F404" t="str">
            <v>S  C A L C</v>
          </cell>
          <cell r="G404" t="str">
            <v>U L A</v>
          </cell>
          <cell r="H404" t="str">
            <v>D O S  |</v>
          </cell>
          <cell r="I404" t="str">
            <v>COD.INTELIGENTE</v>
          </cell>
        </row>
        <row r="405">
          <cell r="D405">
            <v>1</v>
          </cell>
          <cell r="E405" t="str">
            <v>.QUARTIL</v>
          </cell>
          <cell r="F405" t="str">
            <v>MEDIANO</v>
          </cell>
          <cell r="G405">
            <v>3</v>
          </cell>
          <cell r="H405" t="str">
            <v>.QUARTIL</v>
          </cell>
        </row>
        <row r="407">
          <cell r="A407" t="str">
            <v>íNCULO..</v>
          </cell>
          <cell r="B407" t="str">
            <v>...: NACIONAL CAIXA</v>
          </cell>
        </row>
        <row r="409">
          <cell r="B409" t="str">
            <v>M</v>
          </cell>
        </row>
        <row r="410">
          <cell r="A410">
            <v>328</v>
          </cell>
          <cell r="B410" t="str">
            <v>ANEL BORRACHA P/ TUBO/CONEXAO PVC PBA P/ REDE AGUA DN 100MM</v>
          </cell>
          <cell r="C410" t="str">
            <v>UN</v>
          </cell>
          <cell r="D410">
            <v>2</v>
          </cell>
          <cell r="E410">
            <v>2.2400000000000002</v>
          </cell>
          <cell r="F410">
            <v>2.94</v>
          </cell>
          <cell r="H410">
            <v>3.29</v>
          </cell>
          <cell r="I410" t="str">
            <v>MATE MHIS 328</v>
          </cell>
        </row>
        <row r="411">
          <cell r="A411">
            <v>325</v>
          </cell>
          <cell r="B411" t="str">
            <v>ANEL BORRACHA P/ TUBO/CONEXAO PVC PBA P/ REDE AGUA DN 50MM</v>
          </cell>
          <cell r="C411" t="str">
            <v>UN</v>
          </cell>
          <cell r="D411">
            <v>2</v>
          </cell>
          <cell r="E411">
            <v>0.93</v>
          </cell>
          <cell r="F411">
            <v>1.22</v>
          </cell>
          <cell r="H411">
            <v>1.36</v>
          </cell>
          <cell r="I411" t="str">
            <v>MATE MHIS 325</v>
          </cell>
        </row>
        <row r="412">
          <cell r="A412">
            <v>326</v>
          </cell>
          <cell r="B412" t="str">
            <v>ANEL BORRACHA P/ TUBO/CONEXAO PVC PBA P/ REDE AGUA DN 65MM</v>
          </cell>
          <cell r="C412" t="str">
            <v>UN</v>
          </cell>
          <cell r="D412">
            <v>2</v>
          </cell>
          <cell r="E412">
            <v>1.74</v>
          </cell>
          <cell r="F412">
            <v>2.29</v>
          </cell>
          <cell r="H412">
            <v>2.56</v>
          </cell>
          <cell r="I412" t="str">
            <v>MATE MHIS 326</v>
          </cell>
        </row>
        <row r="413">
          <cell r="A413">
            <v>329</v>
          </cell>
          <cell r="B413" t="str">
            <v>ANEL BORRACHA P/ TUBO/CONEXAO PVC PBA P/ REDE AGUA DN 75MM</v>
          </cell>
          <cell r="C413" t="str">
            <v>UN</v>
          </cell>
          <cell r="D413">
            <v>2</v>
          </cell>
          <cell r="E413">
            <v>2.09</v>
          </cell>
          <cell r="F413">
            <v>2.74</v>
          </cell>
          <cell r="H413">
            <v>3.07</v>
          </cell>
          <cell r="I413" t="str">
            <v>MATE MHIS 329</v>
          </cell>
        </row>
        <row r="414">
          <cell r="A414">
            <v>20975</v>
          </cell>
          <cell r="B414" t="str">
            <v>ANEL DE EXPANSAO EM COBRE P/ EMPATACAO MANGUEIRA DE COMBATE</v>
          </cell>
          <cell r="C414" t="str">
            <v>UN</v>
          </cell>
          <cell r="D414">
            <v>2</v>
          </cell>
          <cell r="E414">
            <v>2.89</v>
          </cell>
          <cell r="F414">
            <v>2.89</v>
          </cell>
          <cell r="H414">
            <v>3.24</v>
          </cell>
          <cell r="I414" t="str">
            <v>MATE MDIV 20975</v>
          </cell>
        </row>
        <row r="415">
          <cell r="B415" t="str">
            <v>A INCENDIO ENGATE RAPIDO 1 1/2"</v>
          </cell>
        </row>
        <row r="416">
          <cell r="A416">
            <v>20976</v>
          </cell>
          <cell r="B416" t="str">
            <v>ANEL DE EXPANSAO EM COBRE P/ EMPATACAO MANGUEIRA DE COMBATE</v>
          </cell>
          <cell r="C416" t="str">
            <v>UN</v>
          </cell>
          <cell r="D416">
            <v>2</v>
          </cell>
          <cell r="E416">
            <v>6.07</v>
          </cell>
          <cell r="F416">
            <v>6.07</v>
          </cell>
          <cell r="H416">
            <v>6.8</v>
          </cell>
          <cell r="I416" t="str">
            <v>MATE MDIV 20976</v>
          </cell>
        </row>
        <row r="417">
          <cell r="B417" t="str">
            <v>A INCENDIO ENGATE RAPIDO 2 1/2"</v>
          </cell>
        </row>
        <row r="418">
          <cell r="A418">
            <v>13111</v>
          </cell>
          <cell r="B418" t="str">
            <v>ANEL OU ADUELA CONCRETO ARMADO D = 0,40M, H = 0,40M</v>
          </cell>
          <cell r="C418" t="str">
            <v>UN</v>
          </cell>
          <cell r="D418">
            <v>2</v>
          </cell>
          <cell r="E418">
            <v>33.54</v>
          </cell>
          <cell r="F418">
            <v>38.83</v>
          </cell>
          <cell r="H418">
            <v>40.42</v>
          </cell>
          <cell r="I418" t="str">
            <v>MATE MHIS 13111</v>
          </cell>
        </row>
        <row r="419">
          <cell r="A419">
            <v>13113</v>
          </cell>
          <cell r="B419" t="str">
            <v>ANEL OU ADUELA CONCRETO ARMADO D = 0,60M, H = 0,10M</v>
          </cell>
          <cell r="C419" t="str">
            <v>UN</v>
          </cell>
          <cell r="D419">
            <v>2</v>
          </cell>
          <cell r="E419">
            <v>6.7</v>
          </cell>
          <cell r="F419">
            <v>7.76</v>
          </cell>
          <cell r="H419">
            <v>8.08</v>
          </cell>
          <cell r="I419" t="str">
            <v>MATE MHIS 13113</v>
          </cell>
        </row>
        <row r="420">
          <cell r="A420">
            <v>13114</v>
          </cell>
          <cell r="B420" t="str">
            <v>ANEL OU ADUELA CONCRETO ARMADO D = 0,60M, H = 0,15M</v>
          </cell>
          <cell r="C420" t="str">
            <v>UN</v>
          </cell>
          <cell r="D420">
            <v>2</v>
          </cell>
          <cell r="E420">
            <v>10.06</v>
          </cell>
          <cell r="F420">
            <v>11.65</v>
          </cell>
          <cell r="H420">
            <v>12.12</v>
          </cell>
          <cell r="I420" t="str">
            <v>MATE MHIS 13114</v>
          </cell>
        </row>
        <row r="421">
          <cell r="A421">
            <v>12530</v>
          </cell>
          <cell r="B421" t="str">
            <v>ANEL OU ADUELA CONCRETO ARMADO D = 0,60M, H = 0,30M</v>
          </cell>
          <cell r="C421" t="str">
            <v>UN</v>
          </cell>
          <cell r="D421">
            <v>2</v>
          </cell>
          <cell r="E421">
            <v>20.12</v>
          </cell>
          <cell r="F421">
            <v>23.3</v>
          </cell>
          <cell r="H421">
            <v>24.25</v>
          </cell>
          <cell r="I421" t="str">
            <v>MATE MHIS 12530</v>
          </cell>
        </row>
        <row r="422">
          <cell r="A422">
            <v>12531</v>
          </cell>
          <cell r="B422" t="str">
            <v>ANEL OU ADUELA CONCRETO ARMADO D = 0,60M, H = 0,40M</v>
          </cell>
          <cell r="C422" t="str">
            <v>UN</v>
          </cell>
          <cell r="D422">
            <v>2</v>
          </cell>
          <cell r="E422">
            <v>72.680000000000007</v>
          </cell>
          <cell r="F422">
            <v>84.14</v>
          </cell>
          <cell r="H422">
            <v>87.58</v>
          </cell>
          <cell r="I422" t="str">
            <v>MATE MHIS 12531</v>
          </cell>
        </row>
        <row r="423">
          <cell r="A423">
            <v>12532</v>
          </cell>
          <cell r="B423" t="str">
            <v>ANEL OU ADUELA CONCRETO ARMADO D = 0,60M, H = 0,50M</v>
          </cell>
          <cell r="C423" t="str">
            <v>UN</v>
          </cell>
          <cell r="D423">
            <v>2</v>
          </cell>
          <cell r="E423">
            <v>29.07</v>
          </cell>
          <cell r="F423">
            <v>33.65</v>
          </cell>
          <cell r="H423">
            <v>35.03</v>
          </cell>
          <cell r="I423" t="str">
            <v>MATE MHIS 12532</v>
          </cell>
        </row>
        <row r="424">
          <cell r="A424">
            <v>12533</v>
          </cell>
          <cell r="B424" t="str">
            <v>ANEL OU ADUELA CONCRETO ARMADO D = 0,80M, H = 0,30M</v>
          </cell>
          <cell r="C424" t="str">
            <v>UN</v>
          </cell>
          <cell r="D424">
            <v>2</v>
          </cell>
          <cell r="E424">
            <v>38.020000000000003</v>
          </cell>
          <cell r="F424">
            <v>44.01</v>
          </cell>
          <cell r="H424">
            <v>45.81</v>
          </cell>
          <cell r="I424" t="str">
            <v>MATE MHIS 12533</v>
          </cell>
        </row>
        <row r="425">
          <cell r="A425">
            <v>12544</v>
          </cell>
          <cell r="B425" t="str">
            <v>ANEL OU ADUELA CONCRETO ARMADO D = 0,80M, H = 0,50M</v>
          </cell>
          <cell r="C425" t="str">
            <v>UN</v>
          </cell>
          <cell r="D425">
            <v>2</v>
          </cell>
          <cell r="E425">
            <v>39.14</v>
          </cell>
          <cell r="F425">
            <v>45.31</v>
          </cell>
          <cell r="H425">
            <v>47.16</v>
          </cell>
          <cell r="I425" t="str">
            <v>MATE MHIS 12544</v>
          </cell>
        </row>
        <row r="426">
          <cell r="A426">
            <v>12546</v>
          </cell>
          <cell r="B426" t="str">
            <v>ANEL OU ADUELA CONCRETO ARMADO D = 1,00M, H = 0,40M</v>
          </cell>
          <cell r="C426" t="str">
            <v>UN</v>
          </cell>
          <cell r="D426">
            <v>2</v>
          </cell>
          <cell r="E426">
            <v>169.98</v>
          </cell>
          <cell r="F426">
            <v>196.77</v>
          </cell>
          <cell r="H426">
            <v>204.81</v>
          </cell>
          <cell r="I426" t="str">
            <v>MATE MHIS 12546</v>
          </cell>
        </row>
        <row r="427">
          <cell r="A427">
            <v>12547</v>
          </cell>
          <cell r="B427" t="str">
            <v>ANEL OU ADUELA CONCRETO ARMADO D = 1,00M, H = 0,50M</v>
          </cell>
          <cell r="C427" t="str">
            <v>UN</v>
          </cell>
          <cell r="D427">
            <v>2</v>
          </cell>
          <cell r="E427">
            <v>40.25</v>
          </cell>
          <cell r="F427">
            <v>46.6</v>
          </cell>
          <cell r="H427">
            <v>48.5</v>
          </cell>
          <cell r="I427" t="str">
            <v>MATE MHIS 12547</v>
          </cell>
        </row>
        <row r="428">
          <cell r="A428">
            <v>12548</v>
          </cell>
          <cell r="B428" t="str">
            <v>ANEL OU ADUELA CONCRETO ARMADO D = 1,10M, H = 0,30M</v>
          </cell>
          <cell r="C428" t="str">
            <v>UN</v>
          </cell>
          <cell r="D428">
            <v>2</v>
          </cell>
          <cell r="E428">
            <v>51.44</v>
          </cell>
          <cell r="F428">
            <v>59.55</v>
          </cell>
          <cell r="H428">
            <v>61.98</v>
          </cell>
          <cell r="I428" t="str">
            <v>MATE MHIS 12548</v>
          </cell>
        </row>
        <row r="429">
          <cell r="A429">
            <v>12551</v>
          </cell>
          <cell r="B429" t="str">
            <v>ANEL OU ADUELA CONCRETO ARMADO D = 1,20M, H = 0,50M</v>
          </cell>
          <cell r="C429" t="str">
            <v>UN</v>
          </cell>
          <cell r="D429">
            <v>2</v>
          </cell>
          <cell r="E429">
            <v>71.569999999999993</v>
          </cell>
          <cell r="F429">
            <v>82.85</v>
          </cell>
          <cell r="H429">
            <v>86.23</v>
          </cell>
          <cell r="I429" t="str">
            <v>MATE MHIS 12551</v>
          </cell>
        </row>
        <row r="430">
          <cell r="A430">
            <v>12563</v>
          </cell>
          <cell r="B430" t="str">
            <v>ANEL OU ADUELA CONCRETO ARMADO D = 1,50M, H = 0,50M</v>
          </cell>
          <cell r="C430" t="str">
            <v>UN</v>
          </cell>
          <cell r="D430">
            <v>2</v>
          </cell>
          <cell r="E430">
            <v>127.48</v>
          </cell>
          <cell r="F430">
            <v>147.58000000000001</v>
          </cell>
          <cell r="H430">
            <v>153.6</v>
          </cell>
          <cell r="I430" t="str">
            <v>MATE MHIS 12563</v>
          </cell>
        </row>
        <row r="431">
          <cell r="A431">
            <v>12565</v>
          </cell>
          <cell r="B431" t="str">
            <v>ANEL OU ADUELA CONCRETO ARMADO D = 2,00M, H = 0,50M</v>
          </cell>
          <cell r="C431" t="str">
            <v>UN</v>
          </cell>
          <cell r="D431">
            <v>2</v>
          </cell>
          <cell r="E431">
            <v>261.68</v>
          </cell>
          <cell r="F431">
            <v>302.93</v>
          </cell>
          <cell r="H431">
            <v>315.3</v>
          </cell>
          <cell r="I431" t="str">
            <v>MATE MHIS 12565</v>
          </cell>
        </row>
        <row r="432">
          <cell r="A432">
            <v>12567</v>
          </cell>
          <cell r="B432" t="str">
            <v>ANEL OU ADUELA CONCRETO ARMADO D = 2,50M, H = 0,50M</v>
          </cell>
          <cell r="C432" t="str">
            <v>UN</v>
          </cell>
          <cell r="D432">
            <v>2</v>
          </cell>
          <cell r="E432">
            <v>402.58</v>
          </cell>
          <cell r="F432">
            <v>466.04</v>
          </cell>
          <cell r="H432">
            <v>485.08</v>
          </cell>
          <cell r="I432" t="str">
            <v>MATE MHIS 12567</v>
          </cell>
        </row>
        <row r="433">
          <cell r="A433">
            <v>12568</v>
          </cell>
          <cell r="B433" t="str">
            <v>ANEL OU ADUELA CONCRETO ARMADO D = 3,00M, H = 0,50M</v>
          </cell>
          <cell r="C433" t="str">
            <v>UN</v>
          </cell>
          <cell r="D433">
            <v>2</v>
          </cell>
          <cell r="E433">
            <v>469.68</v>
          </cell>
          <cell r="F433">
            <v>543.72</v>
          </cell>
          <cell r="H433">
            <v>565.92999999999995</v>
          </cell>
          <cell r="I433" t="str">
            <v>MATE MHIS 12568</v>
          </cell>
        </row>
        <row r="434">
          <cell r="A434">
            <v>11789</v>
          </cell>
          <cell r="B434" t="str">
            <v>ANEL PARA GUIA DE 10MM PARA FIO FE-160</v>
          </cell>
          <cell r="C434" t="str">
            <v>UN</v>
          </cell>
          <cell r="D434">
            <v>2</v>
          </cell>
          <cell r="E434">
            <v>2.02</v>
          </cell>
          <cell r="F434">
            <v>4.0199999999999996</v>
          </cell>
          <cell r="H434">
            <v>4.4000000000000004</v>
          </cell>
          <cell r="I434" t="str">
            <v>MATE MELE 11789</v>
          </cell>
        </row>
        <row r="435">
          <cell r="A435" t="str">
            <v>ÓDIGO</v>
          </cell>
          <cell r="B435" t="str">
            <v>| DESCRIÇÃO DO INSUMO</v>
          </cell>
          <cell r="C435" t="str">
            <v>| UNID.</v>
          </cell>
          <cell r="D435" t="str">
            <v>| CAT.</v>
          </cell>
          <cell r="E435" t="str">
            <v>P R E Ç O</v>
          </cell>
          <cell r="F435" t="str">
            <v>S  C A L C</v>
          </cell>
          <cell r="G435" t="str">
            <v>U L A</v>
          </cell>
          <cell r="H435" t="str">
            <v>D O S  |</v>
          </cell>
          <cell r="I435" t="str">
            <v>COD.INTELIGENTE</v>
          </cell>
        </row>
        <row r="436">
          <cell r="D436">
            <v>1</v>
          </cell>
          <cell r="E436" t="str">
            <v>.QUARTIL</v>
          </cell>
          <cell r="F436" t="str">
            <v>MEDIANO</v>
          </cell>
          <cell r="G436">
            <v>3</v>
          </cell>
          <cell r="H436" t="str">
            <v>.QUARTIL</v>
          </cell>
        </row>
        <row r="438">
          <cell r="A438" t="str">
            <v>íNCULO..</v>
          </cell>
          <cell r="B438" t="str">
            <v>...: NACIONAL CAIXA</v>
          </cell>
        </row>
        <row r="440">
          <cell r="A440">
            <v>10560</v>
          </cell>
          <cell r="B440" t="str">
            <v>ANTRACITO</v>
          </cell>
          <cell r="C440" t="str">
            <v>M3</v>
          </cell>
          <cell r="D440">
            <v>2</v>
          </cell>
          <cell r="E440">
            <v>1512.37</v>
          </cell>
          <cell r="F440">
            <v>2574.25</v>
          </cell>
          <cell r="H440">
            <v>3346.53</v>
          </cell>
          <cell r="I440" t="str">
            <v>MATE MDIV 10560</v>
          </cell>
        </row>
        <row r="441">
          <cell r="A441">
            <v>12888</v>
          </cell>
          <cell r="B441" t="str">
            <v>APARELHO APOIO ESTRUTURAL DE NEOPRENE FRETADO</v>
          </cell>
          <cell r="C441" t="str">
            <v>DM3</v>
          </cell>
          <cell r="D441">
            <v>2</v>
          </cell>
          <cell r="E441">
            <v>91.77</v>
          </cell>
          <cell r="F441">
            <v>91.77</v>
          </cell>
          <cell r="H441">
            <v>91.77</v>
          </cell>
          <cell r="I441" t="str">
            <v>MATE MDIV 12888</v>
          </cell>
        </row>
        <row r="442">
          <cell r="A442">
            <v>12889</v>
          </cell>
          <cell r="B442" t="str">
            <v>APARELHO APOIO ESTRUTURAL DE NEOPRENE NAO FRETADO</v>
          </cell>
          <cell r="C442" t="str">
            <v>DM3</v>
          </cell>
          <cell r="D442">
            <v>1</v>
          </cell>
          <cell r="E442">
            <v>39</v>
          </cell>
          <cell r="F442">
            <v>39</v>
          </cell>
          <cell r="H442">
            <v>39</v>
          </cell>
          <cell r="I442" t="str">
            <v>MATE MDIV 12889</v>
          </cell>
        </row>
        <row r="443">
          <cell r="A443">
            <v>13761</v>
          </cell>
          <cell r="B443" t="str">
            <v>APARELHO CORTE OXI-ACETILENO</v>
          </cell>
          <cell r="C443" t="str">
            <v>UN</v>
          </cell>
          <cell r="D443">
            <v>1</v>
          </cell>
          <cell r="E443">
            <v>3026</v>
          </cell>
          <cell r="F443">
            <v>3113</v>
          </cell>
          <cell r="H443">
            <v>3200</v>
          </cell>
          <cell r="I443" t="str">
            <v>EQHP EQAQ 13761</v>
          </cell>
        </row>
        <row r="444">
          <cell r="A444">
            <v>3332</v>
          </cell>
          <cell r="B444" t="str">
            <v>APARELHO CORTE OXI-ACETILENO</v>
          </cell>
          <cell r="C444" t="str">
            <v>H</v>
          </cell>
          <cell r="D444">
            <v>1</v>
          </cell>
          <cell r="E444">
            <v>1.04</v>
          </cell>
          <cell r="F444">
            <v>1.04</v>
          </cell>
          <cell r="H444">
            <v>1.04</v>
          </cell>
          <cell r="I444" t="str">
            <v>EQHP EQLC 3332</v>
          </cell>
        </row>
        <row r="445">
          <cell r="A445">
            <v>7600</v>
          </cell>
          <cell r="B445" t="str">
            <v>APARELHO MISTURADOR CROMADO P/ BIDE C/ DUCHA</v>
          </cell>
          <cell r="C445" t="str">
            <v>CJ</v>
          </cell>
          <cell r="D445">
            <v>2</v>
          </cell>
          <cell r="E445">
            <v>209.79</v>
          </cell>
          <cell r="F445">
            <v>219.72</v>
          </cell>
          <cell r="H445">
            <v>226.8</v>
          </cell>
          <cell r="I445" t="str">
            <v>MATE MDIV 7600</v>
          </cell>
        </row>
        <row r="446">
          <cell r="A446">
            <v>11770</v>
          </cell>
          <cell r="B446" t="str">
            <v>APARELHO MISTURADOR CROMADO P/ CHUVEIRO 3/4" REF 2116</v>
          </cell>
          <cell r="C446" t="str">
            <v>UN</v>
          </cell>
          <cell r="D446">
            <v>2</v>
          </cell>
          <cell r="E446">
            <v>79.55</v>
          </cell>
          <cell r="F446">
            <v>83.31</v>
          </cell>
          <cell r="H446">
            <v>86</v>
          </cell>
          <cell r="I446" t="str">
            <v>MATE MDIV 11770</v>
          </cell>
        </row>
        <row r="447">
          <cell r="A447">
            <v>11769</v>
          </cell>
          <cell r="B447" t="str">
            <v>APARELHO MISTURADOR CROMADO P/ LAVATORIO REF 1875</v>
          </cell>
          <cell r="C447" t="str">
            <v>UN</v>
          </cell>
          <cell r="D447">
            <v>2</v>
          </cell>
          <cell r="E447">
            <v>173.4</v>
          </cell>
          <cell r="F447">
            <v>181.6</v>
          </cell>
          <cell r="H447">
            <v>187.46</v>
          </cell>
          <cell r="I447" t="str">
            <v>MATE MDIV 11769</v>
          </cell>
        </row>
        <row r="448">
          <cell r="A448">
            <v>11771</v>
          </cell>
          <cell r="B448" t="str">
            <v>APARELHO MISTURADOR CROMADO P/ PIA REF 1258</v>
          </cell>
          <cell r="C448" t="str">
            <v>UN</v>
          </cell>
          <cell r="D448">
            <v>2</v>
          </cell>
          <cell r="E448">
            <v>255.43</v>
          </cell>
          <cell r="F448">
            <v>267.52</v>
          </cell>
          <cell r="H448">
            <v>276.14999999999998</v>
          </cell>
          <cell r="I448" t="str">
            <v>MATE MDIV 11771</v>
          </cell>
        </row>
        <row r="449">
          <cell r="A449">
            <v>4814</v>
          </cell>
          <cell r="B449" t="str">
            <v>APARELHO SINALIZADOR DE SAIDA DE GARAGEM COMPLETO C/ CELULA</v>
          </cell>
          <cell r="C449" t="str">
            <v>UN</v>
          </cell>
          <cell r="D449">
            <v>2</v>
          </cell>
          <cell r="E449">
            <v>261.22000000000003</v>
          </cell>
          <cell r="F449">
            <v>305.79000000000002</v>
          </cell>
          <cell r="H449">
            <v>342.85</v>
          </cell>
          <cell r="I449" t="str">
            <v>MATE MDIV 4814</v>
          </cell>
        </row>
        <row r="450">
          <cell r="B450" t="str">
            <v>FOTOELETRICA E BRACADEIRA</v>
          </cell>
        </row>
        <row r="451">
          <cell r="A451">
            <v>25967</v>
          </cell>
          <cell r="B451" t="str">
            <v>APOIO DO PORTA DENTE FRESADORA CIBER W 1900 .</v>
          </cell>
          <cell r="C451" t="str">
            <v>UN</v>
          </cell>
          <cell r="D451">
            <v>2</v>
          </cell>
          <cell r="E451">
            <v>1107.44</v>
          </cell>
          <cell r="F451">
            <v>1107.44</v>
          </cell>
          <cell r="H451">
            <v>1107.44</v>
          </cell>
          <cell r="I451" t="str">
            <v>EQHP EQAQ 25967</v>
          </cell>
        </row>
        <row r="452">
          <cell r="A452">
            <v>6122</v>
          </cell>
          <cell r="B452" t="str">
            <v>APONTADOR OU APROPRIADOR</v>
          </cell>
          <cell r="C452" t="str">
            <v>H</v>
          </cell>
          <cell r="D452">
            <v>2</v>
          </cell>
          <cell r="E452">
            <v>3.1</v>
          </cell>
          <cell r="F452">
            <v>3.1</v>
          </cell>
          <cell r="H452">
            <v>3.1</v>
          </cell>
          <cell r="I452" t="str">
            <v>MOBR MOBA 6122</v>
          </cell>
        </row>
        <row r="453">
          <cell r="A453">
            <v>11816</v>
          </cell>
          <cell r="B453" t="str">
            <v>AQUECEDOR DE AGUA ELETRICO HORIZONTAL 100L CILINDRO COBRE /</v>
          </cell>
          <cell r="C453" t="str">
            <v>UN</v>
          </cell>
          <cell r="D453">
            <v>1</v>
          </cell>
          <cell r="E453">
            <v>1255.06</v>
          </cell>
          <cell r="F453">
            <v>1602.06</v>
          </cell>
          <cell r="H453">
            <v>2062.5</v>
          </cell>
          <cell r="I453" t="str">
            <v>MATE MDIV 11816</v>
          </cell>
        </row>
        <row r="454">
          <cell r="B454" t="str">
            <v>INOX</v>
          </cell>
        </row>
        <row r="455">
          <cell r="A455">
            <v>11811</v>
          </cell>
          <cell r="B455" t="str">
            <v>AQUECEDOR DE AGUA ELETRICO HORIZONTAL 200L CILINDRO COBRE /</v>
          </cell>
          <cell r="C455" t="str">
            <v>UN</v>
          </cell>
          <cell r="D455">
            <v>2</v>
          </cell>
          <cell r="E455">
            <v>1916.22</v>
          </cell>
          <cell r="F455">
            <v>2446.02</v>
          </cell>
          <cell r="H455">
            <v>3149.02</v>
          </cell>
          <cell r="I455" t="str">
            <v>MATE MDIV 11811</v>
          </cell>
        </row>
        <row r="456">
          <cell r="B456" t="str">
            <v>INOX</v>
          </cell>
        </row>
        <row r="457">
          <cell r="A457">
            <v>14185</v>
          </cell>
          <cell r="B457" t="str">
            <v>AQUECEDOR DE AGUA ELETRICO INDUSTRIAL CAPACIDADE 750L, TENSA</v>
          </cell>
          <cell r="C457" t="str">
            <v>UN</v>
          </cell>
          <cell r="D457">
            <v>2</v>
          </cell>
          <cell r="E457">
            <v>3219.84</v>
          </cell>
          <cell r="F457">
            <v>4110.0600000000004</v>
          </cell>
          <cell r="H457">
            <v>5291.32</v>
          </cell>
          <cell r="I457" t="str">
            <v>MATE MDIV 14185</v>
          </cell>
        </row>
        <row r="458">
          <cell r="B458" t="str">
            <v>O NOMINAL 220V</v>
          </cell>
        </row>
        <row r="459">
          <cell r="A459">
            <v>14186</v>
          </cell>
          <cell r="B459" t="str">
            <v>AQUECEDOR DE AGUA ELETRICO INDUSTRIAL 1000L, TENSAO NOMINAL</v>
          </cell>
          <cell r="C459" t="str">
            <v>UN</v>
          </cell>
          <cell r="D459">
            <v>2</v>
          </cell>
          <cell r="E459">
            <v>3932.59</v>
          </cell>
          <cell r="F459">
            <v>5019.87</v>
          </cell>
          <cell r="H459">
            <v>6462.61</v>
          </cell>
          <cell r="I459" t="str">
            <v>MATE MDIV 14186</v>
          </cell>
        </row>
        <row r="460">
          <cell r="B460" t="str">
            <v>220V</v>
          </cell>
        </row>
        <row r="461">
          <cell r="A461">
            <v>11814</v>
          </cell>
          <cell r="B461" t="str">
            <v>AQUECEDOR DE AGUA ELETRICO INDUSTRIAL 500L, TENSAO NOMINAL 2</v>
          </cell>
          <cell r="C461" t="str">
            <v>UN</v>
          </cell>
          <cell r="D461">
            <v>2</v>
          </cell>
          <cell r="E461">
            <v>2462.54</v>
          </cell>
          <cell r="F461">
            <v>3143.38</v>
          </cell>
          <cell r="H461">
            <v>4046.81</v>
          </cell>
          <cell r="I461" t="str">
            <v>MATE MDIV 11814</v>
          </cell>
        </row>
        <row r="462">
          <cell r="B462" t="str">
            <v>20V</v>
          </cell>
        </row>
        <row r="463">
          <cell r="A463">
            <v>21100</v>
          </cell>
          <cell r="B463" t="str">
            <v>AQUECEDOR OU BOYLER DE ACUMULACAO AGUA - A GAS GLP/GN - 50 L</v>
          </cell>
          <cell r="C463" t="str">
            <v>UN</v>
          </cell>
          <cell r="D463">
            <v>2</v>
          </cell>
          <cell r="E463">
            <v>659.29</v>
          </cell>
          <cell r="F463">
            <v>841.57</v>
          </cell>
          <cell r="H463">
            <v>1083.45</v>
          </cell>
          <cell r="I463" t="str">
            <v>MATE MDIV 21100</v>
          </cell>
        </row>
        <row r="464">
          <cell r="B464" t="str">
            <v>ITROS</v>
          </cell>
        </row>
        <row r="465">
          <cell r="A465">
            <v>10700</v>
          </cell>
          <cell r="B465" t="str">
            <v>ARADO REVERSIVEL MARCA LAVRALE MOD. AR - 3 X 2" / TM, REBOCA</v>
          </cell>
          <cell r="C465" t="str">
            <v>UN</v>
          </cell>
          <cell r="D465">
            <v>2</v>
          </cell>
          <cell r="E465">
            <v>6600.55</v>
          </cell>
          <cell r="F465">
            <v>6600.55</v>
          </cell>
          <cell r="H465">
            <v>6600.55</v>
          </cell>
          <cell r="I465" t="str">
            <v>EQHP EQAQ 10700</v>
          </cell>
        </row>
        <row r="466">
          <cell r="A466" t="str">
            <v>ÓDIGO</v>
          </cell>
          <cell r="B466" t="str">
            <v>| DESCRIÇÃO DO INSUMO</v>
          </cell>
          <cell r="C466" t="str">
            <v>| UNID.</v>
          </cell>
          <cell r="D466" t="str">
            <v>| CAT.</v>
          </cell>
          <cell r="E466" t="str">
            <v>P R E Ç O</v>
          </cell>
          <cell r="F466" t="str">
            <v>S  C A L C</v>
          </cell>
          <cell r="G466" t="str">
            <v>U L A</v>
          </cell>
          <cell r="H466" t="str">
            <v>D O S  |</v>
          </cell>
          <cell r="I466" t="str">
            <v>COD.INTELIGENTE</v>
          </cell>
        </row>
        <row r="467">
          <cell r="D467">
            <v>1</v>
          </cell>
          <cell r="E467" t="str">
            <v>.QUARTIL</v>
          </cell>
          <cell r="F467" t="str">
            <v>MEDIANO</v>
          </cell>
          <cell r="G467">
            <v>3</v>
          </cell>
          <cell r="H467" t="str">
            <v>.QUARTIL</v>
          </cell>
        </row>
        <row r="469">
          <cell r="A469" t="str">
            <v>íNCULO..</v>
          </cell>
          <cell r="B469" t="str">
            <v>...: NACIONAL CAIXA</v>
          </cell>
        </row>
        <row r="471">
          <cell r="B471" t="str">
            <v>VEL**CAIXA**"</v>
          </cell>
        </row>
        <row r="472">
          <cell r="A472">
            <v>346</v>
          </cell>
          <cell r="B472" t="str">
            <v>ARAME DE ACO OVALADO 15 X 17 (ROLO 1000M- 45KG-700KGF)</v>
          </cell>
          <cell r="C472" t="str">
            <v>KG</v>
          </cell>
          <cell r="D472">
            <v>2</v>
          </cell>
          <cell r="E472">
            <v>5.38</v>
          </cell>
          <cell r="F472">
            <v>6.03</v>
          </cell>
          <cell r="H472">
            <v>6.52</v>
          </cell>
          <cell r="I472" t="str">
            <v>MATE MDIV 346</v>
          </cell>
        </row>
        <row r="473">
          <cell r="A473">
            <v>3312</v>
          </cell>
          <cell r="B473" t="str">
            <v>ARAME DE AMARRACAO P/ GABIAO GALV - DIAM. 2,2 MM</v>
          </cell>
          <cell r="C473" t="str">
            <v>KG</v>
          </cell>
          <cell r="D473">
            <v>2</v>
          </cell>
          <cell r="E473">
            <v>5.4</v>
          </cell>
          <cell r="F473">
            <v>5.4</v>
          </cell>
          <cell r="H473">
            <v>5.4</v>
          </cell>
          <cell r="I473" t="str">
            <v>MATE MDIV 3312</v>
          </cell>
        </row>
        <row r="474">
          <cell r="A474">
            <v>339</v>
          </cell>
          <cell r="B474" t="str">
            <v>ARAME FARPADO GALVANIZADO 14 BWG - CLASSE 250</v>
          </cell>
          <cell r="C474" t="str">
            <v>M</v>
          </cell>
          <cell r="D474">
            <v>2</v>
          </cell>
          <cell r="E474">
            <v>0.28999999999999998</v>
          </cell>
          <cell r="F474">
            <v>0.32</v>
          </cell>
          <cell r="H474">
            <v>0.35</v>
          </cell>
          <cell r="I474" t="str">
            <v>MATE MDIV 339</v>
          </cell>
        </row>
        <row r="475">
          <cell r="A475">
            <v>338</v>
          </cell>
          <cell r="B475" t="str">
            <v>ARAME FARPADO 16 BWG - 0,047 KG/M</v>
          </cell>
          <cell r="C475" t="str">
            <v>KG</v>
          </cell>
          <cell r="D475">
            <v>2</v>
          </cell>
          <cell r="E475">
            <v>6.1</v>
          </cell>
          <cell r="F475">
            <v>6.85</v>
          </cell>
          <cell r="H475">
            <v>7.4</v>
          </cell>
          <cell r="I475" t="str">
            <v>MATE MDIV 338</v>
          </cell>
        </row>
        <row r="476">
          <cell r="A476">
            <v>340</v>
          </cell>
          <cell r="B476" t="str">
            <v>ARAME FARPADO 16 BWG 4 X 4" - 23,50 KG/ROLO 500M</v>
          </cell>
          <cell r="C476" t="str">
            <v>M</v>
          </cell>
          <cell r="D476">
            <v>2</v>
          </cell>
          <cell r="E476">
            <v>0.28000000000000003</v>
          </cell>
          <cell r="F476">
            <v>0.32</v>
          </cell>
          <cell r="H476">
            <v>0.34</v>
          </cell>
          <cell r="I476" t="str">
            <v>MATE MDIV 340</v>
          </cell>
        </row>
        <row r="477">
          <cell r="A477">
            <v>334</v>
          </cell>
          <cell r="B477" t="str">
            <v>ARAME GALVANIZADO  8 BWG - 4,19MM - 101,00 G/M</v>
          </cell>
          <cell r="C477" t="str">
            <v>KG</v>
          </cell>
          <cell r="D477">
            <v>2</v>
          </cell>
          <cell r="E477">
            <v>5.99</v>
          </cell>
          <cell r="F477">
            <v>6.71</v>
          </cell>
          <cell r="H477">
            <v>7.26</v>
          </cell>
          <cell r="I477" t="str">
            <v>MATE MDIV 334</v>
          </cell>
        </row>
        <row r="478">
          <cell r="A478">
            <v>335</v>
          </cell>
          <cell r="B478" t="str">
            <v>ARAME GALVANIZADO 10 BWG - 3,40MM - 71,30 G/M</v>
          </cell>
          <cell r="C478" t="str">
            <v>KG</v>
          </cell>
          <cell r="D478">
            <v>2</v>
          </cell>
          <cell r="E478">
            <v>6.06</v>
          </cell>
          <cell r="F478">
            <v>6.8</v>
          </cell>
          <cell r="H478">
            <v>7.35</v>
          </cell>
          <cell r="I478" t="str">
            <v>MATE MDIV 335</v>
          </cell>
        </row>
        <row r="479">
          <cell r="A479">
            <v>342</v>
          </cell>
          <cell r="B479" t="str">
            <v>ARAME GALVANIZADO 12 BWG - 2,60MM - 48,00 G/M</v>
          </cell>
          <cell r="C479" t="str">
            <v>KG</v>
          </cell>
          <cell r="D479">
            <v>2</v>
          </cell>
          <cell r="E479">
            <v>6.06</v>
          </cell>
          <cell r="F479">
            <v>6.8</v>
          </cell>
          <cell r="H479">
            <v>7.35</v>
          </cell>
          <cell r="I479" t="str">
            <v>MATE MDIV 342</v>
          </cell>
        </row>
        <row r="480">
          <cell r="A480">
            <v>343</v>
          </cell>
          <cell r="B480" t="str">
            <v>ARAME GALVANIZADO 14 BWG - 2,10MM - 27,20 G/M</v>
          </cell>
          <cell r="C480" t="str">
            <v>M</v>
          </cell>
          <cell r="D480">
            <v>2</v>
          </cell>
          <cell r="E480">
            <v>0.17</v>
          </cell>
          <cell r="F480">
            <v>0.2</v>
          </cell>
          <cell r="H480">
            <v>0.21</v>
          </cell>
          <cell r="I480" t="str">
            <v>MATE MDIV 343</v>
          </cell>
        </row>
        <row r="481">
          <cell r="A481">
            <v>333</v>
          </cell>
          <cell r="B481" t="str">
            <v>ARAME GALVANIZADO 14 BWG - 2,10MM - 27,20 G/M</v>
          </cell>
          <cell r="C481" t="str">
            <v>KG</v>
          </cell>
          <cell r="D481">
            <v>1</v>
          </cell>
          <cell r="E481">
            <v>6.6</v>
          </cell>
          <cell r="F481">
            <v>7.4</v>
          </cell>
          <cell r="H481">
            <v>8</v>
          </cell>
          <cell r="I481" t="str">
            <v>MATE MDIV 333</v>
          </cell>
        </row>
        <row r="482">
          <cell r="A482">
            <v>344</v>
          </cell>
          <cell r="B482" t="str">
            <v>ARAME GALVANIZADO 16 BWG - 1,65MM - 16,60 G/M</v>
          </cell>
          <cell r="C482" t="str">
            <v>KG</v>
          </cell>
          <cell r="D482">
            <v>2</v>
          </cell>
          <cell r="E482">
            <v>7.09</v>
          </cell>
          <cell r="F482">
            <v>7.95</v>
          </cell>
          <cell r="H482">
            <v>8.59</v>
          </cell>
          <cell r="I482" t="str">
            <v>MATE MDIV 344</v>
          </cell>
        </row>
        <row r="483">
          <cell r="A483">
            <v>345</v>
          </cell>
          <cell r="B483" t="str">
            <v>ARAME GALVANIZADO 18 BWG - 1,24MM - 9,0 G/M</v>
          </cell>
          <cell r="C483" t="str">
            <v>KG</v>
          </cell>
          <cell r="D483">
            <v>2</v>
          </cell>
          <cell r="E483">
            <v>4.71</v>
          </cell>
          <cell r="F483">
            <v>5.28</v>
          </cell>
          <cell r="H483">
            <v>5.71</v>
          </cell>
          <cell r="I483" t="str">
            <v>MATE MDIV 345</v>
          </cell>
        </row>
        <row r="484">
          <cell r="A484">
            <v>341</v>
          </cell>
          <cell r="B484" t="str">
            <v>ARAME GALVANIZADO 18 BWG - 1,24MM - 9,0 G/M</v>
          </cell>
          <cell r="C484" t="str">
            <v>M</v>
          </cell>
          <cell r="D484">
            <v>2</v>
          </cell>
          <cell r="E484">
            <v>7.0000000000000007E-2</v>
          </cell>
          <cell r="F484">
            <v>0.08</v>
          </cell>
          <cell r="H484">
            <v>0.08</v>
          </cell>
          <cell r="I484" t="str">
            <v>MATE MDIV 341</v>
          </cell>
        </row>
        <row r="485">
          <cell r="A485">
            <v>11107</v>
          </cell>
          <cell r="B485" t="str">
            <v>ARAME GALVANIZADO 6 BWG - 5,16MM - 157,00 G/M</v>
          </cell>
          <cell r="C485" t="str">
            <v>KG</v>
          </cell>
          <cell r="D485">
            <v>2</v>
          </cell>
          <cell r="E485">
            <v>5.76</v>
          </cell>
          <cell r="F485">
            <v>6.46</v>
          </cell>
          <cell r="H485">
            <v>6.98</v>
          </cell>
          <cell r="I485" t="str">
            <v>MATE MDIV 11107</v>
          </cell>
        </row>
        <row r="486">
          <cell r="A486">
            <v>3313</v>
          </cell>
          <cell r="B486" t="str">
            <v>ARAME PROTEGIDO C/ PVC P/ GABIAO 2,2MM</v>
          </cell>
          <cell r="C486" t="str">
            <v>KG</v>
          </cell>
          <cell r="D486">
            <v>2</v>
          </cell>
          <cell r="E486">
            <v>6.88</v>
          </cell>
          <cell r="F486">
            <v>6.88</v>
          </cell>
          <cell r="H486">
            <v>6.88</v>
          </cell>
          <cell r="I486" t="str">
            <v>MATE MDIV 3313</v>
          </cell>
        </row>
        <row r="487">
          <cell r="A487">
            <v>337</v>
          </cell>
          <cell r="B487" t="str">
            <v>ARAME RECOZIDO 18 BWG - 1,25MM - 9,60 G/M</v>
          </cell>
          <cell r="C487" t="str">
            <v>KG</v>
          </cell>
          <cell r="D487">
            <v>2</v>
          </cell>
          <cell r="E487">
            <v>6.06</v>
          </cell>
          <cell r="F487">
            <v>9.48</v>
          </cell>
          <cell r="H487">
            <v>7.35</v>
          </cell>
          <cell r="I487" t="str">
            <v>MATE MDIV 337</v>
          </cell>
        </row>
        <row r="488">
          <cell r="A488">
            <v>12227</v>
          </cell>
          <cell r="B488" t="str">
            <v>ARANDELA C/ BASE EM CHAPA DE ACO PINTADA E GLOBO DE VIDRO LE</v>
          </cell>
          <cell r="C488" t="str">
            <v>UN</v>
          </cell>
          <cell r="D488">
            <v>2</v>
          </cell>
          <cell r="E488">
            <v>65.3</v>
          </cell>
          <cell r="F488">
            <v>76.44</v>
          </cell>
          <cell r="H488">
            <v>85.71</v>
          </cell>
          <cell r="I488" t="str">
            <v>MATE MELE 12227</v>
          </cell>
        </row>
        <row r="489">
          <cell r="B489" t="str">
            <v>ITOSO - BOCA 10CM   DIAM 20CM</v>
          </cell>
        </row>
        <row r="490">
          <cell r="A490">
            <v>12223</v>
          </cell>
          <cell r="B490" t="str">
            <v>ARANDELA 45 GRAUS PROVA DE TEMPO, GASES E VAPORES</v>
          </cell>
          <cell r="C490" t="str">
            <v>UN</v>
          </cell>
          <cell r="D490">
            <v>2</v>
          </cell>
          <cell r="E490">
            <v>72.8</v>
          </cell>
          <cell r="F490">
            <v>85.22</v>
          </cell>
          <cell r="H490">
            <v>95.55</v>
          </cell>
          <cell r="I490" t="str">
            <v>MATE MELE 12223</v>
          </cell>
        </row>
        <row r="491">
          <cell r="A491">
            <v>348</v>
          </cell>
          <cell r="B491" t="str">
            <v>ARBUSTO REGIONAL ALTURA MAIOR QUE 1M</v>
          </cell>
          <cell r="C491" t="str">
            <v>UN</v>
          </cell>
          <cell r="D491">
            <v>2</v>
          </cell>
          <cell r="E491">
            <v>1.65</v>
          </cell>
          <cell r="F491">
            <v>1.79</v>
          </cell>
          <cell r="H491">
            <v>2.21</v>
          </cell>
          <cell r="I491" t="str">
            <v>MATE MAJD 348</v>
          </cell>
        </row>
        <row r="492">
          <cell r="A492">
            <v>10826</v>
          </cell>
          <cell r="B492" t="str">
            <v>ARBUSTO REGIONAL DE 50 A 100CM DE ALTURA</v>
          </cell>
          <cell r="C492" t="str">
            <v>UN</v>
          </cell>
          <cell r="D492">
            <v>2</v>
          </cell>
          <cell r="E492">
            <v>6</v>
          </cell>
          <cell r="F492">
            <v>6.5</v>
          </cell>
          <cell r="H492">
            <v>8</v>
          </cell>
          <cell r="I492" t="str">
            <v>MATE MAJD 10826</v>
          </cell>
        </row>
        <row r="493">
          <cell r="A493">
            <v>14454</v>
          </cell>
          <cell r="B493" t="str">
            <v>AREIA ASFALTICA USINADA A QUENTE</v>
          </cell>
          <cell r="C493" t="str">
            <v>T</v>
          </cell>
          <cell r="D493">
            <v>2</v>
          </cell>
          <cell r="E493">
            <v>608.54999999999995</v>
          </cell>
          <cell r="F493">
            <v>681.57</v>
          </cell>
          <cell r="H493">
            <v>691.77</v>
          </cell>
          <cell r="I493" t="str">
            <v>MATE MDIV 14454</v>
          </cell>
        </row>
        <row r="494">
          <cell r="A494">
            <v>366</v>
          </cell>
          <cell r="B494" t="str">
            <v>AREIA FINA</v>
          </cell>
          <cell r="C494" t="str">
            <v>M3</v>
          </cell>
          <cell r="D494">
            <v>2</v>
          </cell>
          <cell r="E494">
            <v>58.53</v>
          </cell>
          <cell r="F494">
            <v>58.62</v>
          </cell>
          <cell r="H494">
            <v>61.55</v>
          </cell>
          <cell r="I494" t="str">
            <v>MATE MDIV 366</v>
          </cell>
        </row>
        <row r="495">
          <cell r="A495">
            <v>367</v>
          </cell>
          <cell r="B495" t="str">
            <v>AREIA GROSSA</v>
          </cell>
          <cell r="C495" t="str">
            <v>M3</v>
          </cell>
          <cell r="D495">
            <v>1</v>
          </cell>
          <cell r="E495">
            <v>59.9</v>
          </cell>
          <cell r="F495">
            <v>72</v>
          </cell>
          <cell r="H495">
            <v>63</v>
          </cell>
          <cell r="I495" t="str">
            <v>MATE MDIV 367</v>
          </cell>
        </row>
        <row r="496">
          <cell r="A496">
            <v>370</v>
          </cell>
          <cell r="B496" t="str">
            <v>AREIA MEDIA</v>
          </cell>
          <cell r="C496" t="str">
            <v>M3</v>
          </cell>
          <cell r="D496">
            <v>2</v>
          </cell>
          <cell r="E496">
            <v>58.53</v>
          </cell>
          <cell r="F496">
            <v>67.13</v>
          </cell>
          <cell r="H496">
            <v>61.55</v>
          </cell>
          <cell r="I496" t="str">
            <v>MATE MDIV 370</v>
          </cell>
        </row>
        <row r="497">
          <cell r="A497" t="str">
            <v>ÓDIGO</v>
          </cell>
          <cell r="B497" t="str">
            <v>| DESCRIÇÃO DO INSUMO</v>
          </cell>
          <cell r="C497" t="str">
            <v>| UNID.</v>
          </cell>
          <cell r="D497" t="str">
            <v>| CAT.</v>
          </cell>
          <cell r="E497" t="str">
            <v>P R E Ç O</v>
          </cell>
          <cell r="F497" t="str">
            <v>S  C A L C</v>
          </cell>
          <cell r="G497" t="str">
            <v>U L A</v>
          </cell>
          <cell r="H497" t="str">
            <v>D O S  |</v>
          </cell>
          <cell r="I497" t="str">
            <v>COD.INTELIGENTE</v>
          </cell>
        </row>
        <row r="498">
          <cell r="D498">
            <v>1</v>
          </cell>
          <cell r="E498" t="str">
            <v>.QUARTIL</v>
          </cell>
          <cell r="F498" t="str">
            <v>MEDIANO</v>
          </cell>
          <cell r="G498">
            <v>3</v>
          </cell>
          <cell r="H498" t="str">
            <v>.QUARTIL</v>
          </cell>
        </row>
        <row r="500">
          <cell r="A500" t="str">
            <v>íNCULO..</v>
          </cell>
          <cell r="B500" t="str">
            <v>...: NACIONAL CAIXA</v>
          </cell>
        </row>
        <row r="502">
          <cell r="A502">
            <v>368</v>
          </cell>
          <cell r="B502" t="str">
            <v>AREIA P/ ATERRO</v>
          </cell>
          <cell r="C502" t="str">
            <v>M3</v>
          </cell>
          <cell r="D502">
            <v>2</v>
          </cell>
          <cell r="E502">
            <v>30.8</v>
          </cell>
          <cell r="F502">
            <v>30.85</v>
          </cell>
          <cell r="H502">
            <v>32.4</v>
          </cell>
          <cell r="I502" t="str">
            <v>MATE MDIV 368</v>
          </cell>
        </row>
        <row r="503">
          <cell r="A503">
            <v>11075</v>
          </cell>
          <cell r="B503" t="str">
            <v>AREIA P/ LEITO FILTRANTE (1,68 A 0,42MM)</v>
          </cell>
          <cell r="C503" t="str">
            <v>M3</v>
          </cell>
          <cell r="D503">
            <v>2</v>
          </cell>
          <cell r="E503">
            <v>581.88</v>
          </cell>
          <cell r="F503">
            <v>582.85</v>
          </cell>
          <cell r="H503">
            <v>612</v>
          </cell>
          <cell r="I503" t="str">
            <v>MATE MDIV 11075</v>
          </cell>
        </row>
        <row r="504">
          <cell r="A504">
            <v>11076</v>
          </cell>
          <cell r="B504" t="str">
            <v>AREIA PRETA P/ EMBOCO</v>
          </cell>
          <cell r="C504" t="str">
            <v>M3</v>
          </cell>
          <cell r="D504">
            <v>2</v>
          </cell>
          <cell r="E504">
            <v>69.650000000000006</v>
          </cell>
          <cell r="F504">
            <v>69.77</v>
          </cell>
          <cell r="H504">
            <v>73.260000000000005</v>
          </cell>
          <cell r="I504" t="str">
            <v>MATE MDIV 11076</v>
          </cell>
        </row>
        <row r="505">
          <cell r="A505">
            <v>11077</v>
          </cell>
          <cell r="B505" t="str">
            <v>AREIA SELECIONADA P/ LEITO FILTRANTE - D = 0,5 A 0,7 MM</v>
          </cell>
          <cell r="C505" t="str">
            <v>M3</v>
          </cell>
          <cell r="D505">
            <v>2</v>
          </cell>
          <cell r="E505">
            <v>595.5</v>
          </cell>
          <cell r="F505">
            <v>596.5</v>
          </cell>
          <cell r="H505">
            <v>626.32000000000005</v>
          </cell>
          <cell r="I505" t="str">
            <v>MATE MDIV 11077</v>
          </cell>
        </row>
        <row r="506">
          <cell r="A506">
            <v>11078</v>
          </cell>
          <cell r="B506" t="str">
            <v>AREIA SELECIONADA P/ LEITO FILTRANTE - D = 0,7 A 1 MM</v>
          </cell>
          <cell r="C506" t="str">
            <v>M3</v>
          </cell>
          <cell r="D506">
            <v>2</v>
          </cell>
          <cell r="E506">
            <v>595.5</v>
          </cell>
          <cell r="F506">
            <v>596.5</v>
          </cell>
          <cell r="H506">
            <v>626.32000000000005</v>
          </cell>
          <cell r="I506" t="str">
            <v>MATE MDIV 11078</v>
          </cell>
        </row>
        <row r="507">
          <cell r="A507">
            <v>369</v>
          </cell>
          <cell r="B507" t="str">
            <v>ARENOSO, AREIA BARRADA OU AREIA AMARELA - RETIRADO NO AREAL</v>
          </cell>
          <cell r="C507" t="str">
            <v>M3</v>
          </cell>
          <cell r="D507">
            <v>2</v>
          </cell>
          <cell r="E507">
            <v>21.66</v>
          </cell>
          <cell r="F507">
            <v>22.46</v>
          </cell>
          <cell r="H507">
            <v>25.36</v>
          </cell>
          <cell r="I507" t="str">
            <v>MATE MDIV 369</v>
          </cell>
        </row>
        <row r="508">
          <cell r="B508" t="e">
            <v>#VALUE!</v>
          </cell>
        </row>
        <row r="509">
          <cell r="A509">
            <v>134</v>
          </cell>
          <cell r="B509" t="str">
            <v>ARGAMASSA AUTONIVELANTE P/ GROUTEAMENTO EM GERAL TP SIKAGROU</v>
          </cell>
          <cell r="C509" t="str">
            <v>KG</v>
          </cell>
          <cell r="D509">
            <v>2</v>
          </cell>
          <cell r="E509">
            <v>0.84</v>
          </cell>
          <cell r="F509">
            <v>0.96</v>
          </cell>
          <cell r="H509">
            <v>1.03</v>
          </cell>
          <cell r="I509" t="str">
            <v>MATE MDIV 134</v>
          </cell>
        </row>
        <row r="510">
          <cell r="B510" t="str">
            <v>T OU EQUIV</v>
          </cell>
        </row>
        <row r="511">
          <cell r="A511">
            <v>129</v>
          </cell>
          <cell r="B511" t="str">
            <v>ARGAMASSA CORRETIVA DE REVESTIMENTO SIKA TOP 121 - SIKA</v>
          </cell>
          <cell r="C511" t="str">
            <v>KG</v>
          </cell>
          <cell r="D511">
            <v>2</v>
          </cell>
          <cell r="E511">
            <v>4.1500000000000004</v>
          </cell>
          <cell r="F511">
            <v>4.74</v>
          </cell>
          <cell r="H511">
            <v>5.0599999999999996</v>
          </cell>
          <cell r="I511" t="str">
            <v>MATE MDIV 129</v>
          </cell>
        </row>
        <row r="512">
          <cell r="A512">
            <v>135</v>
          </cell>
          <cell r="B512" t="str">
            <v>ARGAMASSA IMPERMEAVEL SIKA 101 - SIKA</v>
          </cell>
          <cell r="C512" t="str">
            <v>KG</v>
          </cell>
          <cell r="D512">
            <v>2</v>
          </cell>
          <cell r="E512">
            <v>2.82</v>
          </cell>
          <cell r="F512">
            <v>3.22</v>
          </cell>
          <cell r="H512">
            <v>3.44</v>
          </cell>
          <cell r="I512" t="str">
            <v>MATE MDIV 135</v>
          </cell>
        </row>
        <row r="513">
          <cell r="A513">
            <v>1381</v>
          </cell>
          <cell r="B513" t="str">
            <v>ARGAMASSA OU CIMENTO COLANTE EM PO PARA FIXACAO DE PECAS CER</v>
          </cell>
          <cell r="C513" t="str">
            <v>KG</v>
          </cell>
          <cell r="D513">
            <v>2</v>
          </cell>
          <cell r="E513">
            <v>0.18</v>
          </cell>
          <cell r="F513">
            <v>0.19</v>
          </cell>
          <cell r="H513">
            <v>0.2</v>
          </cell>
          <cell r="I513" t="str">
            <v>MATE MDIV 1381</v>
          </cell>
        </row>
        <row r="514">
          <cell r="B514" t="str">
            <v>AMICAS</v>
          </cell>
        </row>
        <row r="515">
          <cell r="A515">
            <v>130</v>
          </cell>
          <cell r="B515" t="str">
            <v>ARGAMASSA PARA REPARO ESTRUTURAL TP SIKA TOP 122 OU EQUIV</v>
          </cell>
          <cell r="C515" t="str">
            <v>KG</v>
          </cell>
          <cell r="D515">
            <v>2</v>
          </cell>
          <cell r="E515">
            <v>3.69</v>
          </cell>
          <cell r="F515">
            <v>4.2</v>
          </cell>
          <cell r="H515">
            <v>4.49</v>
          </cell>
          <cell r="I515" t="str">
            <v>MATE MDIV 130</v>
          </cell>
        </row>
        <row r="516">
          <cell r="A516">
            <v>375</v>
          </cell>
          <cell r="B516" t="str">
            <v>ARGAMASSA PRONTA PARA REVESTIMENTO EXTERNO EM PAREDES</v>
          </cell>
          <cell r="C516" t="str">
            <v>KG</v>
          </cell>
          <cell r="D516">
            <v>2</v>
          </cell>
          <cell r="E516">
            <v>0.18</v>
          </cell>
          <cell r="F516">
            <v>0.19</v>
          </cell>
          <cell r="H516">
            <v>0.2</v>
          </cell>
          <cell r="I516" t="str">
            <v>MATE MDIV 375</v>
          </cell>
        </row>
        <row r="517">
          <cell r="A517">
            <v>371</v>
          </cell>
          <cell r="B517" t="str">
            <v>ARGAMASSA PRONTA PARA REVESTIMENTO EXTERNO OU INTERNO</v>
          </cell>
          <cell r="C517" t="str">
            <v>KG</v>
          </cell>
          <cell r="D517">
            <v>1</v>
          </cell>
          <cell r="E517">
            <v>0.22</v>
          </cell>
          <cell r="F517">
            <v>0.24</v>
          </cell>
          <cell r="H517">
            <v>0.25</v>
          </cell>
          <cell r="I517" t="str">
            <v>MATE MDIV 371</v>
          </cell>
        </row>
        <row r="518">
          <cell r="A518">
            <v>374</v>
          </cell>
          <cell r="B518" t="str">
            <v>ARGAMASSA PRONTA PARA REVESTIMENTO INTERNO EM PAREDES</v>
          </cell>
          <cell r="C518" t="str">
            <v>KG</v>
          </cell>
          <cell r="D518">
            <v>2</v>
          </cell>
          <cell r="E518">
            <v>0.18</v>
          </cell>
          <cell r="F518">
            <v>0.19</v>
          </cell>
          <cell r="H518">
            <v>0.2</v>
          </cell>
          <cell r="I518" t="str">
            <v>MATE MDIV 374</v>
          </cell>
        </row>
        <row r="519">
          <cell r="A519">
            <v>6079</v>
          </cell>
          <cell r="B519" t="str">
            <v>ARGILA, ARGILA VERMELHA OU ARGILA ARENOSA</v>
          </cell>
          <cell r="C519" t="str">
            <v>M3</v>
          </cell>
          <cell r="D519">
            <v>2</v>
          </cell>
          <cell r="E519">
            <v>29.9</v>
          </cell>
          <cell r="F519">
            <v>31</v>
          </cell>
          <cell r="H519">
            <v>35</v>
          </cell>
          <cell r="I519" t="str">
            <v>MATE MDIV 6079</v>
          </cell>
        </row>
        <row r="520">
          <cell r="A520">
            <v>1097</v>
          </cell>
          <cell r="B520" t="str">
            <v>ARMACAO VERTICAL C/ HASTE E CONTRA-PINO EM CHAPA DE FERRO GA</v>
          </cell>
          <cell r="C520" t="str">
            <v>UN</v>
          </cell>
          <cell r="D520">
            <v>2</v>
          </cell>
          <cell r="E520">
            <v>12.54</v>
          </cell>
          <cell r="F520">
            <v>24.95</v>
          </cell>
          <cell r="H520">
            <v>27.27</v>
          </cell>
          <cell r="I520" t="str">
            <v>MATE MELE 1097</v>
          </cell>
        </row>
        <row r="521">
          <cell r="B521" t="str">
            <v>LV 3/16'' C/ 4 ESTRIBOS SEM ISOLADORES</v>
          </cell>
        </row>
        <row r="522">
          <cell r="A522">
            <v>1091</v>
          </cell>
          <cell r="B522" t="str">
            <v>ARMACAO VERTICAL C/ HASTE E CONTRA-PINO EM CHAPA DE FERRO GA</v>
          </cell>
          <cell r="C522" t="str">
            <v>UN</v>
          </cell>
          <cell r="D522">
            <v>2</v>
          </cell>
          <cell r="E522">
            <v>4.82</v>
          </cell>
          <cell r="F522">
            <v>9.6</v>
          </cell>
          <cell r="H522">
            <v>10.49</v>
          </cell>
          <cell r="I522" t="str">
            <v>MATE MELE 1091</v>
          </cell>
        </row>
        <row r="523">
          <cell r="B523" t="str">
            <v>LV 3/16" C/ 1 ESTRIBO E 1 ISOLADOR"</v>
          </cell>
        </row>
        <row r="524">
          <cell r="A524">
            <v>1094</v>
          </cell>
          <cell r="B524" t="str">
            <v>ARMACAO VERTICAL C/ HASTE E CONTRA-PINO EM CHAPA DE FERRO GA</v>
          </cell>
          <cell r="C524" t="str">
            <v>UN</v>
          </cell>
          <cell r="D524">
            <v>2</v>
          </cell>
          <cell r="E524">
            <v>3.62</v>
          </cell>
          <cell r="F524">
            <v>7.2</v>
          </cell>
          <cell r="H524">
            <v>7.87</v>
          </cell>
          <cell r="I524" t="str">
            <v>MATE MELE 1094</v>
          </cell>
        </row>
        <row r="525">
          <cell r="B525" t="str">
            <v>LV 3/16" C/ 1 ESTRIBO SEM ISOLADORES"</v>
          </cell>
        </row>
        <row r="526">
          <cell r="A526">
            <v>1092</v>
          </cell>
          <cell r="B526" t="str">
            <v>ARMACAO VERTICAL C/ HASTE E CONTRA-PINO EM CHAPA DE FERRO GA</v>
          </cell>
          <cell r="C526" t="str">
            <v>UN</v>
          </cell>
          <cell r="D526">
            <v>1</v>
          </cell>
          <cell r="E526">
            <v>8.8000000000000007</v>
          </cell>
          <cell r="F526">
            <v>17.5</v>
          </cell>
          <cell r="H526">
            <v>19.13</v>
          </cell>
          <cell r="I526" t="str">
            <v>MATE MELE 1092</v>
          </cell>
        </row>
        <row r="527">
          <cell r="B527" t="str">
            <v>LV 3/16" C/ 2 ESTRIBOS E 2 ISOLADORES"</v>
          </cell>
        </row>
        <row r="528">
          <cell r="A528" t="str">
            <v>ÓDIGO</v>
          </cell>
          <cell r="B528" t="str">
            <v>| DESCRIÇÃO DO INSUMO</v>
          </cell>
          <cell r="C528" t="str">
            <v>| UNID.</v>
          </cell>
          <cell r="D528" t="str">
            <v>| CAT.</v>
          </cell>
          <cell r="E528" t="str">
            <v>P R E Ç O</v>
          </cell>
          <cell r="F528" t="str">
            <v>S  C A L C</v>
          </cell>
          <cell r="G528" t="str">
            <v>U L A</v>
          </cell>
          <cell r="H528" t="str">
            <v>D O S  |</v>
          </cell>
          <cell r="I528" t="str">
            <v>COD.INTELIGENTE</v>
          </cell>
        </row>
        <row r="529">
          <cell r="D529">
            <v>1</v>
          </cell>
          <cell r="E529" t="str">
            <v>.QUARTIL</v>
          </cell>
          <cell r="F529" t="str">
            <v>MEDIANO</v>
          </cell>
          <cell r="G529">
            <v>3</v>
          </cell>
          <cell r="H529" t="str">
            <v>.QUARTIL</v>
          </cell>
        </row>
        <row r="531">
          <cell r="A531" t="str">
            <v>íNCULO..</v>
          </cell>
          <cell r="B531" t="str">
            <v>...: NACIONAL CAIXA</v>
          </cell>
        </row>
        <row r="533">
          <cell r="A533">
            <v>1095</v>
          </cell>
          <cell r="B533" t="str">
            <v>ARMACAO VERTICAL C/ HASTE E CONTRA-PINO EM CHAPA DE FERRO GA</v>
          </cell>
          <cell r="C533" t="str">
            <v>UN</v>
          </cell>
          <cell r="D533">
            <v>2</v>
          </cell>
          <cell r="E533">
            <v>7.02</v>
          </cell>
          <cell r="F533">
            <v>13.96</v>
          </cell>
          <cell r="H533">
            <v>15.26</v>
          </cell>
          <cell r="I533" t="str">
            <v>MATE MELE 1095</v>
          </cell>
        </row>
        <row r="534">
          <cell r="B534" t="str">
            <v>LV 3/16" C/ 2 ESTRIBOS SEM ISOLADORES"</v>
          </cell>
        </row>
        <row r="535">
          <cell r="A535">
            <v>1093</v>
          </cell>
          <cell r="B535" t="str">
            <v>ARMACAO VERTICAL C/ HASTE E CONTRA-PINO EM CHAPA DE FERRO GA</v>
          </cell>
          <cell r="C535" t="str">
            <v>UN</v>
          </cell>
          <cell r="D535">
            <v>2</v>
          </cell>
          <cell r="E535">
            <v>12.09</v>
          </cell>
          <cell r="F535">
            <v>24.05</v>
          </cell>
          <cell r="H535">
            <v>26.29</v>
          </cell>
          <cell r="I535" t="str">
            <v>MATE MELE 1093</v>
          </cell>
        </row>
        <row r="536">
          <cell r="B536" t="str">
            <v>LV 3/16" C/ 3 ESTRIBOS E 3 ISOLADORES"</v>
          </cell>
        </row>
        <row r="537">
          <cell r="A537">
            <v>1090</v>
          </cell>
          <cell r="B537" t="str">
            <v>ARMACAO VERTICAL C/ HASTE E CONTRA-PINO EM CHAPA DE FERRO GA</v>
          </cell>
          <cell r="C537" t="str">
            <v>UN</v>
          </cell>
          <cell r="D537">
            <v>2</v>
          </cell>
          <cell r="E537">
            <v>9.4700000000000006</v>
          </cell>
          <cell r="F537">
            <v>18.84</v>
          </cell>
          <cell r="H537">
            <v>20.59</v>
          </cell>
          <cell r="I537" t="str">
            <v>MATE MELE 1090</v>
          </cell>
        </row>
        <row r="538">
          <cell r="B538" t="str">
            <v>LV 3/16" C/ 3 ESTRIBOS SEM ISOLADOR"</v>
          </cell>
        </row>
        <row r="539">
          <cell r="A539">
            <v>1096</v>
          </cell>
          <cell r="B539" t="str">
            <v>ARMACAO VERTICAL C/ HASTE E CONTRA-PINO EM CHAPA DE FERRO GA</v>
          </cell>
          <cell r="C539" t="str">
            <v>UN</v>
          </cell>
          <cell r="D539">
            <v>2</v>
          </cell>
          <cell r="E539">
            <v>17.66</v>
          </cell>
          <cell r="F539">
            <v>35.130000000000003</v>
          </cell>
          <cell r="H539">
            <v>38.4</v>
          </cell>
          <cell r="I539" t="str">
            <v>MATE MELE 1096</v>
          </cell>
        </row>
        <row r="540">
          <cell r="B540" t="str">
            <v>LV 3/16" C/ 4 ESTRIBOS E 4 ISOLADORES"</v>
          </cell>
        </row>
        <row r="541">
          <cell r="A541">
            <v>378</v>
          </cell>
          <cell r="B541" t="str">
            <v>ARMADOR OU FERREIRO</v>
          </cell>
          <cell r="C541" t="str">
            <v>H</v>
          </cell>
          <cell r="D541">
            <v>1</v>
          </cell>
          <cell r="E541">
            <v>3.1</v>
          </cell>
          <cell r="F541">
            <v>3.31</v>
          </cell>
          <cell r="H541">
            <v>3.1</v>
          </cell>
          <cell r="I541" t="str">
            <v>MOBR MOBA 378</v>
          </cell>
        </row>
        <row r="542">
          <cell r="A542">
            <v>20237</v>
          </cell>
          <cell r="B542" t="str">
            <v>ARMARIO C/ PERFIS ALUM ANOD EMBUTIR 75 X 49 X 10CM</v>
          </cell>
          <cell r="C542" t="str">
            <v>UN</v>
          </cell>
          <cell r="D542">
            <v>2</v>
          </cell>
          <cell r="E542">
            <v>187.08</v>
          </cell>
          <cell r="F542">
            <v>189.16</v>
          </cell>
          <cell r="H542">
            <v>195.4</v>
          </cell>
          <cell r="I542" t="str">
            <v>MATE MDIV 20237</v>
          </cell>
        </row>
        <row r="543">
          <cell r="A543">
            <v>376</v>
          </cell>
          <cell r="B543" t="str">
            <v>ARMARIO PLASTICO DE EMBUTIR C/ ESPELHO, DE 34 X 49CM</v>
          </cell>
          <cell r="C543" t="str">
            <v>UN</v>
          </cell>
          <cell r="D543">
            <v>2</v>
          </cell>
          <cell r="E543">
            <v>72.680000000000007</v>
          </cell>
          <cell r="F543">
            <v>73.489999999999995</v>
          </cell>
          <cell r="H543">
            <v>75.91</v>
          </cell>
          <cell r="I543" t="str">
            <v>MATE MDIV 376</v>
          </cell>
        </row>
        <row r="544">
          <cell r="A544">
            <v>446</v>
          </cell>
          <cell r="B544" t="str">
            <v>ARRUELA AMIANTO GRAFITADO P/ FLANGE PN-16 DN      50</v>
          </cell>
          <cell r="C544" t="str">
            <v>UN</v>
          </cell>
          <cell r="D544">
            <v>1</v>
          </cell>
          <cell r="E544">
            <v>2.34</v>
          </cell>
          <cell r="F544">
            <v>2.9</v>
          </cell>
          <cell r="H544">
            <v>3.57</v>
          </cell>
          <cell r="I544" t="str">
            <v>MATE MHIS 446</v>
          </cell>
        </row>
        <row r="545">
          <cell r="A545">
            <v>467</v>
          </cell>
          <cell r="B545" t="str">
            <v>ARRUELA AMIANTO GRAFITADO P/ FLANGE PN-16 DN     80</v>
          </cell>
          <cell r="C545" t="str">
            <v>UN</v>
          </cell>
          <cell r="D545">
            <v>2</v>
          </cell>
          <cell r="E545">
            <v>7.6</v>
          </cell>
          <cell r="F545">
            <v>9.42</v>
          </cell>
          <cell r="H545">
            <v>11.6</v>
          </cell>
          <cell r="I545" t="str">
            <v>MATE MHIS 467</v>
          </cell>
        </row>
        <row r="546">
          <cell r="A546">
            <v>447</v>
          </cell>
          <cell r="B546" t="str">
            <v>ARRUELA AMIANTO GRAFITADO P/ FLANGE PN-16 DN    100</v>
          </cell>
          <cell r="C546" t="str">
            <v>UN</v>
          </cell>
          <cell r="D546">
            <v>2</v>
          </cell>
          <cell r="E546">
            <v>5.33</v>
          </cell>
          <cell r="F546">
            <v>6.61</v>
          </cell>
          <cell r="H546">
            <v>8.14</v>
          </cell>
          <cell r="I546" t="str">
            <v>MATE MHIS 447</v>
          </cell>
        </row>
        <row r="547">
          <cell r="A547">
            <v>448</v>
          </cell>
          <cell r="B547" t="str">
            <v>ARRUELA AMIANTO GRAFITADO P/ FLANGE PN-16 DN    150</v>
          </cell>
          <cell r="C547" t="str">
            <v>UN</v>
          </cell>
          <cell r="D547">
            <v>2</v>
          </cell>
          <cell r="E547">
            <v>11.84</v>
          </cell>
          <cell r="F547">
            <v>14.68</v>
          </cell>
          <cell r="H547">
            <v>18.07</v>
          </cell>
          <cell r="I547" t="str">
            <v>MATE MHIS 448</v>
          </cell>
        </row>
        <row r="548">
          <cell r="A548">
            <v>449</v>
          </cell>
          <cell r="B548" t="str">
            <v>ARRUELA AMIANTO GRAFITADO P/ FLANGE PN-16 DN    200</v>
          </cell>
          <cell r="C548" t="str">
            <v>UN</v>
          </cell>
          <cell r="D548">
            <v>2</v>
          </cell>
          <cell r="E548">
            <v>19.809999999999999</v>
          </cell>
          <cell r="F548">
            <v>24.55</v>
          </cell>
          <cell r="H548">
            <v>30.23</v>
          </cell>
          <cell r="I548" t="str">
            <v>MATE MHIS 449</v>
          </cell>
        </row>
        <row r="549">
          <cell r="A549">
            <v>450</v>
          </cell>
          <cell r="B549" t="str">
            <v>ARRUELA AMIANTO GRAFITADO P/ FLANGE PN-16 DN    250</v>
          </cell>
          <cell r="C549" t="str">
            <v>UN</v>
          </cell>
          <cell r="D549">
            <v>2</v>
          </cell>
          <cell r="E549">
            <v>37</v>
          </cell>
          <cell r="F549">
            <v>45.85</v>
          </cell>
          <cell r="H549">
            <v>56.45</v>
          </cell>
          <cell r="I549" t="str">
            <v>MATE MHIS 450</v>
          </cell>
        </row>
        <row r="550">
          <cell r="A550">
            <v>466</v>
          </cell>
          <cell r="B550" t="str">
            <v>ARRUELA AMIANTO GRAFITADO P/ FLANGE PN-16 DN    300</v>
          </cell>
          <cell r="C550" t="str">
            <v>UN</v>
          </cell>
          <cell r="D550">
            <v>2</v>
          </cell>
          <cell r="E550">
            <v>44.2</v>
          </cell>
          <cell r="F550">
            <v>54.78</v>
          </cell>
          <cell r="H550">
            <v>67.430000000000007</v>
          </cell>
          <cell r="I550" t="str">
            <v>MATE MHIS 466</v>
          </cell>
        </row>
        <row r="551">
          <cell r="A551">
            <v>452</v>
          </cell>
          <cell r="B551" t="str">
            <v>ARRUELA AMIANTO GRAFITADO P/ FLANGE PN-16 DN    400</v>
          </cell>
          <cell r="C551" t="str">
            <v>UN</v>
          </cell>
          <cell r="D551">
            <v>2</v>
          </cell>
          <cell r="E551">
            <v>90.34</v>
          </cell>
          <cell r="F551">
            <v>111.96</v>
          </cell>
          <cell r="H551">
            <v>137.83000000000001</v>
          </cell>
          <cell r="I551" t="str">
            <v>MATE MHIS 452</v>
          </cell>
        </row>
        <row r="552">
          <cell r="A552">
            <v>454</v>
          </cell>
          <cell r="B552" t="str">
            <v>ARRUELA AMIANTO GRAFITADO P/ FLANGE PN-16 DN    500</v>
          </cell>
          <cell r="C552" t="str">
            <v>UN</v>
          </cell>
          <cell r="D552">
            <v>2</v>
          </cell>
          <cell r="E552">
            <v>135.46</v>
          </cell>
          <cell r="F552">
            <v>167.88</v>
          </cell>
          <cell r="H552">
            <v>206.66</v>
          </cell>
          <cell r="I552" t="str">
            <v>MATE MHIS 454</v>
          </cell>
        </row>
        <row r="553">
          <cell r="A553">
            <v>479</v>
          </cell>
          <cell r="B553" t="str">
            <v>ARRUELA AMIANTO GRAFITADO P/ FLANGE PN-16 DN    600</v>
          </cell>
          <cell r="C553" t="str">
            <v>UN</v>
          </cell>
          <cell r="D553">
            <v>2</v>
          </cell>
          <cell r="E553">
            <v>162.47999999999999</v>
          </cell>
          <cell r="F553">
            <v>201.36</v>
          </cell>
          <cell r="H553">
            <v>247.89</v>
          </cell>
          <cell r="I553" t="str">
            <v>MATE MHIS 479</v>
          </cell>
        </row>
        <row r="554">
          <cell r="A554">
            <v>455</v>
          </cell>
          <cell r="B554" t="str">
            <v>ARRUELA AMIANTO GRAFITADO P/ FLANGE PN-16 DN    700</v>
          </cell>
          <cell r="C554" t="str">
            <v>UN</v>
          </cell>
          <cell r="D554">
            <v>2</v>
          </cell>
          <cell r="E554">
            <v>406.31</v>
          </cell>
          <cell r="F554">
            <v>503.55</v>
          </cell>
          <cell r="H554">
            <v>619.89</v>
          </cell>
          <cell r="I554" t="str">
            <v>MATE MHIS 455</v>
          </cell>
        </row>
        <row r="555">
          <cell r="A555">
            <v>456</v>
          </cell>
          <cell r="B555" t="str">
            <v>ARRUELA AMIANTO GRAFITADO P/ FLANGE PN-16 DN    800</v>
          </cell>
          <cell r="C555" t="str">
            <v>UN</v>
          </cell>
          <cell r="D555">
            <v>2</v>
          </cell>
          <cell r="E555">
            <v>451.32</v>
          </cell>
          <cell r="F555">
            <v>559.33000000000004</v>
          </cell>
          <cell r="H555">
            <v>688.56</v>
          </cell>
          <cell r="I555" t="str">
            <v>MATE MHIS 456</v>
          </cell>
        </row>
        <row r="556">
          <cell r="A556">
            <v>457</v>
          </cell>
          <cell r="B556" t="str">
            <v>ARRUELA AMIANTO GRAFITADO P/ FLANGE PN-16 DN    900</v>
          </cell>
          <cell r="C556" t="str">
            <v>UN</v>
          </cell>
          <cell r="D556">
            <v>2</v>
          </cell>
          <cell r="E556">
            <v>686.13</v>
          </cell>
          <cell r="F556">
            <v>850.33</v>
          </cell>
          <cell r="H556">
            <v>1046.79</v>
          </cell>
          <cell r="I556" t="str">
            <v>MATE MHIS 457</v>
          </cell>
        </row>
        <row r="557">
          <cell r="A557">
            <v>478</v>
          </cell>
          <cell r="B557" t="str">
            <v>ARRUELA AMIANTO GRAFITADO P/ FLANGE PN-16 DN 1000</v>
          </cell>
          <cell r="C557" t="str">
            <v>UN</v>
          </cell>
          <cell r="D557">
            <v>2</v>
          </cell>
          <cell r="E557">
            <v>866.75</v>
          </cell>
          <cell r="F557">
            <v>1074.17</v>
          </cell>
          <cell r="H557">
            <v>1322.35</v>
          </cell>
          <cell r="I557" t="str">
            <v>MATE MHIS 478</v>
          </cell>
        </row>
        <row r="558">
          <cell r="A558">
            <v>458</v>
          </cell>
          <cell r="B558" t="str">
            <v>ARRUELA AMIANTO GRAFITADO P/ FLANGE PN-16 DN 1200</v>
          </cell>
          <cell r="C558" t="str">
            <v>UN</v>
          </cell>
          <cell r="D558">
            <v>2</v>
          </cell>
          <cell r="E558">
            <v>866.75</v>
          </cell>
          <cell r="F558">
            <v>1074.17</v>
          </cell>
          <cell r="H558">
            <v>1322.35</v>
          </cell>
          <cell r="I558" t="str">
            <v>MATE MHIS 458</v>
          </cell>
        </row>
        <row r="559">
          <cell r="A559" t="str">
            <v>ÓDIGO</v>
          </cell>
          <cell r="B559" t="str">
            <v>| DESCRIÇÃO DO INSUMO</v>
          </cell>
          <cell r="C559" t="str">
            <v>| UNID.</v>
          </cell>
          <cell r="D559" t="str">
            <v>| CAT.</v>
          </cell>
          <cell r="E559" t="str">
            <v>P R E Ç O</v>
          </cell>
          <cell r="F559" t="str">
            <v>S  C A L C</v>
          </cell>
          <cell r="G559" t="str">
            <v>U L A</v>
          </cell>
          <cell r="H559" t="str">
            <v>D O S  |</v>
          </cell>
          <cell r="I559" t="str">
            <v>COD.INTELIGENTE</v>
          </cell>
        </row>
        <row r="560">
          <cell r="D560">
            <v>1</v>
          </cell>
          <cell r="E560" t="str">
            <v>.QUARTIL</v>
          </cell>
          <cell r="F560" t="str">
            <v>MEDIANO</v>
          </cell>
          <cell r="G560">
            <v>3</v>
          </cell>
          <cell r="H560" t="str">
            <v>.QUARTIL</v>
          </cell>
        </row>
        <row r="562">
          <cell r="A562" t="str">
            <v>íNCULO..</v>
          </cell>
          <cell r="B562" t="str">
            <v>...: NACIONAL CAIXA</v>
          </cell>
        </row>
        <row r="564">
          <cell r="A564">
            <v>461</v>
          </cell>
          <cell r="B564" t="str">
            <v>ARRUELA AMIANTO GRAFITADO P/ FLANGE PN-25 DN    100</v>
          </cell>
          <cell r="C564" t="str">
            <v>UN</v>
          </cell>
          <cell r="D564">
            <v>2</v>
          </cell>
          <cell r="E564">
            <v>5.33</v>
          </cell>
          <cell r="F564">
            <v>6.61</v>
          </cell>
          <cell r="H564">
            <v>8.14</v>
          </cell>
          <cell r="I564" t="str">
            <v>MATE MHIS 461</v>
          </cell>
        </row>
        <row r="565">
          <cell r="A565">
            <v>477</v>
          </cell>
          <cell r="B565" t="str">
            <v>ARRUELA AMIANTO GRAFITADO P/ FLANGE PN-25 DN    150</v>
          </cell>
          <cell r="C565" t="str">
            <v>UN</v>
          </cell>
          <cell r="D565">
            <v>2</v>
          </cell>
          <cell r="E565">
            <v>11.84</v>
          </cell>
          <cell r="F565">
            <v>14.68</v>
          </cell>
          <cell r="H565">
            <v>18.07</v>
          </cell>
          <cell r="I565" t="str">
            <v>MATE MHIS 477</v>
          </cell>
        </row>
        <row r="566">
          <cell r="A566">
            <v>462</v>
          </cell>
          <cell r="B566" t="str">
            <v>ARRUELA AMIANTO GRAFITADO P/ FLANGE PN-25 DN    200</v>
          </cell>
          <cell r="C566" t="str">
            <v>UN</v>
          </cell>
          <cell r="D566">
            <v>2</v>
          </cell>
          <cell r="E566">
            <v>19.809999999999999</v>
          </cell>
          <cell r="F566">
            <v>24.55</v>
          </cell>
          <cell r="H566">
            <v>30.23</v>
          </cell>
          <cell r="I566" t="str">
            <v>MATE MHIS 462</v>
          </cell>
        </row>
        <row r="567">
          <cell r="A567">
            <v>463</v>
          </cell>
          <cell r="B567" t="str">
            <v>ARRUELA AMIANTO GRAFITADO P/ FLANGE PN-25 DN    250</v>
          </cell>
          <cell r="C567" t="str">
            <v>UN</v>
          </cell>
          <cell r="D567">
            <v>2</v>
          </cell>
          <cell r="E567">
            <v>37</v>
          </cell>
          <cell r="F567">
            <v>45.85</v>
          </cell>
          <cell r="H567">
            <v>56.45</v>
          </cell>
          <cell r="I567" t="str">
            <v>MATE MHIS 463</v>
          </cell>
        </row>
        <row r="568">
          <cell r="A568">
            <v>476</v>
          </cell>
          <cell r="B568" t="str">
            <v>ARRUELA AMIANTO GRAFITADO P/ FLANGE PN-25 DN    300</v>
          </cell>
          <cell r="C568" t="str">
            <v>UN</v>
          </cell>
          <cell r="D568">
            <v>2</v>
          </cell>
          <cell r="E568">
            <v>44.2</v>
          </cell>
          <cell r="F568">
            <v>54.78</v>
          </cell>
          <cell r="H568">
            <v>67.430000000000007</v>
          </cell>
          <cell r="I568" t="str">
            <v>MATE MHIS 476</v>
          </cell>
        </row>
        <row r="569">
          <cell r="A569">
            <v>464</v>
          </cell>
          <cell r="B569" t="str">
            <v>ARRUELA AMIANTO GRAFITADO P/ FLANGE PN-25 DN    350</v>
          </cell>
          <cell r="C569" t="str">
            <v>UN</v>
          </cell>
          <cell r="D569">
            <v>2</v>
          </cell>
          <cell r="E569">
            <v>54.07</v>
          </cell>
          <cell r="F569">
            <v>67.010000000000005</v>
          </cell>
          <cell r="H569">
            <v>82.5</v>
          </cell>
          <cell r="I569" t="str">
            <v>MATE MHIS 464</v>
          </cell>
        </row>
        <row r="570">
          <cell r="A570">
            <v>465</v>
          </cell>
          <cell r="B570" t="str">
            <v>ARRUELA AMIANTO GRAFITADO P/ FLANGE PN-25 DN    400</v>
          </cell>
          <cell r="C570" t="str">
            <v>UN</v>
          </cell>
          <cell r="D570">
            <v>2</v>
          </cell>
          <cell r="E570">
            <v>90.34</v>
          </cell>
          <cell r="F570">
            <v>111.96</v>
          </cell>
          <cell r="H570">
            <v>137.83000000000001</v>
          </cell>
          <cell r="I570" t="str">
            <v>MATE MHIS 465</v>
          </cell>
        </row>
        <row r="571">
          <cell r="A571">
            <v>475</v>
          </cell>
          <cell r="B571" t="str">
            <v>ARRUELA AMIANTO GRAFITADO P/ FLANGE PN-25 DN    500</v>
          </cell>
          <cell r="C571" t="str">
            <v>UN</v>
          </cell>
          <cell r="D571">
            <v>2</v>
          </cell>
          <cell r="E571">
            <v>135.46</v>
          </cell>
          <cell r="F571">
            <v>167.88</v>
          </cell>
          <cell r="H571">
            <v>206.66</v>
          </cell>
          <cell r="I571" t="str">
            <v>MATE MHIS 475</v>
          </cell>
        </row>
        <row r="572">
          <cell r="A572">
            <v>469</v>
          </cell>
          <cell r="B572" t="str">
            <v>ARRUELA AMIANTO GRAFITADO P/ FLANGE PN-25 DN    600</v>
          </cell>
          <cell r="C572" t="str">
            <v>UN</v>
          </cell>
          <cell r="D572">
            <v>2</v>
          </cell>
          <cell r="E572">
            <v>162.47999999999999</v>
          </cell>
          <cell r="F572">
            <v>201.36</v>
          </cell>
          <cell r="H572">
            <v>247.89</v>
          </cell>
          <cell r="I572" t="str">
            <v>MATE MHIS 469</v>
          </cell>
        </row>
        <row r="573">
          <cell r="A573">
            <v>470</v>
          </cell>
          <cell r="B573" t="str">
            <v>ARRUELA AMIANTO GRAFITADO P/ FLANGE PN-25 DN    700</v>
          </cell>
          <cell r="C573" t="str">
            <v>UN</v>
          </cell>
          <cell r="D573">
            <v>2</v>
          </cell>
          <cell r="E573">
            <v>406.31</v>
          </cell>
          <cell r="F573">
            <v>503.55</v>
          </cell>
          <cell r="H573">
            <v>619.89</v>
          </cell>
          <cell r="I573" t="str">
            <v>MATE MHIS 470</v>
          </cell>
        </row>
        <row r="574">
          <cell r="A574">
            <v>471</v>
          </cell>
          <cell r="B574" t="str">
            <v>ARRUELA AMIANTO GRAFITADO P/ FLANGE PN-25 DN    800</v>
          </cell>
          <cell r="C574" t="str">
            <v>UN</v>
          </cell>
          <cell r="D574">
            <v>2</v>
          </cell>
          <cell r="E574">
            <v>451.32</v>
          </cell>
          <cell r="F574">
            <v>559.33000000000004</v>
          </cell>
          <cell r="H574">
            <v>688.56</v>
          </cell>
          <cell r="I574" t="str">
            <v>MATE MHIS 471</v>
          </cell>
        </row>
        <row r="575">
          <cell r="A575">
            <v>474</v>
          </cell>
          <cell r="B575" t="str">
            <v>ARRUELA AMIANTO GRAFITADO P/ FLANGE PN-25 DN    900</v>
          </cell>
          <cell r="C575" t="str">
            <v>UN</v>
          </cell>
          <cell r="D575">
            <v>2</v>
          </cell>
          <cell r="E575">
            <v>686.13</v>
          </cell>
          <cell r="F575">
            <v>850.33</v>
          </cell>
          <cell r="H575">
            <v>1046.79</v>
          </cell>
          <cell r="I575" t="str">
            <v>MATE MHIS 474</v>
          </cell>
        </row>
        <row r="576">
          <cell r="A576">
            <v>472</v>
          </cell>
          <cell r="B576" t="str">
            <v>ARRUELA AMIANTO GRAFITADO P/ FLANGE PN-25 DN 1000</v>
          </cell>
          <cell r="C576" t="str">
            <v>UN</v>
          </cell>
          <cell r="D576">
            <v>2</v>
          </cell>
          <cell r="E576">
            <v>866.75</v>
          </cell>
          <cell r="F576">
            <v>1074.17</v>
          </cell>
          <cell r="H576">
            <v>1322.35</v>
          </cell>
          <cell r="I576" t="str">
            <v>MATE MHIS 472</v>
          </cell>
        </row>
        <row r="577">
          <cell r="A577">
            <v>473</v>
          </cell>
          <cell r="B577" t="str">
            <v>ARRUELA AMIANTO GRAFITADO P/ FLANGE PN-25 DN 1200</v>
          </cell>
          <cell r="C577" t="str">
            <v>UN</v>
          </cell>
          <cell r="D577">
            <v>2</v>
          </cell>
          <cell r="E577">
            <v>866.75</v>
          </cell>
          <cell r="F577">
            <v>1074.17</v>
          </cell>
          <cell r="H577">
            <v>1322.35</v>
          </cell>
          <cell r="I577" t="str">
            <v>MATE MHIS 473</v>
          </cell>
        </row>
        <row r="578">
          <cell r="A578">
            <v>480</v>
          </cell>
          <cell r="B578" t="str">
            <v>ARRUELA BORRACHA P/ FLANGE PN-10 DN      50</v>
          </cell>
          <cell r="C578" t="str">
            <v>UN</v>
          </cell>
          <cell r="D578">
            <v>1</v>
          </cell>
          <cell r="E578">
            <v>12.75</v>
          </cell>
          <cell r="F578">
            <v>12.75</v>
          </cell>
          <cell r="H578">
            <v>12.75</v>
          </cell>
          <cell r="I578" t="str">
            <v>MATE MHIS 480</v>
          </cell>
        </row>
        <row r="579">
          <cell r="A579">
            <v>485</v>
          </cell>
          <cell r="B579" t="str">
            <v>ARRUELA BORRACHA P/ FLANGE PN-10 DN      80</v>
          </cell>
          <cell r="C579" t="str">
            <v>UN</v>
          </cell>
          <cell r="D579">
            <v>2</v>
          </cell>
          <cell r="E579">
            <v>17.079999999999998</v>
          </cell>
          <cell r="F579">
            <v>17.079999999999998</v>
          </cell>
          <cell r="H579">
            <v>17.079999999999998</v>
          </cell>
          <cell r="I579" t="str">
            <v>MATE MHIS 485</v>
          </cell>
        </row>
        <row r="580">
          <cell r="A580">
            <v>486</v>
          </cell>
          <cell r="B580" t="str">
            <v>ARRUELA BORRACHA P/ FLANGE PN-10 DN    100</v>
          </cell>
          <cell r="C580" t="str">
            <v>UN</v>
          </cell>
          <cell r="D580">
            <v>2</v>
          </cell>
          <cell r="E580">
            <v>22.61</v>
          </cell>
          <cell r="F580">
            <v>22.61</v>
          </cell>
          <cell r="H580">
            <v>22.61</v>
          </cell>
          <cell r="I580" t="str">
            <v>MATE MHIS 486</v>
          </cell>
        </row>
        <row r="581">
          <cell r="A581">
            <v>484</v>
          </cell>
          <cell r="B581" t="str">
            <v>ARRUELA BORRACHA P/ FLANGE PN-10 DN    150</v>
          </cell>
          <cell r="C581" t="str">
            <v>UN</v>
          </cell>
          <cell r="D581">
            <v>2</v>
          </cell>
          <cell r="E581">
            <v>31.33</v>
          </cell>
          <cell r="F581">
            <v>31.33</v>
          </cell>
          <cell r="H581">
            <v>31.33</v>
          </cell>
          <cell r="I581" t="str">
            <v>MATE MHIS 484</v>
          </cell>
        </row>
        <row r="582">
          <cell r="A582">
            <v>483</v>
          </cell>
          <cell r="B582" t="str">
            <v>ARRUELA BORRACHA P/ FLANGE PN-10 DN    200</v>
          </cell>
          <cell r="C582" t="str">
            <v>UN</v>
          </cell>
          <cell r="D582">
            <v>2</v>
          </cell>
          <cell r="E582">
            <v>38.729999999999997</v>
          </cell>
          <cell r="F582">
            <v>38.729999999999997</v>
          </cell>
          <cell r="H582">
            <v>38.729999999999997</v>
          </cell>
          <cell r="I582" t="str">
            <v>MATE MHIS 483</v>
          </cell>
        </row>
        <row r="583">
          <cell r="A583">
            <v>487</v>
          </cell>
          <cell r="B583" t="str">
            <v>ARRUELA BORRACHA P/ FLANGE PN-10 DN    250</v>
          </cell>
          <cell r="C583" t="str">
            <v>UN</v>
          </cell>
          <cell r="D583">
            <v>2</v>
          </cell>
          <cell r="E583">
            <v>76.069999999999993</v>
          </cell>
          <cell r="F583">
            <v>76.069999999999993</v>
          </cell>
          <cell r="H583">
            <v>76.069999999999993</v>
          </cell>
          <cell r="I583" t="str">
            <v>MATE MHIS 487</v>
          </cell>
        </row>
        <row r="584">
          <cell r="A584">
            <v>488</v>
          </cell>
          <cell r="B584" t="str">
            <v>ARRUELA BORRACHA P/ FLANGE PN-10 DN    300</v>
          </cell>
          <cell r="C584" t="str">
            <v>UN</v>
          </cell>
          <cell r="D584">
            <v>2</v>
          </cell>
          <cell r="E584">
            <v>137.24</v>
          </cell>
          <cell r="F584">
            <v>137.24</v>
          </cell>
          <cell r="H584">
            <v>137.24</v>
          </cell>
          <cell r="I584" t="str">
            <v>MATE MHIS 488</v>
          </cell>
        </row>
        <row r="585">
          <cell r="A585">
            <v>482</v>
          </cell>
          <cell r="B585" t="str">
            <v>ARRUELA BORRACHA P/ FLANGE PN-10 DN    350</v>
          </cell>
          <cell r="C585" t="str">
            <v>UN</v>
          </cell>
          <cell r="D585">
            <v>2</v>
          </cell>
          <cell r="E585">
            <v>168.03</v>
          </cell>
          <cell r="F585">
            <v>168.03</v>
          </cell>
          <cell r="H585">
            <v>168.03</v>
          </cell>
          <cell r="I585" t="str">
            <v>MATE MHIS 482</v>
          </cell>
        </row>
        <row r="586">
          <cell r="A586">
            <v>481</v>
          </cell>
          <cell r="B586" t="str">
            <v>ARRUELA BORRACHA P/ FLANGE PN-10 DN    400</v>
          </cell>
          <cell r="C586" t="str">
            <v>UN</v>
          </cell>
          <cell r="D586">
            <v>2</v>
          </cell>
          <cell r="E586">
            <v>181.08</v>
          </cell>
          <cell r="F586">
            <v>181.08</v>
          </cell>
          <cell r="H586">
            <v>181.08</v>
          </cell>
          <cell r="I586" t="str">
            <v>MATE MHIS 481</v>
          </cell>
        </row>
        <row r="587">
          <cell r="A587">
            <v>490</v>
          </cell>
          <cell r="B587" t="str">
            <v>ARRUELA BORRACHA P/ FLANGE PN-10 DN    500</v>
          </cell>
          <cell r="C587" t="str">
            <v>UN</v>
          </cell>
          <cell r="D587">
            <v>2</v>
          </cell>
          <cell r="E587">
            <v>185.95</v>
          </cell>
          <cell r="F587">
            <v>185.95</v>
          </cell>
          <cell r="H587">
            <v>185.95</v>
          </cell>
          <cell r="I587" t="str">
            <v>MATE MHIS 490</v>
          </cell>
        </row>
        <row r="588">
          <cell r="A588">
            <v>496</v>
          </cell>
          <cell r="B588" t="str">
            <v>ARRUELA BORRACHA P/ FLANGE PN-10 DN    600</v>
          </cell>
          <cell r="C588" t="str">
            <v>UN</v>
          </cell>
          <cell r="D588">
            <v>2</v>
          </cell>
          <cell r="E588">
            <v>386.83</v>
          </cell>
          <cell r="F588">
            <v>386.83</v>
          </cell>
          <cell r="H588">
            <v>386.83</v>
          </cell>
          <cell r="I588" t="str">
            <v>MATE MHIS 496</v>
          </cell>
        </row>
        <row r="589">
          <cell r="A589">
            <v>491</v>
          </cell>
          <cell r="B589" t="str">
            <v>ARRUELA BORRACHA P/ FLANGE PN-10 DN    700</v>
          </cell>
          <cell r="C589" t="str">
            <v>UN</v>
          </cell>
          <cell r="D589">
            <v>2</v>
          </cell>
          <cell r="E589">
            <v>712.13</v>
          </cell>
          <cell r="F589">
            <v>712.13</v>
          </cell>
          <cell r="H589">
            <v>712.13</v>
          </cell>
          <cell r="I589" t="str">
            <v>MATE MHIS 491</v>
          </cell>
        </row>
        <row r="590">
          <cell r="A590" t="str">
            <v>ÓDIGO</v>
          </cell>
          <cell r="B590" t="str">
            <v>| DESCRIÇÃO DO INSUMO</v>
          </cell>
          <cell r="C590" t="str">
            <v>| UNID.</v>
          </cell>
          <cell r="D590" t="str">
            <v>| CAT.</v>
          </cell>
          <cell r="E590" t="str">
            <v>P R E Ç O</v>
          </cell>
          <cell r="F590" t="str">
            <v>S  C A L C</v>
          </cell>
          <cell r="G590" t="str">
            <v>U L A</v>
          </cell>
          <cell r="H590" t="str">
            <v>D O S  |</v>
          </cell>
          <cell r="I590" t="str">
            <v>COD.INTELIGENTE</v>
          </cell>
        </row>
        <row r="591">
          <cell r="D591">
            <v>1</v>
          </cell>
          <cell r="E591" t="str">
            <v>.QUARTIL</v>
          </cell>
          <cell r="F591" t="str">
            <v>MEDIANO</v>
          </cell>
          <cell r="G591">
            <v>3</v>
          </cell>
          <cell r="H591" t="str">
            <v>.QUARTIL</v>
          </cell>
        </row>
        <row r="593">
          <cell r="A593" t="str">
            <v>íNCULO..</v>
          </cell>
          <cell r="B593" t="str">
            <v>...: NACIONAL CAIXA</v>
          </cell>
        </row>
        <row r="595">
          <cell r="A595">
            <v>492</v>
          </cell>
          <cell r="B595" t="str">
            <v>ARRUELA BORRACHA P/ FLANGE PN-10 DN    800</v>
          </cell>
          <cell r="C595" t="str">
            <v>UN</v>
          </cell>
          <cell r="D595">
            <v>2</v>
          </cell>
          <cell r="E595">
            <v>854.55</v>
          </cell>
          <cell r="F595">
            <v>854.55</v>
          </cell>
          <cell r="H595">
            <v>854.55</v>
          </cell>
          <cell r="I595" t="str">
            <v>MATE MHIS 492</v>
          </cell>
        </row>
        <row r="596">
          <cell r="A596">
            <v>493</v>
          </cell>
          <cell r="B596" t="str">
            <v>ARRUELA BORRACHA P/ FLANGE PN-10 DN    900</v>
          </cell>
          <cell r="C596" t="str">
            <v>UN</v>
          </cell>
          <cell r="D596">
            <v>2</v>
          </cell>
          <cell r="E596">
            <v>931.35</v>
          </cell>
          <cell r="F596">
            <v>931.35</v>
          </cell>
          <cell r="H596">
            <v>931.35</v>
          </cell>
          <cell r="I596" t="str">
            <v>MATE MHIS 493</v>
          </cell>
        </row>
        <row r="597">
          <cell r="A597">
            <v>494</v>
          </cell>
          <cell r="B597" t="str">
            <v>ARRUELA BORRACHA P/ FLANGE PN-10 DN 1000</v>
          </cell>
          <cell r="C597" t="str">
            <v>UN</v>
          </cell>
          <cell r="D597">
            <v>2</v>
          </cell>
          <cell r="E597">
            <v>1095.47</v>
          </cell>
          <cell r="F597">
            <v>1095.47</v>
          </cell>
          <cell r="H597">
            <v>1095.47</v>
          </cell>
          <cell r="I597" t="str">
            <v>MATE MHIS 494</v>
          </cell>
        </row>
        <row r="598">
          <cell r="A598">
            <v>495</v>
          </cell>
          <cell r="B598" t="str">
            <v>ARRUELA BORRACHA P/ FLANGE PN-10 DN 1200</v>
          </cell>
          <cell r="C598" t="str">
            <v>UN</v>
          </cell>
          <cell r="D598">
            <v>2</v>
          </cell>
          <cell r="E598">
            <v>1216.8399999999999</v>
          </cell>
          <cell r="F598">
            <v>1216.8399999999999</v>
          </cell>
          <cell r="H598">
            <v>1216.8399999999999</v>
          </cell>
          <cell r="I598" t="str">
            <v>MATE MHIS 495</v>
          </cell>
        </row>
        <row r="599">
          <cell r="A599">
            <v>11267</v>
          </cell>
          <cell r="B599" t="str">
            <v>ARRUELA DE LATAO FURO D=34 MM ESP=2,5 MM DIAM FURO=17 MM</v>
          </cell>
          <cell r="C599" t="str">
            <v>UN</v>
          </cell>
          <cell r="D599">
            <v>2</v>
          </cell>
          <cell r="E599">
            <v>1.05</v>
          </cell>
          <cell r="F599">
            <v>1.05</v>
          </cell>
          <cell r="H599">
            <v>1.05</v>
          </cell>
          <cell r="I599" t="str">
            <v>MATE MELE 11267</v>
          </cell>
        </row>
        <row r="600">
          <cell r="A600">
            <v>4359</v>
          </cell>
          <cell r="B600" t="str">
            <v>ARRUELA PLASTICA 4 X 16</v>
          </cell>
          <cell r="C600" t="str">
            <v>UN</v>
          </cell>
          <cell r="D600">
            <v>2</v>
          </cell>
          <cell r="E600">
            <v>0.12</v>
          </cell>
          <cell r="F600">
            <v>0.16</v>
          </cell>
          <cell r="H600">
            <v>0.2</v>
          </cell>
          <cell r="I600" t="str">
            <v>MATE MDIV 4359</v>
          </cell>
        </row>
        <row r="601">
          <cell r="A601">
            <v>379</v>
          </cell>
          <cell r="B601" t="str">
            <v>ARRUELA QUADRADA ACO GALV D = 38MM ESP= 3MM DFURO= 18 MM</v>
          </cell>
          <cell r="C601" t="str">
            <v>UN</v>
          </cell>
          <cell r="D601">
            <v>2</v>
          </cell>
          <cell r="E601">
            <v>1.19</v>
          </cell>
          <cell r="F601">
            <v>1.19</v>
          </cell>
          <cell r="H601">
            <v>1.19</v>
          </cell>
          <cell r="I601" t="str">
            <v>MATE MELE 379</v>
          </cell>
        </row>
        <row r="602">
          <cell r="A602">
            <v>13348</v>
          </cell>
          <cell r="B602" t="str">
            <v>ARRUELA REDONDA FG DIAM EXT= 35MM ESP= 3MM DIAM FURO= 18MM</v>
          </cell>
          <cell r="C602" t="str">
            <v>UN</v>
          </cell>
          <cell r="D602">
            <v>2</v>
          </cell>
          <cell r="E602">
            <v>0.13</v>
          </cell>
          <cell r="F602">
            <v>0.13</v>
          </cell>
          <cell r="H602">
            <v>0.13</v>
          </cell>
          <cell r="I602" t="str">
            <v>MATE MELE 13348</v>
          </cell>
        </row>
        <row r="603">
          <cell r="A603">
            <v>359</v>
          </cell>
          <cell r="B603" t="str">
            <v>ARVORE REGIONAL MAIOR QUE 2M</v>
          </cell>
          <cell r="C603" t="str">
            <v>UN</v>
          </cell>
          <cell r="D603">
            <v>2</v>
          </cell>
          <cell r="E603">
            <v>19.8</v>
          </cell>
          <cell r="F603">
            <v>21.45</v>
          </cell>
          <cell r="H603">
            <v>26.4</v>
          </cell>
          <cell r="I603" t="str">
            <v>MATE MAJD 359</v>
          </cell>
        </row>
        <row r="604">
          <cell r="A604">
            <v>4757</v>
          </cell>
          <cell r="B604" t="str">
            <v>ASFALTADOR/PROFISSIONAL QUALIFICADO</v>
          </cell>
          <cell r="C604" t="str">
            <v>H</v>
          </cell>
          <cell r="D604">
            <v>1</v>
          </cell>
          <cell r="E604">
            <v>3.1</v>
          </cell>
          <cell r="F604">
            <v>3.1</v>
          </cell>
          <cell r="H604">
            <v>3.1</v>
          </cell>
          <cell r="I604" t="str">
            <v>MOBR MOBA 4757</v>
          </cell>
        </row>
        <row r="605">
          <cell r="A605">
            <v>10540</v>
          </cell>
          <cell r="B605" t="str">
            <v>ASFALTO DILUIDO A GRANEL CR-250 P/ PAVIMENTACAO ASFALTICA</v>
          </cell>
          <cell r="C605" t="str">
            <v>KG</v>
          </cell>
          <cell r="D605">
            <v>2</v>
          </cell>
          <cell r="E605">
            <v>1.45</v>
          </cell>
          <cell r="F605">
            <v>1.62</v>
          </cell>
          <cell r="H605">
            <v>1.64</v>
          </cell>
          <cell r="I605" t="str">
            <v>MATE MDIV 10540</v>
          </cell>
        </row>
        <row r="606">
          <cell r="A606">
            <v>500</v>
          </cell>
          <cell r="B606" t="str">
            <v>ASFALTO DILUIDO CM 70 P/ PAVIMENTACAO ASFALTICA</v>
          </cell>
          <cell r="C606" t="str">
            <v>KG</v>
          </cell>
          <cell r="D606">
            <v>2</v>
          </cell>
          <cell r="E606">
            <v>1.62</v>
          </cell>
          <cell r="F606">
            <v>1.82</v>
          </cell>
          <cell r="H606">
            <v>1.84</v>
          </cell>
          <cell r="I606" t="str">
            <v>MATE MDIV 500</v>
          </cell>
        </row>
        <row r="607">
          <cell r="A607">
            <v>626</v>
          </cell>
          <cell r="B607" t="str">
            <v>ASFALTO ELASTOMERICO TP DENVERPREN OU SIMILAR</v>
          </cell>
          <cell r="C607" t="str">
            <v>KG</v>
          </cell>
          <cell r="D607">
            <v>1</v>
          </cell>
          <cell r="E607">
            <v>4.88</v>
          </cell>
          <cell r="F607">
            <v>6.3</v>
          </cell>
          <cell r="H607">
            <v>7.6</v>
          </cell>
          <cell r="I607" t="str">
            <v>MATE MDIV 626</v>
          </cell>
        </row>
        <row r="608">
          <cell r="A608">
            <v>517</v>
          </cell>
          <cell r="B608" t="str">
            <v>ASFALTO EMULSIONADO TP VITBASE (ALFALTOS VITORIA), TP II (TO</v>
          </cell>
          <cell r="C608" t="str">
            <v>L</v>
          </cell>
          <cell r="D608">
            <v>2</v>
          </cell>
          <cell r="E608">
            <v>2.6</v>
          </cell>
          <cell r="F608">
            <v>2.77</v>
          </cell>
          <cell r="H608">
            <v>2.87</v>
          </cell>
          <cell r="I608" t="str">
            <v>MATE MDIV 517</v>
          </cell>
        </row>
        <row r="609">
          <cell r="B609" t="str">
            <v>RO) OU EQUIV</v>
          </cell>
        </row>
        <row r="610">
          <cell r="A610">
            <v>509</v>
          </cell>
          <cell r="B610" t="str">
            <v>ASFALTO OXIDADO P/ IMPERM C/ COEFICIENTE DE PENETRACAO 15-25</v>
          </cell>
          <cell r="C610" t="str">
            <v>KG</v>
          </cell>
          <cell r="D610">
            <v>1</v>
          </cell>
          <cell r="E610">
            <v>3.1</v>
          </cell>
          <cell r="F610">
            <v>3.31</v>
          </cell>
          <cell r="H610">
            <v>3.43</v>
          </cell>
          <cell r="I610" t="str">
            <v>MATE MDIV 509</v>
          </cell>
        </row>
        <row r="611">
          <cell r="A611">
            <v>516</v>
          </cell>
          <cell r="B611" t="str">
            <v>ASFALTO OXIDADO P/ IMPERM C/ COEFICIENTE DE PENETRACAO 20-35</v>
          </cell>
          <cell r="C611" t="str">
            <v>KG</v>
          </cell>
          <cell r="D611">
            <v>2</v>
          </cell>
          <cell r="E611">
            <v>2.15</v>
          </cell>
          <cell r="F611">
            <v>2.29</v>
          </cell>
          <cell r="H611">
            <v>2.38</v>
          </cell>
          <cell r="I611" t="str">
            <v>MATE MDIV 516</v>
          </cell>
        </row>
        <row r="612">
          <cell r="A612">
            <v>510</v>
          </cell>
          <cell r="B612" t="str">
            <v>ASFALTO OXIDADO P/ IMPERM C/ COEFICIENTE DE PENETRACAO 25-40</v>
          </cell>
          <cell r="C612" t="str">
            <v>KG</v>
          </cell>
          <cell r="D612">
            <v>2</v>
          </cell>
          <cell r="E612">
            <v>2.31</v>
          </cell>
          <cell r="F612">
            <v>2.46</v>
          </cell>
          <cell r="H612">
            <v>2.5499999999999998</v>
          </cell>
          <cell r="I612" t="str">
            <v>MATE MDIV 510</v>
          </cell>
        </row>
        <row r="613">
          <cell r="A613">
            <v>513</v>
          </cell>
          <cell r="B613" t="str">
            <v>ASFALTO OXIDADO P/ IMPERM C/ COEFICIENTE DE PENETRACAO 40-55</v>
          </cell>
          <cell r="C613" t="str">
            <v>KG</v>
          </cell>
          <cell r="D613">
            <v>2</v>
          </cell>
          <cell r="E613">
            <v>2.12</v>
          </cell>
          <cell r="F613">
            <v>2.2599999999999998</v>
          </cell>
          <cell r="H613">
            <v>2.34</v>
          </cell>
          <cell r="I613" t="str">
            <v>MATE MDIV 513</v>
          </cell>
        </row>
        <row r="614">
          <cell r="A614">
            <v>2699</v>
          </cell>
          <cell r="B614" t="str">
            <v>ASSENTADOR DE TUBOS</v>
          </cell>
          <cell r="C614" t="str">
            <v>H</v>
          </cell>
          <cell r="D614">
            <v>2</v>
          </cell>
          <cell r="E614">
            <v>3.75</v>
          </cell>
          <cell r="F614">
            <v>3.75</v>
          </cell>
          <cell r="H614">
            <v>3.75</v>
          </cell>
          <cell r="I614" t="str">
            <v>MOBR MOBA 2699</v>
          </cell>
        </row>
        <row r="615">
          <cell r="A615">
            <v>20278</v>
          </cell>
          <cell r="B615" t="str">
            <v>ASSENTAMENTO DE CARPETE - SOMENTE MAO DE OBRA</v>
          </cell>
          <cell r="C615" t="str">
            <v>M2</v>
          </cell>
          <cell r="D615">
            <v>2</v>
          </cell>
          <cell r="E615">
            <v>2.85</v>
          </cell>
          <cell r="F615">
            <v>2.85</v>
          </cell>
          <cell r="H615">
            <v>3.21</v>
          </cell>
          <cell r="I615" t="str">
            <v>MOBR MOBT 20278</v>
          </cell>
        </row>
        <row r="616">
          <cell r="A616">
            <v>20277</v>
          </cell>
          <cell r="B616" t="str">
            <v>ASSENTAMENTO DE FORMICA - SOMENTE MAO DE OBRA</v>
          </cell>
          <cell r="C616" t="str">
            <v>M2</v>
          </cell>
          <cell r="D616">
            <v>2</v>
          </cell>
          <cell r="E616">
            <v>8.57</v>
          </cell>
          <cell r="F616">
            <v>8.57</v>
          </cell>
          <cell r="H616">
            <v>9.64</v>
          </cell>
          <cell r="I616" t="str">
            <v>MOBR MOBT 20277</v>
          </cell>
        </row>
        <row r="617">
          <cell r="A617">
            <v>518</v>
          </cell>
          <cell r="B617" t="str">
            <v>ASSENTAMENTO DE PISO VINILICO EM PLACAS - SOMENTE MAO DE OBR</v>
          </cell>
          <cell r="C617" t="str">
            <v>M2</v>
          </cell>
          <cell r="D617">
            <v>1</v>
          </cell>
          <cell r="E617">
            <v>4</v>
          </cell>
          <cell r="F617">
            <v>4</v>
          </cell>
          <cell r="H617">
            <v>4.5</v>
          </cell>
          <cell r="I617" t="str">
            <v>MOBR MOBT 518</v>
          </cell>
        </row>
        <row r="618">
          <cell r="B618" t="str">
            <v>A</v>
          </cell>
        </row>
        <row r="619">
          <cell r="A619">
            <v>522</v>
          </cell>
          <cell r="B619" t="str">
            <v>ASSENTAMENTO DE RODAPE VINILICO - SOMENTE MAO DE OBRA</v>
          </cell>
          <cell r="C619" t="str">
            <v>M</v>
          </cell>
          <cell r="D619">
            <v>2</v>
          </cell>
          <cell r="E619">
            <v>0.4</v>
          </cell>
          <cell r="F619">
            <v>0.4</v>
          </cell>
          <cell r="H619">
            <v>0.45</v>
          </cell>
          <cell r="I619" t="str">
            <v>MOBR MOBT 522</v>
          </cell>
        </row>
        <row r="620">
          <cell r="A620">
            <v>11761</v>
          </cell>
          <cell r="B620" t="str">
            <v>ASSENTO P/ VASO SANITARIO INFANTIL DE PLASTICO</v>
          </cell>
          <cell r="C620" t="str">
            <v>UN</v>
          </cell>
          <cell r="D620">
            <v>2</v>
          </cell>
          <cell r="E620">
            <v>18.440000000000001</v>
          </cell>
          <cell r="F620">
            <v>18.649999999999999</v>
          </cell>
          <cell r="H620">
            <v>19.260000000000002</v>
          </cell>
          <cell r="I620" t="str">
            <v>MATE MDIV 11761</v>
          </cell>
        </row>
        <row r="621">
          <cell r="A621" t="str">
            <v>ÓDIGO</v>
          </cell>
          <cell r="B621" t="str">
            <v>| DESCRIÇÃO DO INSUMO</v>
          </cell>
          <cell r="C621" t="str">
            <v>| UNID.</v>
          </cell>
          <cell r="D621" t="str">
            <v>| CAT.</v>
          </cell>
          <cell r="E621" t="str">
            <v>P R E Ç O</v>
          </cell>
          <cell r="F621" t="str">
            <v>S  C A L C</v>
          </cell>
          <cell r="G621" t="str">
            <v>U L A</v>
          </cell>
          <cell r="H621" t="str">
            <v>D O S  |</v>
          </cell>
          <cell r="I621" t="str">
            <v>COD.INTELIGENTE</v>
          </cell>
        </row>
        <row r="622">
          <cell r="D622">
            <v>1</v>
          </cell>
          <cell r="E622" t="str">
            <v>.QUARTIL</v>
          </cell>
          <cell r="F622" t="str">
            <v>MEDIANO</v>
          </cell>
          <cell r="G622">
            <v>3</v>
          </cell>
          <cell r="H622" t="str">
            <v>.QUARTIL</v>
          </cell>
        </row>
        <row r="624">
          <cell r="A624" t="str">
            <v>íNCULO..</v>
          </cell>
          <cell r="B624" t="str">
            <v>...: NACIONAL CAIXA</v>
          </cell>
        </row>
        <row r="626">
          <cell r="A626">
            <v>12332</v>
          </cell>
          <cell r="B626" t="str">
            <v>AUTOMATICO DE BOIA INFERIOR 10A/250V</v>
          </cell>
          <cell r="C626" t="str">
            <v>CJ</v>
          </cell>
          <cell r="D626">
            <v>2</v>
          </cell>
          <cell r="E626">
            <v>26.9</v>
          </cell>
          <cell r="F626">
            <v>30.77</v>
          </cell>
          <cell r="H626">
            <v>35.78</v>
          </cell>
          <cell r="I626" t="str">
            <v>MATE MELE 12332</v>
          </cell>
        </row>
        <row r="627">
          <cell r="A627">
            <v>7588</v>
          </cell>
          <cell r="B627" t="str">
            <v>AUTOMATICO DE BOIA SUPERIOR 10A/250V</v>
          </cell>
          <cell r="C627" t="str">
            <v>UN</v>
          </cell>
          <cell r="D627">
            <v>1</v>
          </cell>
          <cell r="E627">
            <v>24.38</v>
          </cell>
          <cell r="F627">
            <v>27.89</v>
          </cell>
          <cell r="H627">
            <v>32.43</v>
          </cell>
          <cell r="I627" t="str">
            <v>MATE MELE 7588</v>
          </cell>
        </row>
        <row r="628">
          <cell r="A628">
            <v>6121</v>
          </cell>
          <cell r="B628" t="str">
            <v>AUXILIAR</v>
          </cell>
          <cell r="C628" t="str">
            <v>H</v>
          </cell>
          <cell r="D628">
            <v>2</v>
          </cell>
          <cell r="E628">
            <v>2.25</v>
          </cell>
          <cell r="F628">
            <v>2.25</v>
          </cell>
          <cell r="H628">
            <v>2.25</v>
          </cell>
          <cell r="I628" t="str">
            <v>MOBR MOBA 6121</v>
          </cell>
        </row>
        <row r="629">
          <cell r="A629">
            <v>531</v>
          </cell>
          <cell r="B629" t="str">
            <v>AUXILIAR DE CALCULO TOPOGRAFICO</v>
          </cell>
          <cell r="C629" t="str">
            <v>H</v>
          </cell>
          <cell r="D629">
            <v>2</v>
          </cell>
          <cell r="E629">
            <v>1.8</v>
          </cell>
          <cell r="F629">
            <v>1.8</v>
          </cell>
          <cell r="H629">
            <v>1.8</v>
          </cell>
          <cell r="I629" t="str">
            <v>MOBR MOBA 531</v>
          </cell>
        </row>
        <row r="630">
          <cell r="A630">
            <v>2359</v>
          </cell>
          <cell r="B630" t="str">
            <v>AUXILIAR DE DESENHISTA</v>
          </cell>
          <cell r="C630" t="str">
            <v>H</v>
          </cell>
          <cell r="D630">
            <v>2</v>
          </cell>
          <cell r="E630">
            <v>1.26</v>
          </cell>
          <cell r="F630">
            <v>1.26</v>
          </cell>
          <cell r="H630">
            <v>1.26</v>
          </cell>
          <cell r="I630" t="str">
            <v>MOBR MOBA 2359</v>
          </cell>
        </row>
        <row r="631">
          <cell r="A631">
            <v>247</v>
          </cell>
          <cell r="B631" t="str">
            <v>AUXILIAR DE ELETRICISTA</v>
          </cell>
          <cell r="C631" t="str">
            <v>H</v>
          </cell>
          <cell r="D631">
            <v>1</v>
          </cell>
          <cell r="E631">
            <v>2.25</v>
          </cell>
          <cell r="F631">
            <v>2.25</v>
          </cell>
          <cell r="H631">
            <v>2.25</v>
          </cell>
          <cell r="I631" t="str">
            <v>MOBR MOBA 247</v>
          </cell>
        </row>
        <row r="632">
          <cell r="A632">
            <v>246</v>
          </cell>
          <cell r="B632" t="str">
            <v>AUXILIAR DE ENCANADOR OU BOMBEIRO HIDRAULICO</v>
          </cell>
          <cell r="C632" t="str">
            <v>H</v>
          </cell>
          <cell r="D632">
            <v>2</v>
          </cell>
          <cell r="E632">
            <v>2.25</v>
          </cell>
          <cell r="F632">
            <v>2.25</v>
          </cell>
          <cell r="H632">
            <v>2.25</v>
          </cell>
          <cell r="I632" t="str">
            <v>MOBR MOBA 246</v>
          </cell>
        </row>
        <row r="633">
          <cell r="A633">
            <v>532</v>
          </cell>
          <cell r="B633" t="str">
            <v>AUXILIAR DE ENGENHARIA</v>
          </cell>
          <cell r="C633" t="str">
            <v>H</v>
          </cell>
          <cell r="D633">
            <v>2</v>
          </cell>
          <cell r="E633">
            <v>8.34</v>
          </cell>
          <cell r="F633">
            <v>8.34</v>
          </cell>
          <cell r="H633">
            <v>8.34</v>
          </cell>
          <cell r="I633" t="str">
            <v>MOBR MOBA 532</v>
          </cell>
        </row>
        <row r="634">
          <cell r="A634">
            <v>2350</v>
          </cell>
          <cell r="B634" t="str">
            <v>AUXILIAR DE ESCRITORIO</v>
          </cell>
          <cell r="C634" t="str">
            <v>H</v>
          </cell>
          <cell r="D634">
            <v>2</v>
          </cell>
          <cell r="E634">
            <v>2.4700000000000002</v>
          </cell>
          <cell r="F634">
            <v>2.4700000000000002</v>
          </cell>
          <cell r="H634">
            <v>2.4700000000000002</v>
          </cell>
          <cell r="I634" t="str">
            <v>MOBR MOBA 2350</v>
          </cell>
        </row>
        <row r="635">
          <cell r="A635">
            <v>245</v>
          </cell>
          <cell r="B635" t="str">
            <v>AUXILIAR DE LABORATORIO</v>
          </cell>
          <cell r="C635" t="str">
            <v>H</v>
          </cell>
          <cell r="D635">
            <v>2</v>
          </cell>
          <cell r="E635">
            <v>2.25</v>
          </cell>
          <cell r="F635">
            <v>2.25</v>
          </cell>
          <cell r="H635">
            <v>2.25</v>
          </cell>
          <cell r="I635" t="str">
            <v>MOBR MOBA 245</v>
          </cell>
        </row>
        <row r="636">
          <cell r="A636">
            <v>251</v>
          </cell>
          <cell r="B636" t="str">
            <v>AUXILIAR DE MECANICO</v>
          </cell>
          <cell r="C636" t="str">
            <v>H</v>
          </cell>
          <cell r="D636">
            <v>2</v>
          </cell>
          <cell r="E636">
            <v>2.25</v>
          </cell>
          <cell r="F636">
            <v>2.25</v>
          </cell>
          <cell r="H636">
            <v>2.25</v>
          </cell>
          <cell r="I636" t="str">
            <v>MOBR MOBA 251</v>
          </cell>
        </row>
        <row r="637">
          <cell r="A637">
            <v>252</v>
          </cell>
          <cell r="B637" t="str">
            <v>AUXILIAR DE SERRALHEIRO</v>
          </cell>
          <cell r="C637" t="str">
            <v>H</v>
          </cell>
          <cell r="D637">
            <v>2</v>
          </cell>
          <cell r="E637">
            <v>2.25</v>
          </cell>
          <cell r="F637">
            <v>2.25</v>
          </cell>
          <cell r="H637">
            <v>2.25</v>
          </cell>
          <cell r="I637" t="str">
            <v>MOBR MOBA 252</v>
          </cell>
        </row>
        <row r="638">
          <cell r="A638">
            <v>244</v>
          </cell>
          <cell r="B638" t="str">
            <v>AUXILIAR DE TOPOGRAFIA</v>
          </cell>
          <cell r="C638" t="str">
            <v>H</v>
          </cell>
          <cell r="D638">
            <v>2</v>
          </cell>
          <cell r="E638">
            <v>1.92</v>
          </cell>
          <cell r="F638">
            <v>1.92</v>
          </cell>
          <cell r="H638">
            <v>1.92</v>
          </cell>
          <cell r="I638" t="str">
            <v>MOBR MOBA 244</v>
          </cell>
        </row>
        <row r="639">
          <cell r="A639">
            <v>528</v>
          </cell>
          <cell r="B639" t="str">
            <v>AUXILIAR TECNICO</v>
          </cell>
          <cell r="C639" t="str">
            <v>H</v>
          </cell>
          <cell r="D639">
            <v>2</v>
          </cell>
          <cell r="E639">
            <v>4.53</v>
          </cell>
          <cell r="F639">
            <v>4.53</v>
          </cell>
          <cell r="H639">
            <v>4.53</v>
          </cell>
          <cell r="I639" t="str">
            <v>MOBR MOBA 528</v>
          </cell>
        </row>
        <row r="640">
          <cell r="A640">
            <v>4760</v>
          </cell>
          <cell r="B640" t="str">
            <v>AZULEJISTA OU LADRILHISTA</v>
          </cell>
          <cell r="C640" t="str">
            <v>H</v>
          </cell>
          <cell r="D640">
            <v>2</v>
          </cell>
          <cell r="E640">
            <v>3.1</v>
          </cell>
          <cell r="F640">
            <v>3.1</v>
          </cell>
          <cell r="H640">
            <v>3.1</v>
          </cell>
          <cell r="I640" t="str">
            <v>MOBR MOBA 4760</v>
          </cell>
        </row>
        <row r="641">
          <cell r="A641">
            <v>533</v>
          </cell>
          <cell r="B641" t="str">
            <v>AZULEJO BRANCO BRILHANTE 15 X 15CM COMERCIAL OU 2A QUALIDADE</v>
          </cell>
          <cell r="C641" t="str">
            <v>M2</v>
          </cell>
          <cell r="D641">
            <v>2</v>
          </cell>
          <cell r="E641">
            <v>9.9600000000000009</v>
          </cell>
          <cell r="F641">
            <v>10.8</v>
          </cell>
          <cell r="H641">
            <v>12.49</v>
          </cell>
          <cell r="I641" t="str">
            <v>MATE MDIV 533</v>
          </cell>
        </row>
        <row r="642">
          <cell r="A642">
            <v>536</v>
          </cell>
          <cell r="B642" t="str">
            <v>AZULEJO BRANCO BRILHANTE 15 X 15CM EXTRA OU 1A QUALIDADE</v>
          </cell>
          <cell r="C642" t="str">
            <v>M2</v>
          </cell>
          <cell r="D642">
            <v>1</v>
          </cell>
          <cell r="E642">
            <v>11.96</v>
          </cell>
          <cell r="F642">
            <v>12.97</v>
          </cell>
          <cell r="H642">
            <v>15</v>
          </cell>
          <cell r="I642" t="str">
            <v>MATE MDIV 536</v>
          </cell>
        </row>
        <row r="643">
          <cell r="A643">
            <v>534</v>
          </cell>
          <cell r="B643" t="str">
            <v>AZULEJO COR BRILHANTE 15 X 15CM COMERCIAL OU 2A QUALIDADE</v>
          </cell>
          <cell r="C643" t="str">
            <v>M2</v>
          </cell>
          <cell r="D643">
            <v>2</v>
          </cell>
          <cell r="E643">
            <v>9.9600000000000009</v>
          </cell>
          <cell r="F643">
            <v>10.8</v>
          </cell>
          <cell r="H643">
            <v>12.49</v>
          </cell>
          <cell r="I643" t="str">
            <v>MATE MDIV 534</v>
          </cell>
        </row>
        <row r="644">
          <cell r="A644">
            <v>535</v>
          </cell>
          <cell r="B644" t="str">
            <v>AZULEJO COR BRILHANTE 15 X 15CM EXTRA</v>
          </cell>
          <cell r="C644" t="str">
            <v>M2</v>
          </cell>
          <cell r="D644">
            <v>2</v>
          </cell>
          <cell r="E644">
            <v>11.96</v>
          </cell>
          <cell r="F644">
            <v>12.97</v>
          </cell>
          <cell r="H644">
            <v>15</v>
          </cell>
          <cell r="I644" t="str">
            <v>MATE MDIV 535</v>
          </cell>
        </row>
        <row r="645">
          <cell r="A645">
            <v>11784</v>
          </cell>
          <cell r="B645" t="str">
            <v>BACIA TURCA BRANCA 51 X 71CM</v>
          </cell>
          <cell r="C645" t="str">
            <v>UN</v>
          </cell>
          <cell r="D645">
            <v>2</v>
          </cell>
          <cell r="E645">
            <v>69.13</v>
          </cell>
          <cell r="F645">
            <v>69.97</v>
          </cell>
          <cell r="H645">
            <v>80.400000000000006</v>
          </cell>
          <cell r="I645" t="str">
            <v>MATE MDIV 11784</v>
          </cell>
        </row>
        <row r="646">
          <cell r="A646">
            <v>11785</v>
          </cell>
          <cell r="B646" t="str">
            <v>BACIA TURCA C/SIFAO 60 X 48 X 37CM</v>
          </cell>
          <cell r="C646" t="str">
            <v>UN</v>
          </cell>
          <cell r="D646">
            <v>2</v>
          </cell>
          <cell r="E646">
            <v>77.39</v>
          </cell>
          <cell r="F646">
            <v>78.33</v>
          </cell>
          <cell r="H646">
            <v>90.01</v>
          </cell>
          <cell r="I646" t="str">
            <v>MATE MDIV 11785</v>
          </cell>
        </row>
        <row r="647">
          <cell r="A647">
            <v>11788</v>
          </cell>
          <cell r="B647" t="str">
            <v>BACIA TURCA CELITE 003. 006 - SIFAO INTEGRADO</v>
          </cell>
          <cell r="C647" t="str">
            <v>UN</v>
          </cell>
          <cell r="D647">
            <v>2</v>
          </cell>
          <cell r="E647">
            <v>72.69</v>
          </cell>
          <cell r="F647">
            <v>73.569999999999993</v>
          </cell>
          <cell r="H647">
            <v>84.54</v>
          </cell>
          <cell r="I647" t="str">
            <v>MATE MDIV 11788</v>
          </cell>
        </row>
        <row r="648">
          <cell r="A648">
            <v>20259</v>
          </cell>
          <cell r="B648" t="str">
            <v>BAGUETE DE BORRACHA P/ JANELA 1,5 X 1,0CM</v>
          </cell>
          <cell r="C648" t="str">
            <v>M</v>
          </cell>
          <cell r="D648">
            <v>2</v>
          </cell>
          <cell r="E648">
            <v>0.7</v>
          </cell>
          <cell r="F648">
            <v>0.79</v>
          </cell>
          <cell r="H648">
            <v>0.88</v>
          </cell>
          <cell r="I648" t="str">
            <v>MATE MDIV 20259</v>
          </cell>
        </row>
        <row r="649">
          <cell r="A649">
            <v>10971</v>
          </cell>
          <cell r="B649" t="str">
            <v>BAINHA ACO GALV D = 100MM</v>
          </cell>
          <cell r="C649" t="str">
            <v>M</v>
          </cell>
          <cell r="D649">
            <v>2</v>
          </cell>
          <cell r="E649">
            <v>99.36</v>
          </cell>
          <cell r="F649">
            <v>99.36</v>
          </cell>
          <cell r="H649">
            <v>99.36</v>
          </cell>
          <cell r="I649" t="str">
            <v>MATE MDIV 10971</v>
          </cell>
        </row>
        <row r="650">
          <cell r="A650">
            <v>10972</v>
          </cell>
          <cell r="B650" t="str">
            <v>BAINHA ACO GALV D = 30MM</v>
          </cell>
          <cell r="C650" t="str">
            <v>M</v>
          </cell>
          <cell r="D650">
            <v>2</v>
          </cell>
          <cell r="E650">
            <v>29.1</v>
          </cell>
          <cell r="F650">
            <v>29.1</v>
          </cell>
          <cell r="H650">
            <v>29.1</v>
          </cell>
          <cell r="I650" t="str">
            <v>MATE MDIV 10972</v>
          </cell>
        </row>
        <row r="651">
          <cell r="A651">
            <v>10973</v>
          </cell>
          <cell r="B651" t="str">
            <v>BAINHA ACO GALV D = 40MM</v>
          </cell>
          <cell r="C651" t="str">
            <v>M</v>
          </cell>
          <cell r="D651">
            <v>2</v>
          </cell>
          <cell r="E651">
            <v>34.119999999999997</v>
          </cell>
          <cell r="F651">
            <v>34.119999999999997</v>
          </cell>
          <cell r="H651">
            <v>34.119999999999997</v>
          </cell>
          <cell r="I651" t="str">
            <v>MATE MDIV 10973</v>
          </cell>
        </row>
        <row r="652">
          <cell r="A652" t="str">
            <v>ÓDIGO</v>
          </cell>
          <cell r="B652" t="str">
            <v>| DESCRIÇÃO DO INSUMO</v>
          </cell>
          <cell r="C652" t="str">
            <v>| UNID.</v>
          </cell>
          <cell r="D652" t="str">
            <v>| CAT.</v>
          </cell>
          <cell r="E652" t="str">
            <v>P R E Ç O</v>
          </cell>
          <cell r="F652" t="str">
            <v>S  C A L C</v>
          </cell>
          <cell r="G652" t="str">
            <v>U L A</v>
          </cell>
          <cell r="H652" t="str">
            <v>D O S  |</v>
          </cell>
          <cell r="I652" t="str">
            <v>COD.INTELIGENTE</v>
          </cell>
        </row>
        <row r="653">
          <cell r="D653">
            <v>1</v>
          </cell>
          <cell r="E653" t="str">
            <v>.QUARTIL</v>
          </cell>
          <cell r="F653" t="str">
            <v>MEDIANO</v>
          </cell>
          <cell r="G653">
            <v>3</v>
          </cell>
          <cell r="H653" t="str">
            <v>.QUARTIL</v>
          </cell>
        </row>
        <row r="655">
          <cell r="A655" t="str">
            <v>íNCULO..</v>
          </cell>
          <cell r="B655" t="str">
            <v>...: NACIONAL CAIXA</v>
          </cell>
        </row>
        <row r="657">
          <cell r="A657">
            <v>10974</v>
          </cell>
          <cell r="B657" t="str">
            <v>BAINHA ACO GALV D = 45MM</v>
          </cell>
          <cell r="C657" t="str">
            <v>M</v>
          </cell>
          <cell r="D657">
            <v>2</v>
          </cell>
          <cell r="E657">
            <v>37.130000000000003</v>
          </cell>
          <cell r="F657">
            <v>37.130000000000003</v>
          </cell>
          <cell r="H657">
            <v>37.130000000000003</v>
          </cell>
          <cell r="I657" t="str">
            <v>MATE MDIV 10974</v>
          </cell>
        </row>
        <row r="658">
          <cell r="A658">
            <v>10975</v>
          </cell>
          <cell r="B658" t="str">
            <v>BAINHA ACO GALV D = 50MM</v>
          </cell>
          <cell r="C658" t="str">
            <v>M</v>
          </cell>
          <cell r="D658">
            <v>2</v>
          </cell>
          <cell r="E658">
            <v>46.16</v>
          </cell>
          <cell r="F658">
            <v>46.16</v>
          </cell>
          <cell r="H658">
            <v>46.16</v>
          </cell>
          <cell r="I658" t="str">
            <v>MATE MDIV 10975</v>
          </cell>
        </row>
        <row r="659">
          <cell r="A659">
            <v>10976</v>
          </cell>
          <cell r="B659" t="str">
            <v>BAINHA ACO GALV D = 55MM</v>
          </cell>
          <cell r="C659" t="str">
            <v>M</v>
          </cell>
          <cell r="D659">
            <v>2</v>
          </cell>
          <cell r="E659">
            <v>49.27</v>
          </cell>
          <cell r="F659">
            <v>49.27</v>
          </cell>
          <cell r="H659">
            <v>49.27</v>
          </cell>
          <cell r="I659" t="str">
            <v>MATE MDIV 10976</v>
          </cell>
        </row>
        <row r="660">
          <cell r="A660">
            <v>10977</v>
          </cell>
          <cell r="B660" t="str">
            <v>BAINHA ACO GALV D = 65MM</v>
          </cell>
          <cell r="C660" t="str">
            <v>M</v>
          </cell>
          <cell r="D660">
            <v>2</v>
          </cell>
          <cell r="E660">
            <v>57.2</v>
          </cell>
          <cell r="F660">
            <v>57.2</v>
          </cell>
          <cell r="H660">
            <v>57.2</v>
          </cell>
          <cell r="I660" t="str">
            <v>MATE MDIV 10977</v>
          </cell>
        </row>
        <row r="661">
          <cell r="A661">
            <v>10978</v>
          </cell>
          <cell r="B661" t="str">
            <v>BAINHA ACO GALV D = 85MM</v>
          </cell>
          <cell r="C661" t="str">
            <v>M</v>
          </cell>
          <cell r="D661">
            <v>2</v>
          </cell>
          <cell r="E661">
            <v>71.25</v>
          </cell>
          <cell r="F661">
            <v>71.25</v>
          </cell>
          <cell r="H661">
            <v>71.25</v>
          </cell>
          <cell r="I661" t="str">
            <v>MATE MDIV 10978</v>
          </cell>
        </row>
        <row r="662">
          <cell r="A662">
            <v>10979</v>
          </cell>
          <cell r="B662" t="str">
            <v>BAINHA ACO GALV D = 95MM</v>
          </cell>
          <cell r="C662" t="str">
            <v>M</v>
          </cell>
          <cell r="D662">
            <v>2</v>
          </cell>
          <cell r="E662">
            <v>85.31</v>
          </cell>
          <cell r="F662">
            <v>85.31</v>
          </cell>
          <cell r="H662">
            <v>85.31</v>
          </cell>
          <cell r="I662" t="str">
            <v>MATE MDIV 10979</v>
          </cell>
        </row>
        <row r="663">
          <cell r="A663">
            <v>10980</v>
          </cell>
          <cell r="B663" t="str">
            <v>BAINHA METALICA PRETA D = 100MM</v>
          </cell>
          <cell r="C663" t="str">
            <v>M</v>
          </cell>
          <cell r="D663">
            <v>2</v>
          </cell>
          <cell r="E663">
            <v>61.22</v>
          </cell>
          <cell r="F663">
            <v>61.22</v>
          </cell>
          <cell r="H663">
            <v>61.22</v>
          </cell>
          <cell r="I663" t="str">
            <v>MATE MDIV 10980</v>
          </cell>
        </row>
        <row r="664">
          <cell r="A664">
            <v>10981</v>
          </cell>
          <cell r="B664" t="str">
            <v>BAINHA METALICA PRETA D = 30MM</v>
          </cell>
          <cell r="C664" t="str">
            <v>M</v>
          </cell>
          <cell r="D664">
            <v>2</v>
          </cell>
          <cell r="E664">
            <v>19.059999999999999</v>
          </cell>
          <cell r="F664">
            <v>19.059999999999999</v>
          </cell>
          <cell r="H664">
            <v>19.059999999999999</v>
          </cell>
          <cell r="I664" t="str">
            <v>MATE MDIV 10981</v>
          </cell>
        </row>
        <row r="665">
          <cell r="A665">
            <v>10982</v>
          </cell>
          <cell r="B665" t="str">
            <v>BAINHA METALICA PRETA D = 40MM</v>
          </cell>
          <cell r="C665" t="str">
            <v>M</v>
          </cell>
          <cell r="D665">
            <v>2</v>
          </cell>
          <cell r="E665">
            <v>24.08</v>
          </cell>
          <cell r="F665">
            <v>24.08</v>
          </cell>
          <cell r="H665">
            <v>24.08</v>
          </cell>
          <cell r="I665" t="str">
            <v>MATE MDIV 10982</v>
          </cell>
        </row>
        <row r="666">
          <cell r="A666">
            <v>10983</v>
          </cell>
          <cell r="B666" t="str">
            <v>BAINHA METALICA PRETA D = 45MM</v>
          </cell>
          <cell r="C666" t="str">
            <v>M</v>
          </cell>
          <cell r="D666">
            <v>2</v>
          </cell>
          <cell r="E666">
            <v>25.09</v>
          </cell>
          <cell r="F666">
            <v>25.09</v>
          </cell>
          <cell r="H666">
            <v>25.09</v>
          </cell>
          <cell r="I666" t="str">
            <v>MATE MDIV 10983</v>
          </cell>
        </row>
        <row r="667">
          <cell r="A667">
            <v>10984</v>
          </cell>
          <cell r="B667" t="str">
            <v>BAINHA METALICA PRETA D = 50MM</v>
          </cell>
          <cell r="C667" t="str">
            <v>M</v>
          </cell>
          <cell r="D667">
            <v>2</v>
          </cell>
          <cell r="E667">
            <v>31.11</v>
          </cell>
          <cell r="F667">
            <v>31.11</v>
          </cell>
          <cell r="H667">
            <v>31.11</v>
          </cell>
          <cell r="I667" t="str">
            <v>MATE MDIV 10984</v>
          </cell>
        </row>
        <row r="668">
          <cell r="A668">
            <v>10985</v>
          </cell>
          <cell r="B668" t="str">
            <v>BAINHA METALICA PRETA D = 55MM</v>
          </cell>
          <cell r="C668" t="str">
            <v>M</v>
          </cell>
          <cell r="D668">
            <v>2</v>
          </cell>
          <cell r="E668">
            <v>33.119999999999997</v>
          </cell>
          <cell r="F668">
            <v>33.119999999999997</v>
          </cell>
          <cell r="H668">
            <v>33.119999999999997</v>
          </cell>
          <cell r="I668" t="str">
            <v>MATE MDIV 10985</v>
          </cell>
        </row>
        <row r="669">
          <cell r="A669">
            <v>10986</v>
          </cell>
          <cell r="B669" t="str">
            <v>BAINHA METALICA PRETA D = 65MM</v>
          </cell>
          <cell r="C669" t="str">
            <v>M</v>
          </cell>
          <cell r="D669">
            <v>2</v>
          </cell>
          <cell r="E669">
            <v>39.14</v>
          </cell>
          <cell r="F669">
            <v>39.14</v>
          </cell>
          <cell r="H669">
            <v>39.14</v>
          </cell>
          <cell r="I669" t="str">
            <v>MATE MDIV 10986</v>
          </cell>
        </row>
        <row r="670">
          <cell r="A670">
            <v>10987</v>
          </cell>
          <cell r="B670" t="str">
            <v>BAINHA METALICA PRETA D = 75MM</v>
          </cell>
          <cell r="C670" t="str">
            <v>M</v>
          </cell>
          <cell r="D670">
            <v>2</v>
          </cell>
          <cell r="E670">
            <v>44.16</v>
          </cell>
          <cell r="F670">
            <v>44.16</v>
          </cell>
          <cell r="H670">
            <v>44.16</v>
          </cell>
          <cell r="I670" t="str">
            <v>MATE MDIV 10987</v>
          </cell>
        </row>
        <row r="671">
          <cell r="A671">
            <v>10988</v>
          </cell>
          <cell r="B671" t="str">
            <v>BAINHA METALICA PRETA D = 85MM</v>
          </cell>
          <cell r="C671" t="str">
            <v>M</v>
          </cell>
          <cell r="D671">
            <v>2</v>
          </cell>
          <cell r="E671">
            <v>48.17</v>
          </cell>
          <cell r="F671">
            <v>48.17</v>
          </cell>
          <cell r="H671">
            <v>48.17</v>
          </cell>
          <cell r="I671" t="str">
            <v>MATE MDIV 10988</v>
          </cell>
        </row>
        <row r="672">
          <cell r="A672">
            <v>10989</v>
          </cell>
          <cell r="B672" t="str">
            <v>BAINHA METALICA PRETA D = 95MM</v>
          </cell>
          <cell r="C672" t="str">
            <v>M</v>
          </cell>
          <cell r="D672">
            <v>2</v>
          </cell>
          <cell r="E672">
            <v>58.21</v>
          </cell>
          <cell r="F672">
            <v>58.21</v>
          </cell>
          <cell r="H672">
            <v>58.21</v>
          </cell>
          <cell r="I672" t="str">
            <v>MATE MDIV 10989</v>
          </cell>
        </row>
        <row r="673">
          <cell r="A673">
            <v>10</v>
          </cell>
          <cell r="B673" t="str">
            <v>BALDE PLASTICO CAP 10L</v>
          </cell>
          <cell r="C673" t="str">
            <v>UN</v>
          </cell>
          <cell r="D673">
            <v>2</v>
          </cell>
          <cell r="E673">
            <v>4.01</v>
          </cell>
          <cell r="F673">
            <v>4.2</v>
          </cell>
          <cell r="H673">
            <v>4.32</v>
          </cell>
          <cell r="I673" t="str">
            <v>MATE MDIV 10</v>
          </cell>
        </row>
        <row r="674">
          <cell r="A674">
            <v>9</v>
          </cell>
          <cell r="B674" t="str">
            <v>BALDE PLASTICO CAP 4L</v>
          </cell>
          <cell r="C674" t="str">
            <v>UN</v>
          </cell>
          <cell r="D674">
            <v>2</v>
          </cell>
          <cell r="E674">
            <v>2.4</v>
          </cell>
          <cell r="F674">
            <v>2.52</v>
          </cell>
          <cell r="H674">
            <v>2.59</v>
          </cell>
          <cell r="I674" t="str">
            <v>MATE MDIV 9</v>
          </cell>
        </row>
        <row r="675">
          <cell r="A675">
            <v>4815</v>
          </cell>
          <cell r="B675" t="str">
            <v>BALDE VERMELHO P/ SINALIZACAO</v>
          </cell>
          <cell r="C675" t="str">
            <v>UN</v>
          </cell>
          <cell r="D675">
            <v>2</v>
          </cell>
          <cell r="E675">
            <v>3.2</v>
          </cell>
          <cell r="F675">
            <v>3.8</v>
          </cell>
          <cell r="H675">
            <v>3.45</v>
          </cell>
          <cell r="I675" t="str">
            <v>MATE MDIV 4815</v>
          </cell>
        </row>
        <row r="676">
          <cell r="A676">
            <v>11687</v>
          </cell>
          <cell r="B676" t="str">
            <v>BANCA ACO INOX L=60 CM</v>
          </cell>
          <cell r="C676" t="str">
            <v>M</v>
          </cell>
          <cell r="D676">
            <v>2</v>
          </cell>
          <cell r="E676">
            <v>163.59</v>
          </cell>
          <cell r="F676">
            <v>178.13</v>
          </cell>
          <cell r="H676">
            <v>213.19</v>
          </cell>
          <cell r="I676" t="str">
            <v>MATE MDIV 11687</v>
          </cell>
        </row>
        <row r="677">
          <cell r="A677">
            <v>11689</v>
          </cell>
          <cell r="B677" t="str">
            <v>BANCA ACO INOX L=70 CM</v>
          </cell>
          <cell r="C677" t="str">
            <v>M</v>
          </cell>
          <cell r="D677">
            <v>2</v>
          </cell>
          <cell r="E677">
            <v>201.39</v>
          </cell>
          <cell r="F677">
            <v>219.3</v>
          </cell>
          <cell r="H677">
            <v>262.45999999999998</v>
          </cell>
          <cell r="I677" t="str">
            <v>MATE MDIV 11689</v>
          </cell>
        </row>
        <row r="678">
          <cell r="A678">
            <v>537</v>
          </cell>
          <cell r="B678" t="str">
            <v>BANCA C/ CUBA - MARMORITE/GRANILITE OU GRANITINA - 120 X 60C</v>
          </cell>
          <cell r="C678" t="str">
            <v>UN</v>
          </cell>
          <cell r="D678">
            <v>2</v>
          </cell>
          <cell r="E678">
            <v>37.82</v>
          </cell>
          <cell r="F678">
            <v>54.98</v>
          </cell>
          <cell r="H678">
            <v>66.36</v>
          </cell>
          <cell r="I678" t="str">
            <v>MATE MDIV 537</v>
          </cell>
        </row>
        <row r="679">
          <cell r="B679" t="str">
            <v>M P/ PIA COZINHA</v>
          </cell>
        </row>
        <row r="680">
          <cell r="A680">
            <v>539</v>
          </cell>
          <cell r="B680" t="str">
            <v>BANCA C/ CUBA - MARMORITE/GRANILITE OU GRANITINA - 150 X 60C</v>
          </cell>
          <cell r="C680" t="str">
            <v>UN</v>
          </cell>
          <cell r="D680">
            <v>2</v>
          </cell>
          <cell r="E680">
            <v>49.76</v>
          </cell>
          <cell r="F680">
            <v>72.34</v>
          </cell>
          <cell r="H680">
            <v>87.3</v>
          </cell>
          <cell r="I680" t="str">
            <v>MATE MDIV 539</v>
          </cell>
        </row>
        <row r="681">
          <cell r="B681" t="str">
            <v>M P/ PIA COZINHA</v>
          </cell>
        </row>
        <row r="682">
          <cell r="A682">
            <v>540</v>
          </cell>
          <cell r="B682" t="str">
            <v>BANCA C/ CUBA - MARMORITE/GRANILITE OU GRANITINA - 200 X 60C</v>
          </cell>
          <cell r="C682" t="str">
            <v>UN</v>
          </cell>
          <cell r="D682">
            <v>2</v>
          </cell>
          <cell r="E682">
            <v>65.540000000000006</v>
          </cell>
          <cell r="F682">
            <v>95.27</v>
          </cell>
          <cell r="H682">
            <v>114.98</v>
          </cell>
          <cell r="I682" t="str">
            <v>MATE MDIV 540</v>
          </cell>
        </row>
        <row r="683">
          <cell r="A683" t="str">
            <v>ÓDIGO</v>
          </cell>
          <cell r="B683" t="str">
            <v>| DESCRIÇÃO DO INSUMO</v>
          </cell>
          <cell r="C683" t="str">
            <v>| UNID.</v>
          </cell>
          <cell r="D683" t="str">
            <v>| CAT.</v>
          </cell>
          <cell r="E683" t="str">
            <v>P R E Ç O</v>
          </cell>
          <cell r="F683" t="str">
            <v>S  C A L C</v>
          </cell>
          <cell r="G683" t="str">
            <v>U L A</v>
          </cell>
          <cell r="H683" t="str">
            <v>D O S  |</v>
          </cell>
          <cell r="I683" t="str">
            <v>COD.INTELIGENTE</v>
          </cell>
        </row>
        <row r="684">
          <cell r="D684">
            <v>1</v>
          </cell>
          <cell r="E684" t="str">
            <v>.QUARTIL</v>
          </cell>
          <cell r="F684" t="str">
            <v>MEDIANO</v>
          </cell>
          <cell r="G684">
            <v>3</v>
          </cell>
          <cell r="H684" t="str">
            <v>.QUARTIL</v>
          </cell>
        </row>
        <row r="686">
          <cell r="A686" t="str">
            <v>íNCULO..</v>
          </cell>
          <cell r="B686" t="str">
            <v>...: NACIONAL CAIXA</v>
          </cell>
        </row>
        <row r="688">
          <cell r="B688" t="str">
            <v>M P/ PIA COZINHA</v>
          </cell>
        </row>
        <row r="689">
          <cell r="A689">
            <v>11693</v>
          </cell>
          <cell r="B689" t="str">
            <v>BANCA GRANILITE P/ PIA OU LAVATORIO (SEM CUBA)</v>
          </cell>
          <cell r="C689" t="str">
            <v>M2</v>
          </cell>
          <cell r="D689">
            <v>2</v>
          </cell>
          <cell r="E689">
            <v>113.38</v>
          </cell>
          <cell r="F689">
            <v>164.81</v>
          </cell>
          <cell r="H689">
            <v>198.91</v>
          </cell>
          <cell r="I689" t="str">
            <v>MATE MDIV 11693</v>
          </cell>
        </row>
        <row r="690">
          <cell r="A690">
            <v>11791</v>
          </cell>
          <cell r="B690" t="str">
            <v>BANCA GRANITO PRETO 100 X 60CM, E = 2CM, C/1 ABERTURA</v>
          </cell>
          <cell r="C690" t="str">
            <v>UN</v>
          </cell>
          <cell r="D690">
            <v>2</v>
          </cell>
          <cell r="E690">
            <v>144.38</v>
          </cell>
          <cell r="F690">
            <v>231.78</v>
          </cell>
          <cell r="H690">
            <v>274.3</v>
          </cell>
          <cell r="I690" t="str">
            <v>MATE MDIV 11791</v>
          </cell>
        </row>
        <row r="691">
          <cell r="A691">
            <v>11792</v>
          </cell>
          <cell r="B691" t="str">
            <v>BANCA GRANITO PRETO 200 X 60CM, E = 3CM, C/2 ABERTURAS</v>
          </cell>
          <cell r="C691" t="str">
            <v>UN</v>
          </cell>
          <cell r="D691">
            <v>2</v>
          </cell>
          <cell r="E691">
            <v>360.36</v>
          </cell>
          <cell r="F691">
            <v>578.48</v>
          </cell>
          <cell r="H691">
            <v>684.61</v>
          </cell>
          <cell r="I691" t="str">
            <v>MATE MDIV 11792</v>
          </cell>
        </row>
        <row r="692">
          <cell r="A692">
            <v>11793</v>
          </cell>
          <cell r="B692" t="str">
            <v>BANCA GRANITO PRETO 200 X 60CM, ESP = 2CM, SEM ABERTURA</v>
          </cell>
          <cell r="C692" t="str">
            <v>UN</v>
          </cell>
          <cell r="D692">
            <v>2</v>
          </cell>
          <cell r="E692">
            <v>252</v>
          </cell>
          <cell r="F692">
            <v>404.53</v>
          </cell>
          <cell r="H692">
            <v>478.75</v>
          </cell>
          <cell r="I692" t="str">
            <v>MATE MDIV 11793</v>
          </cell>
        </row>
        <row r="693">
          <cell r="A693">
            <v>545</v>
          </cell>
          <cell r="B693" t="str">
            <v>BANCA MARMORE BRANCO NACIONAL E = 3CM, POLIDO C/ FURO PARA C</v>
          </cell>
          <cell r="C693" t="str">
            <v>M2</v>
          </cell>
          <cell r="D693">
            <v>2</v>
          </cell>
          <cell r="E693">
            <v>142.34</v>
          </cell>
          <cell r="F693">
            <v>162.84</v>
          </cell>
          <cell r="H693">
            <v>185.76</v>
          </cell>
          <cell r="I693" t="str">
            <v>MATE MDIV 545</v>
          </cell>
        </row>
        <row r="694">
          <cell r="B694" t="str">
            <v>UBA</v>
          </cell>
        </row>
        <row r="695">
          <cell r="A695">
            <v>544</v>
          </cell>
          <cell r="B695" t="str">
            <v>BANCA MARMORE BRANCO NACIONAL E = 3CM, POLIDO 120 X 60CM</v>
          </cell>
          <cell r="C695" t="str">
            <v>UN</v>
          </cell>
          <cell r="D695">
            <v>2</v>
          </cell>
          <cell r="E695">
            <v>107.6</v>
          </cell>
          <cell r="F695">
            <v>123.11</v>
          </cell>
          <cell r="H695">
            <v>140.43</v>
          </cell>
          <cell r="I695" t="str">
            <v>MATE MDIV 544</v>
          </cell>
        </row>
        <row r="696">
          <cell r="A696">
            <v>541</v>
          </cell>
          <cell r="B696" t="str">
            <v>BANCA MARMORE SINTETICO 120 X 60CM C/ CUBA</v>
          </cell>
          <cell r="C696" t="str">
            <v>UN</v>
          </cell>
          <cell r="D696">
            <v>2</v>
          </cell>
          <cell r="E696">
            <v>33.19</v>
          </cell>
          <cell r="F696">
            <v>48.25</v>
          </cell>
          <cell r="H696">
            <v>58.24</v>
          </cell>
          <cell r="I696" t="str">
            <v>MATE MDIV 541</v>
          </cell>
        </row>
        <row r="697">
          <cell r="A697">
            <v>542</v>
          </cell>
          <cell r="B697" t="str">
            <v>BANCA MARMORE SINTETICO 150 X 50CM C/ CUBA</v>
          </cell>
          <cell r="C697" t="str">
            <v>UN</v>
          </cell>
          <cell r="D697">
            <v>2</v>
          </cell>
          <cell r="E697">
            <v>44.43</v>
          </cell>
          <cell r="F697">
            <v>64.59</v>
          </cell>
          <cell r="H697">
            <v>77.959999999999994</v>
          </cell>
          <cell r="I697" t="str">
            <v>MATE MDIV 542</v>
          </cell>
        </row>
        <row r="698">
          <cell r="A698">
            <v>14618</v>
          </cell>
          <cell r="B698" t="str">
            <v>BANCADA DE SERRA CIRCULAR, PICAPAU, C/ MOTOR ELETRICO 5 HP,</v>
          </cell>
          <cell r="C698" t="str">
            <v>UN</v>
          </cell>
          <cell r="D698">
            <v>2</v>
          </cell>
          <cell r="E698">
            <v>1491.2</v>
          </cell>
          <cell r="F698">
            <v>1491.2</v>
          </cell>
          <cell r="H698">
            <v>1491.2</v>
          </cell>
          <cell r="I698" t="str">
            <v>EQHP EQAQ 14618</v>
          </cell>
        </row>
        <row r="699">
          <cell r="B699" t="str">
            <v>COM COIFA PROTETORA P/ DISCO DE 10".</v>
          </cell>
        </row>
        <row r="700">
          <cell r="A700">
            <v>10790</v>
          </cell>
          <cell r="B700" t="str">
            <v>BANCADA P/ DISCO SERRA C/ MOTOR ELETRICO TRIFASICO 3 A 5HP C</v>
          </cell>
          <cell r="C700" t="str">
            <v>H</v>
          </cell>
          <cell r="D700">
            <v>1</v>
          </cell>
          <cell r="E700">
            <v>0.68</v>
          </cell>
          <cell r="F700">
            <v>0.81</v>
          </cell>
          <cell r="H700">
            <v>0.81</v>
          </cell>
          <cell r="I700" t="str">
            <v>EQHP EQLC 10790</v>
          </cell>
        </row>
        <row r="701">
          <cell r="B701" t="str">
            <v>/ CHAVE E COIFA   PROT. P/ CARPINTARIA</v>
          </cell>
        </row>
        <row r="702">
          <cell r="A702">
            <v>3425</v>
          </cell>
          <cell r="B702" t="str">
            <v>BANDEIRA P/ PORTA/ JAN MAD REGIONAL 1A P/ VIDRO</v>
          </cell>
          <cell r="C702" t="str">
            <v>M2</v>
          </cell>
          <cell r="D702">
            <v>2</v>
          </cell>
          <cell r="E702">
            <v>97.61</v>
          </cell>
          <cell r="F702">
            <v>139.84</v>
          </cell>
          <cell r="H702">
            <v>143.52000000000001</v>
          </cell>
          <cell r="I702" t="str">
            <v>MATE MDIV 3425</v>
          </cell>
        </row>
        <row r="703">
          <cell r="A703">
            <v>3426</v>
          </cell>
          <cell r="B703" t="str">
            <v>BANDEIRA P/ PORTA/ JAN MAD REGIONAL 2A P/ VIDRO</v>
          </cell>
          <cell r="C703" t="str">
            <v>M2</v>
          </cell>
          <cell r="D703">
            <v>2</v>
          </cell>
          <cell r="E703">
            <v>63.66</v>
          </cell>
          <cell r="F703">
            <v>91.2</v>
          </cell>
          <cell r="H703">
            <v>93.6</v>
          </cell>
          <cell r="I703" t="str">
            <v>MATE MDIV 3426</v>
          </cell>
        </row>
        <row r="704">
          <cell r="A704">
            <v>3427</v>
          </cell>
          <cell r="B704" t="str">
            <v>BANDEIRA P/ PORTA/ JAN MAD REGIONAL 3A P/ VIDRO</v>
          </cell>
          <cell r="C704" t="str">
            <v>M2</v>
          </cell>
          <cell r="D704">
            <v>2</v>
          </cell>
          <cell r="E704">
            <v>42.44</v>
          </cell>
          <cell r="F704">
            <v>60.8</v>
          </cell>
          <cell r="H704">
            <v>62.4</v>
          </cell>
          <cell r="I704" t="str">
            <v>MATE MDIV 3427</v>
          </cell>
        </row>
        <row r="705">
          <cell r="A705">
            <v>20238</v>
          </cell>
          <cell r="B705" t="str">
            <v>BANHEIRA EM POLIESTER C/ FIBRA VIDRO 140L 170 X 79,5 X 38CM</v>
          </cell>
          <cell r="C705" t="str">
            <v>UN</v>
          </cell>
          <cell r="D705">
            <v>1</v>
          </cell>
          <cell r="E705">
            <v>1130.21</v>
          </cell>
          <cell r="F705">
            <v>1130.21</v>
          </cell>
          <cell r="H705">
            <v>1464.69</v>
          </cell>
          <cell r="I705" t="str">
            <v>MATE MDIV 20238</v>
          </cell>
        </row>
        <row r="706">
          <cell r="B706" t="str">
            <v>S/ HIDROM</v>
          </cell>
        </row>
        <row r="707">
          <cell r="A707">
            <v>556</v>
          </cell>
          <cell r="B707" t="str">
            <v>BARRA FERRO RETANGULAR CHATA QUALQUER BITOLA X E = 1/2"</v>
          </cell>
          <cell r="C707" t="str">
            <v>KG</v>
          </cell>
          <cell r="D707">
            <v>2</v>
          </cell>
          <cell r="E707">
            <v>2.9</v>
          </cell>
          <cell r="F707">
            <v>3.26</v>
          </cell>
          <cell r="H707">
            <v>3.47</v>
          </cell>
          <cell r="I707" t="str">
            <v>MATE MDIV 556</v>
          </cell>
        </row>
        <row r="708">
          <cell r="A708">
            <v>554</v>
          </cell>
          <cell r="B708" t="str">
            <v>BARRA FERRO RETANGULAR CHATA QUALQUER BITOLA X E = 1/4"</v>
          </cell>
          <cell r="C708" t="str">
            <v>KG</v>
          </cell>
          <cell r="D708">
            <v>2</v>
          </cell>
          <cell r="E708">
            <v>2.77</v>
          </cell>
          <cell r="F708">
            <v>3.11</v>
          </cell>
          <cell r="H708">
            <v>3.31</v>
          </cell>
          <cell r="I708" t="str">
            <v>MATE MDIV 554</v>
          </cell>
        </row>
        <row r="709">
          <cell r="A709">
            <v>546</v>
          </cell>
          <cell r="B709" t="str">
            <v>BARRA FERRO RETANGULAR CHATA QUALQUER BITOLA X E = 1/8"</v>
          </cell>
          <cell r="C709" t="str">
            <v>KG</v>
          </cell>
          <cell r="D709">
            <v>1</v>
          </cell>
          <cell r="E709">
            <v>3</v>
          </cell>
          <cell r="F709">
            <v>3.37</v>
          </cell>
          <cell r="H709">
            <v>3.59</v>
          </cell>
          <cell r="I709" t="str">
            <v>MATE MDIV 546</v>
          </cell>
        </row>
        <row r="710">
          <cell r="A710">
            <v>550</v>
          </cell>
          <cell r="B710" t="str">
            <v>BARRA FERRO RETANGULAR CHATA QUALQUER BITOLA X E = 3/16"</v>
          </cell>
          <cell r="C710" t="str">
            <v>KG</v>
          </cell>
          <cell r="D710">
            <v>2</v>
          </cell>
          <cell r="E710">
            <v>2.8</v>
          </cell>
          <cell r="F710">
            <v>3.15</v>
          </cell>
          <cell r="H710">
            <v>3.35</v>
          </cell>
          <cell r="I710" t="str">
            <v>MATE MDIV 550</v>
          </cell>
        </row>
        <row r="711">
          <cell r="A711">
            <v>561</v>
          </cell>
          <cell r="B711" t="str">
            <v>BARRA FERRO RETANGULAR CHATA QUALQUER BITOLA X E = 3/8"</v>
          </cell>
          <cell r="C711" t="str">
            <v>KG</v>
          </cell>
          <cell r="D711">
            <v>2</v>
          </cell>
          <cell r="E711">
            <v>2.87</v>
          </cell>
          <cell r="F711">
            <v>3.22</v>
          </cell>
          <cell r="H711">
            <v>3.43</v>
          </cell>
          <cell r="I711" t="str">
            <v>MATE MDIV 561</v>
          </cell>
        </row>
        <row r="712">
          <cell r="A712">
            <v>555</v>
          </cell>
          <cell r="B712" t="str">
            <v>BARRA FERRO RETANGULAR CHATA 1 X 1/4" - (1,2265KG/M)</v>
          </cell>
          <cell r="C712" t="str">
            <v>M</v>
          </cell>
          <cell r="D712">
            <v>2</v>
          </cell>
          <cell r="E712">
            <v>3.5</v>
          </cell>
          <cell r="F712">
            <v>3.94</v>
          </cell>
          <cell r="H712">
            <v>4.1900000000000004</v>
          </cell>
          <cell r="I712" t="str">
            <v>MATE MDIV 555</v>
          </cell>
        </row>
        <row r="713">
          <cell r="A713">
            <v>565</v>
          </cell>
          <cell r="B713" t="str">
            <v>BARRA FERRO RETANGULAR CHATA 1 X 3/16" - (1,73 KG/M)</v>
          </cell>
          <cell r="C713" t="str">
            <v>M</v>
          </cell>
          <cell r="D713">
            <v>2</v>
          </cell>
          <cell r="E713">
            <v>4.79</v>
          </cell>
          <cell r="F713">
            <v>5.39</v>
          </cell>
          <cell r="H713">
            <v>5.74</v>
          </cell>
          <cell r="I713" t="str">
            <v>MATE MDIV 565</v>
          </cell>
        </row>
        <row r="714">
          <cell r="A714" t="str">
            <v>ÓDIGO</v>
          </cell>
          <cell r="B714" t="str">
            <v>| DESCRIÇÃO DO INSUMO</v>
          </cell>
          <cell r="C714" t="str">
            <v>| UNID.</v>
          </cell>
          <cell r="D714" t="str">
            <v>| CAT.</v>
          </cell>
          <cell r="E714" t="str">
            <v>P R E Ç O</v>
          </cell>
          <cell r="F714" t="str">
            <v>S  C A L C</v>
          </cell>
          <cell r="G714" t="str">
            <v>U L A</v>
          </cell>
          <cell r="H714" t="str">
            <v>D O S  |</v>
          </cell>
          <cell r="I714" t="str">
            <v>COD.INTELIGENTE</v>
          </cell>
        </row>
        <row r="715">
          <cell r="D715">
            <v>1</v>
          </cell>
          <cell r="E715" t="str">
            <v>.QUARTIL</v>
          </cell>
          <cell r="F715" t="str">
            <v>MEDIANO</v>
          </cell>
          <cell r="G715">
            <v>3</v>
          </cell>
          <cell r="H715" t="str">
            <v>.QUARTIL</v>
          </cell>
        </row>
        <row r="717">
          <cell r="A717" t="str">
            <v>íNCULO..</v>
          </cell>
          <cell r="B717" t="str">
            <v>...: NACIONAL CAIXA</v>
          </cell>
        </row>
        <row r="719">
          <cell r="A719">
            <v>557</v>
          </cell>
          <cell r="B719" t="str">
            <v>BARRA FERRO RETANGULAR CHATA 1 1/2 X 1/2" - (3,79 KG/M)</v>
          </cell>
          <cell r="C719" t="str">
            <v>M</v>
          </cell>
          <cell r="D719">
            <v>2</v>
          </cell>
          <cell r="E719">
            <v>10.63</v>
          </cell>
          <cell r="F719">
            <v>11.94</v>
          </cell>
          <cell r="H719">
            <v>12.72</v>
          </cell>
          <cell r="I719" t="str">
            <v>MATE MDIV 557</v>
          </cell>
        </row>
        <row r="720">
          <cell r="A720">
            <v>552</v>
          </cell>
          <cell r="B720" t="str">
            <v>BARRA FERRO RETANGULAR CHATA 1 1/2 X 1/4" - (1,89 KG/M)</v>
          </cell>
          <cell r="C720" t="str">
            <v>M</v>
          </cell>
          <cell r="D720">
            <v>2</v>
          </cell>
          <cell r="E720">
            <v>5.3</v>
          </cell>
          <cell r="F720">
            <v>5.95</v>
          </cell>
          <cell r="H720">
            <v>6.34</v>
          </cell>
          <cell r="I720" t="str">
            <v>MATE MDIV 552</v>
          </cell>
        </row>
        <row r="721">
          <cell r="A721">
            <v>566</v>
          </cell>
          <cell r="B721" t="str">
            <v>BARRA FERRO RETANGULAR CHATA 1/8 X 3/4" - (0,47 KG/M)</v>
          </cell>
          <cell r="C721" t="str">
            <v>M</v>
          </cell>
          <cell r="D721">
            <v>2</v>
          </cell>
          <cell r="E721">
            <v>1.47</v>
          </cell>
          <cell r="F721">
            <v>1.65</v>
          </cell>
          <cell r="H721">
            <v>1.75</v>
          </cell>
          <cell r="I721" t="str">
            <v>MATE MDIV 566</v>
          </cell>
        </row>
        <row r="722">
          <cell r="A722">
            <v>549</v>
          </cell>
          <cell r="B722" t="str">
            <v>BARRA FERRO RETANGULAR CHATA 2 X 1/2" - (5,06 KG/M)</v>
          </cell>
          <cell r="C722" t="str">
            <v>M</v>
          </cell>
          <cell r="D722">
            <v>2</v>
          </cell>
          <cell r="E722">
            <v>13.87</v>
          </cell>
          <cell r="F722">
            <v>15.58</v>
          </cell>
          <cell r="H722">
            <v>16.600000000000001</v>
          </cell>
          <cell r="I722" t="str">
            <v>MATE MDIV 549</v>
          </cell>
        </row>
        <row r="723">
          <cell r="A723">
            <v>558</v>
          </cell>
          <cell r="B723" t="str">
            <v>BARRA FERRO RETANGULAR CHATA 2 X 1/4" - (2,53KG/M)</v>
          </cell>
          <cell r="C723" t="str">
            <v>KG</v>
          </cell>
          <cell r="D723">
            <v>2</v>
          </cell>
          <cell r="E723">
            <v>2.8</v>
          </cell>
          <cell r="F723">
            <v>3.15</v>
          </cell>
          <cell r="H723">
            <v>3.35</v>
          </cell>
          <cell r="I723" t="str">
            <v>MATE MDIV 558</v>
          </cell>
        </row>
        <row r="724">
          <cell r="A724">
            <v>551</v>
          </cell>
          <cell r="B724" t="str">
            <v>BARRA FERRO RETANGULAR CHATA 2 X 1" - (10,12 KG/M)</v>
          </cell>
          <cell r="C724" t="str">
            <v>M</v>
          </cell>
          <cell r="D724">
            <v>2</v>
          </cell>
          <cell r="E724">
            <v>28.72</v>
          </cell>
          <cell r="F724">
            <v>32.270000000000003</v>
          </cell>
          <cell r="H724">
            <v>34.369999999999997</v>
          </cell>
          <cell r="I724" t="str">
            <v>MATE MDIV 551</v>
          </cell>
        </row>
        <row r="725">
          <cell r="A725">
            <v>547</v>
          </cell>
          <cell r="B725" t="str">
            <v>BARRA FERRO RETANGULAR CHATA 2 X 3/8" - (3,79 KG/M)</v>
          </cell>
          <cell r="C725" t="str">
            <v>M</v>
          </cell>
          <cell r="D725">
            <v>2</v>
          </cell>
          <cell r="E725">
            <v>10.26</v>
          </cell>
          <cell r="F725">
            <v>11.53</v>
          </cell>
          <cell r="H725">
            <v>12.28</v>
          </cell>
          <cell r="I725" t="str">
            <v>MATE MDIV 547</v>
          </cell>
        </row>
        <row r="726">
          <cell r="A726">
            <v>560</v>
          </cell>
          <cell r="B726" t="str">
            <v>BARRA FERRO RETANGULAR CHATA 2 X 5/16" - (3,162KG/M)</v>
          </cell>
          <cell r="C726" t="str">
            <v>M</v>
          </cell>
          <cell r="D726">
            <v>2</v>
          </cell>
          <cell r="E726">
            <v>8.77</v>
          </cell>
          <cell r="F726">
            <v>9.85</v>
          </cell>
          <cell r="H726">
            <v>10.49</v>
          </cell>
          <cell r="I726" t="str">
            <v>MATE MDIV 560</v>
          </cell>
        </row>
        <row r="727">
          <cell r="A727">
            <v>559</v>
          </cell>
          <cell r="B727" t="str">
            <v>BARRA FERRO RETANGULAR CHATA 2 X1/4" - (2,53KG/M)</v>
          </cell>
          <cell r="C727" t="str">
            <v>M</v>
          </cell>
          <cell r="D727">
            <v>2</v>
          </cell>
          <cell r="E727">
            <v>7.1</v>
          </cell>
          <cell r="F727">
            <v>7.97</v>
          </cell>
          <cell r="H727">
            <v>8.49</v>
          </cell>
          <cell r="I727" t="str">
            <v>MATE MDIV 559</v>
          </cell>
        </row>
        <row r="728">
          <cell r="A728">
            <v>564</v>
          </cell>
          <cell r="B728" t="str">
            <v>BARRA FERRO RETANGULAR CHATA 3/4 X 1/8" - (0,47 KG/M)</v>
          </cell>
          <cell r="C728" t="str">
            <v>M</v>
          </cell>
          <cell r="D728">
            <v>2</v>
          </cell>
          <cell r="E728">
            <v>1.41</v>
          </cell>
          <cell r="F728">
            <v>1.58</v>
          </cell>
          <cell r="H728">
            <v>1.68</v>
          </cell>
          <cell r="I728" t="str">
            <v>MATE MDIV 564</v>
          </cell>
        </row>
        <row r="729">
          <cell r="A729">
            <v>563</v>
          </cell>
          <cell r="B729" t="str">
            <v>BARRA FERRO RETANGULAR CHATA 3/8 X 1 1/2" - (2,84KG/M)</v>
          </cell>
          <cell r="C729" t="str">
            <v>M</v>
          </cell>
          <cell r="D729">
            <v>2</v>
          </cell>
          <cell r="E729">
            <v>7.87</v>
          </cell>
          <cell r="F729">
            <v>8.85</v>
          </cell>
          <cell r="H729">
            <v>9.42</v>
          </cell>
          <cell r="I729" t="str">
            <v>MATE MDIV 563</v>
          </cell>
        </row>
        <row r="730">
          <cell r="A730">
            <v>581</v>
          </cell>
          <cell r="B730" t="str">
            <v>BASCULANTE ALUMINIO 80 X 60CM - SERIE 25</v>
          </cell>
          <cell r="C730" t="str">
            <v>M2</v>
          </cell>
          <cell r="D730">
            <v>2</v>
          </cell>
          <cell r="E730">
            <v>362.55</v>
          </cell>
          <cell r="F730">
            <v>402.35</v>
          </cell>
          <cell r="H730">
            <v>442.16</v>
          </cell>
          <cell r="I730" t="str">
            <v>MATE MDIV 581</v>
          </cell>
        </row>
        <row r="731">
          <cell r="A731">
            <v>11190</v>
          </cell>
          <cell r="B731" t="str">
            <v>BASCULANTE CHAPA DOBRADA ACO C/ ADICAO DE COBRE PRE-ZINCADO</v>
          </cell>
          <cell r="C731" t="str">
            <v>UN</v>
          </cell>
          <cell r="D731">
            <v>1</v>
          </cell>
          <cell r="E731">
            <v>55.02</v>
          </cell>
          <cell r="F731">
            <v>67.790000000000006</v>
          </cell>
          <cell r="H731">
            <v>80.56</v>
          </cell>
          <cell r="I731" t="str">
            <v>MATE MDIV 11190</v>
          </cell>
        </row>
        <row r="732">
          <cell r="B732" t="str">
            <v>4B (2/3 MOVEIS) 60 X 60CM</v>
          </cell>
        </row>
        <row r="733">
          <cell r="A733">
            <v>11183</v>
          </cell>
          <cell r="B733" t="str">
            <v>BASCULANTE CHAPA DOBRADA ACO C/ ADICAO DE COBRE PRE-ZINCADO</v>
          </cell>
          <cell r="C733" t="str">
            <v>UN</v>
          </cell>
          <cell r="D733">
            <v>2</v>
          </cell>
          <cell r="E733">
            <v>87.32</v>
          </cell>
          <cell r="F733">
            <v>107.59</v>
          </cell>
          <cell r="H733">
            <v>127.85</v>
          </cell>
          <cell r="I733" t="str">
            <v>MATE MDIV 11183</v>
          </cell>
        </row>
        <row r="734">
          <cell r="B734" t="str">
            <v>4B CAIXILHO FIXO 100 X 100CM</v>
          </cell>
        </row>
        <row r="735">
          <cell r="A735">
            <v>11184</v>
          </cell>
          <cell r="B735" t="str">
            <v>BASCULANTE CHAPA DOBRADA ACO C/ ADICAO DE COBRE PRE-ZINCADO</v>
          </cell>
          <cell r="C735" t="str">
            <v>UN</v>
          </cell>
          <cell r="D735">
            <v>2</v>
          </cell>
          <cell r="E735">
            <v>184.49</v>
          </cell>
          <cell r="F735">
            <v>227.31</v>
          </cell>
          <cell r="H735">
            <v>270.14</v>
          </cell>
          <cell r="I735" t="str">
            <v>MATE MDIV 11184</v>
          </cell>
        </row>
        <row r="736">
          <cell r="B736" t="str">
            <v>4B CAIXILHO FIXO 150 X 120CM</v>
          </cell>
        </row>
        <row r="737">
          <cell r="A737">
            <v>615</v>
          </cell>
          <cell r="B737" t="str">
            <v>BASCULANTE CHAPA DOBRADA ACO C/ ADICAO DE COBRE PRE-ZINCADO</v>
          </cell>
          <cell r="C737" t="str">
            <v>M2</v>
          </cell>
          <cell r="D737">
            <v>2</v>
          </cell>
          <cell r="E737">
            <v>117.63</v>
          </cell>
          <cell r="F737">
            <v>144.94</v>
          </cell>
          <cell r="H737">
            <v>172.24</v>
          </cell>
          <cell r="I737" t="str">
            <v>MATE MDIV 615</v>
          </cell>
        </row>
        <row r="738">
          <cell r="B738" t="str">
            <v>60 X 80CM</v>
          </cell>
        </row>
        <row r="739">
          <cell r="A739">
            <v>11231</v>
          </cell>
          <cell r="B739" t="str">
            <v>BASCULANTE EM CANTONEIRA DE FERRO 3/4" X 1/8" - 80 X 80CM</v>
          </cell>
          <cell r="C739" t="str">
            <v>M2</v>
          </cell>
          <cell r="D739">
            <v>2</v>
          </cell>
          <cell r="E739">
            <v>123.58</v>
          </cell>
          <cell r="F739">
            <v>123.58</v>
          </cell>
          <cell r="H739">
            <v>123.58</v>
          </cell>
          <cell r="I739" t="str">
            <v>MATE MDIV 11231</v>
          </cell>
        </row>
        <row r="740">
          <cell r="A740">
            <v>617</v>
          </cell>
          <cell r="B740" t="str">
            <v>BASCULANTE EM CANTONEIRA DE FERRO 5/8" X 1/8" - LINHA POPULA</v>
          </cell>
          <cell r="C740" t="str">
            <v>UN</v>
          </cell>
          <cell r="D740">
            <v>2</v>
          </cell>
          <cell r="E740">
            <v>79.12</v>
          </cell>
          <cell r="F740">
            <v>79.12</v>
          </cell>
          <cell r="H740">
            <v>79.12</v>
          </cell>
          <cell r="I740" t="str">
            <v>MATE MDIV 617</v>
          </cell>
        </row>
        <row r="741">
          <cell r="B741" t="str">
            <v>R    - 60 X 100CM</v>
          </cell>
        </row>
        <row r="742">
          <cell r="A742">
            <v>616</v>
          </cell>
          <cell r="B742" t="str">
            <v>BASCULANTE EM CANTONEIRA DE FERRO 5/8" X 1/8" - LINHA POPULA</v>
          </cell>
          <cell r="C742" t="str">
            <v>UN</v>
          </cell>
          <cell r="D742">
            <v>2</v>
          </cell>
          <cell r="E742">
            <v>65.349999999999994</v>
          </cell>
          <cell r="F742">
            <v>65.349999999999994</v>
          </cell>
          <cell r="H742">
            <v>65.349999999999994</v>
          </cell>
          <cell r="I742" t="str">
            <v>MATE MDIV 616</v>
          </cell>
        </row>
        <row r="743">
          <cell r="B743" t="str">
            <v>R    - 60 X 80CM</v>
          </cell>
        </row>
        <row r="744">
          <cell r="A744">
            <v>603</v>
          </cell>
          <cell r="B744" t="str">
            <v>BASCULANTE EM CANTONEIRA DE FERRO 5/8" X 1/8" - LINHA POPULA</v>
          </cell>
          <cell r="C744" t="str">
            <v>M2</v>
          </cell>
          <cell r="D744">
            <v>1</v>
          </cell>
          <cell r="E744">
            <v>164.57</v>
          </cell>
          <cell r="F744">
            <v>164.57</v>
          </cell>
          <cell r="H744">
            <v>164.57</v>
          </cell>
          <cell r="I744" t="str">
            <v>MATE MDIV 603</v>
          </cell>
        </row>
        <row r="745">
          <cell r="A745" t="str">
            <v>ÓDIGO</v>
          </cell>
          <cell r="B745" t="str">
            <v>| DESCRIÇÃO DO INSUMO</v>
          </cell>
          <cell r="C745" t="str">
            <v>| UNID.</v>
          </cell>
          <cell r="D745" t="str">
            <v>| CAT.</v>
          </cell>
          <cell r="E745" t="str">
            <v>P R E Ç O</v>
          </cell>
          <cell r="F745" t="str">
            <v>S  C A L C</v>
          </cell>
          <cell r="G745" t="str">
            <v>U L A</v>
          </cell>
          <cell r="H745" t="str">
            <v>D O S  |</v>
          </cell>
          <cell r="I745" t="str">
            <v>COD.INTELIGENTE</v>
          </cell>
        </row>
        <row r="746">
          <cell r="D746">
            <v>1</v>
          </cell>
          <cell r="E746" t="str">
            <v>.QUARTIL</v>
          </cell>
          <cell r="F746" t="str">
            <v>MEDIANO</v>
          </cell>
          <cell r="G746">
            <v>3</v>
          </cell>
          <cell r="H746" t="str">
            <v>.QUARTIL</v>
          </cell>
        </row>
        <row r="748">
          <cell r="A748" t="str">
            <v>íNCULO..</v>
          </cell>
          <cell r="B748" t="str">
            <v>...: NACIONAL CAIXA</v>
          </cell>
        </row>
        <row r="750">
          <cell r="B750" t="str">
            <v>R - 60 X 80CM</v>
          </cell>
        </row>
        <row r="751">
          <cell r="A751">
            <v>11192</v>
          </cell>
          <cell r="B751" t="str">
            <v>BASCULANTE EM CANTONEIRA DE FERRO 5/8" X 1/8" - 4 BANDEIRAS</v>
          </cell>
          <cell r="C751" t="str">
            <v>UN</v>
          </cell>
          <cell r="D751">
            <v>2</v>
          </cell>
          <cell r="E751">
            <v>79.91</v>
          </cell>
          <cell r="F751">
            <v>79.91</v>
          </cell>
          <cell r="H751">
            <v>79.91</v>
          </cell>
          <cell r="I751" t="str">
            <v>MATE MDIV 11192</v>
          </cell>
        </row>
        <row r="752">
          <cell r="B752" t="str">
            <v>(2 FIXAS, 2 MOVEIS) - 80 X 80CM</v>
          </cell>
        </row>
        <row r="753">
          <cell r="A753">
            <v>3437</v>
          </cell>
          <cell r="B753" t="str">
            <v>BASCULANTE MAD REGIONAL 3A</v>
          </cell>
          <cell r="C753" t="str">
            <v>M2</v>
          </cell>
          <cell r="D753">
            <v>2</v>
          </cell>
          <cell r="E753">
            <v>105.06</v>
          </cell>
          <cell r="F753">
            <v>150.51</v>
          </cell>
          <cell r="H753">
            <v>154.47</v>
          </cell>
          <cell r="I753" t="str">
            <v>MATE MDIV 3437</v>
          </cell>
        </row>
        <row r="754">
          <cell r="A754">
            <v>625</v>
          </cell>
          <cell r="B754" t="str">
            <v>BASE CIMENTO CRISTALIZANTE TIPO DENVERLIT OU SIMILAR</v>
          </cell>
          <cell r="C754" t="str">
            <v>KG</v>
          </cell>
          <cell r="D754">
            <v>2</v>
          </cell>
          <cell r="E754">
            <v>1.62</v>
          </cell>
          <cell r="F754">
            <v>2.09</v>
          </cell>
          <cell r="H754">
            <v>2.52</v>
          </cell>
          <cell r="I754" t="str">
            <v>MATE MDIV 625</v>
          </cell>
        </row>
        <row r="755">
          <cell r="A755">
            <v>13373</v>
          </cell>
          <cell r="B755" t="str">
            <v>BASE P/ FUSIVEIS NH TAMANHO 00, DE 6 A 160A, TIPO 3 NH 3 030</v>
          </cell>
          <cell r="C755" t="str">
            <v>UN</v>
          </cell>
          <cell r="D755">
            <v>2</v>
          </cell>
          <cell r="E755">
            <v>14.55</v>
          </cell>
          <cell r="F755">
            <v>15.81</v>
          </cell>
          <cell r="H755">
            <v>17.07</v>
          </cell>
          <cell r="I755" t="str">
            <v>MATE MELE 13373</v>
          </cell>
        </row>
        <row r="756">
          <cell r="B756" t="e">
            <v>#VALUE!</v>
          </cell>
        </row>
        <row r="757">
          <cell r="A757">
            <v>13374</v>
          </cell>
          <cell r="B757" t="str">
            <v>BASE P/ FUSIVEIS NH TAMANHO 01, DE 40 A 250A, TIPO 3 NH 3 23</v>
          </cell>
          <cell r="C757" t="str">
            <v>UN</v>
          </cell>
          <cell r="D757">
            <v>2</v>
          </cell>
          <cell r="E757">
            <v>41.39</v>
          </cell>
          <cell r="F757">
            <v>44.98</v>
          </cell>
          <cell r="H757">
            <v>48.57</v>
          </cell>
          <cell r="I757" t="str">
            <v>MATE MELE 13374</v>
          </cell>
        </row>
        <row r="758">
          <cell r="B758" t="str">
            <v>0-Z DA SIEMENS OU EQUIV</v>
          </cell>
        </row>
        <row r="759">
          <cell r="A759">
            <v>10956</v>
          </cell>
          <cell r="B759" t="str">
            <v>BASE P/ MASTRO DE PARA-RAIOS - 2"</v>
          </cell>
          <cell r="C759" t="str">
            <v>UN</v>
          </cell>
          <cell r="D759">
            <v>2</v>
          </cell>
          <cell r="E759">
            <v>41.55</v>
          </cell>
          <cell r="F759">
            <v>42.67</v>
          </cell>
          <cell r="H759">
            <v>45.75</v>
          </cell>
          <cell r="I759" t="str">
            <v>MATE MDIV 10956</v>
          </cell>
        </row>
        <row r="760">
          <cell r="A760">
            <v>641</v>
          </cell>
          <cell r="B760" t="str">
            <v>BATE ESTACA-MARTELO ATE 3,0T DIESEL 160 HP TORRE 15 M MAGAN</v>
          </cell>
          <cell r="C760" t="str">
            <v>H</v>
          </cell>
          <cell r="D760">
            <v>2</v>
          </cell>
          <cell r="E760">
            <v>57.68</v>
          </cell>
          <cell r="F760">
            <v>57.68</v>
          </cell>
          <cell r="H760">
            <v>57.68</v>
          </cell>
          <cell r="I760" t="str">
            <v>EQHP EQLC 641</v>
          </cell>
        </row>
        <row r="761">
          <cell r="B761" t="str">
            <v>IM 1520 BS</v>
          </cell>
        </row>
        <row r="762">
          <cell r="A762">
            <v>10534</v>
          </cell>
          <cell r="B762" t="str">
            <v>BETONEIRA 320 LITROS, COM CARREGADOR, MOTOR ELÉTRICO TRIFÁSI</v>
          </cell>
          <cell r="C762" t="str">
            <v>UN</v>
          </cell>
          <cell r="D762">
            <v>2</v>
          </cell>
          <cell r="E762">
            <v>2745.44</v>
          </cell>
          <cell r="F762">
            <v>2884.1</v>
          </cell>
          <cell r="H762">
            <v>2977.22</v>
          </cell>
          <cell r="I762" t="str">
            <v>EQHP EQAQ 10534</v>
          </cell>
        </row>
        <row r="763">
          <cell r="B763" t="str">
            <v>CA DE 3 HP</v>
          </cell>
        </row>
        <row r="764">
          <cell r="A764">
            <v>10537</v>
          </cell>
          <cell r="B764" t="str">
            <v>BETONEIRA 320 LITROS, SEM CARREGADOR, MOTOR A DIESEL DE 5,5</v>
          </cell>
          <cell r="C764" t="str">
            <v>UN</v>
          </cell>
          <cell r="D764">
            <v>2</v>
          </cell>
          <cell r="E764">
            <v>4873.8999999999996</v>
          </cell>
          <cell r="F764">
            <v>5120.05</v>
          </cell>
          <cell r="H764">
            <v>5285.37</v>
          </cell>
          <cell r="I764" t="str">
            <v>EQHP EQAQ 10537</v>
          </cell>
        </row>
        <row r="765">
          <cell r="B765" t="str">
            <v>HP</v>
          </cell>
        </row>
        <row r="766">
          <cell r="A766">
            <v>13891</v>
          </cell>
          <cell r="B766" t="str">
            <v>BETONEIRA 320 LITROS, SEM CARREGADOR, MOTOR A GASOLINA</v>
          </cell>
          <cell r="C766" t="str">
            <v>UN</v>
          </cell>
          <cell r="D766">
            <v>2</v>
          </cell>
          <cell r="E766">
            <v>3658.64</v>
          </cell>
          <cell r="F766">
            <v>3843.42</v>
          </cell>
          <cell r="H766">
            <v>3967.52</v>
          </cell>
          <cell r="I766" t="str">
            <v>EQHP EQAQ 13891</v>
          </cell>
        </row>
        <row r="767">
          <cell r="A767">
            <v>646</v>
          </cell>
          <cell r="B767" t="str">
            <v>BETONEIRA 320L DIESEL 5,5HP C/ CARREGADOR MECANICO</v>
          </cell>
          <cell r="C767" t="str">
            <v>H</v>
          </cell>
          <cell r="D767">
            <v>2</v>
          </cell>
          <cell r="E767">
            <v>2.86</v>
          </cell>
          <cell r="F767">
            <v>2.94</v>
          </cell>
          <cell r="H767">
            <v>3.31</v>
          </cell>
          <cell r="I767" t="str">
            <v>EQHP EQLC 646</v>
          </cell>
        </row>
        <row r="768">
          <cell r="A768">
            <v>643</v>
          </cell>
          <cell r="B768" t="str">
            <v>BETONEIRA 320L DIESEL 5,5HP S/ CARREGADOR MECANICO</v>
          </cell>
          <cell r="C768" t="str">
            <v>H</v>
          </cell>
          <cell r="D768">
            <v>2</v>
          </cell>
          <cell r="E768">
            <v>2.29</v>
          </cell>
          <cell r="F768">
            <v>2.65</v>
          </cell>
          <cell r="H768">
            <v>2.65</v>
          </cell>
          <cell r="I768" t="str">
            <v>EQHP EQLC 643</v>
          </cell>
        </row>
        <row r="769">
          <cell r="A769">
            <v>10531</v>
          </cell>
          <cell r="B769" t="str">
            <v>BETONEIRA 320L ELETRICA TRIFASICA 3HP C/ CARREGADOR MECANICO</v>
          </cell>
          <cell r="C769" t="str">
            <v>H</v>
          </cell>
          <cell r="D769">
            <v>2</v>
          </cell>
          <cell r="E769">
            <v>1.27</v>
          </cell>
          <cell r="F769">
            <v>1.3</v>
          </cell>
          <cell r="H769">
            <v>1.47</v>
          </cell>
          <cell r="I769" t="str">
            <v>EQHP EQLC 10531</v>
          </cell>
        </row>
        <row r="770">
          <cell r="A770">
            <v>10535</v>
          </cell>
          <cell r="B770" t="str">
            <v>BETONEIRA 320L ELETRICA TRIFASICA 3HP S/ CARREGADOR MECANICO</v>
          </cell>
          <cell r="C770" t="str">
            <v>UN</v>
          </cell>
          <cell r="D770">
            <v>1</v>
          </cell>
          <cell r="E770">
            <v>2475</v>
          </cell>
          <cell r="F770">
            <v>2600</v>
          </cell>
          <cell r="H770">
            <v>2683.95</v>
          </cell>
          <cell r="I770" t="str">
            <v>EQHP EQAQ 10535</v>
          </cell>
        </row>
        <row r="771">
          <cell r="A771">
            <v>10532</v>
          </cell>
          <cell r="B771" t="str">
            <v>BETONEIRA 320L ELETRICA TRIFASICA 3HP S/ CARREGADOR MECANICO</v>
          </cell>
          <cell r="C771" t="str">
            <v>H</v>
          </cell>
          <cell r="D771">
            <v>1</v>
          </cell>
          <cell r="E771">
            <v>0.7</v>
          </cell>
          <cell r="F771">
            <v>0.79</v>
          </cell>
          <cell r="H771">
            <v>0.81</v>
          </cell>
          <cell r="I771" t="str">
            <v>EQHP EQLC 10532</v>
          </cell>
        </row>
        <row r="772">
          <cell r="A772">
            <v>10539</v>
          </cell>
          <cell r="B772" t="str">
            <v>BETONEIRA 580 LITROS, COM CARREGADOR, MOTOR A DIESEL DE 7,5</v>
          </cell>
          <cell r="C772" t="str">
            <v>UN</v>
          </cell>
          <cell r="D772" t="str">
            <v>2     1</v>
          </cell>
          <cell r="E772">
            <v>6548.78</v>
          </cell>
          <cell r="F772">
            <v>17384.57</v>
          </cell>
          <cell r="G772">
            <v>1</v>
          </cell>
          <cell r="H772">
            <v>7945.9</v>
          </cell>
          <cell r="I772" t="str">
            <v>EQHP EQAQ 10539</v>
          </cell>
        </row>
        <row r="773">
          <cell r="B773" t="str">
            <v>HP</v>
          </cell>
        </row>
        <row r="774">
          <cell r="A774">
            <v>14628</v>
          </cell>
          <cell r="B774" t="str">
            <v>BETONEIRA 580 LITROS, SEM CARREGADOR, MOTOR A DIESEL DE 7,5</v>
          </cell>
          <cell r="C774" t="str">
            <v>UN</v>
          </cell>
          <cell r="D774" t="str">
            <v>2     1</v>
          </cell>
          <cell r="E774" t="str">
            <v>0.302,74</v>
          </cell>
          <cell r="F774">
            <v>10823.08</v>
          </cell>
          <cell r="G774">
            <v>1</v>
          </cell>
          <cell r="H774">
            <v>1172.54</v>
          </cell>
          <cell r="I774" t="str">
            <v>EQHP EQAQ 14628</v>
          </cell>
        </row>
        <row r="775">
          <cell r="B775" t="str">
            <v>HP</v>
          </cell>
        </row>
        <row r="776">
          <cell r="A776" t="str">
            <v>ÓDIGO</v>
          </cell>
          <cell r="B776" t="str">
            <v>| DESCRIÇÃO DO INSUMO</v>
          </cell>
          <cell r="C776" t="str">
            <v>| UNID.</v>
          </cell>
          <cell r="D776" t="str">
            <v>| CAT.</v>
          </cell>
          <cell r="E776" t="str">
            <v>P R E Ç O</v>
          </cell>
          <cell r="F776" t="str">
            <v>S  C A L C</v>
          </cell>
          <cell r="G776" t="str">
            <v>U L A</v>
          </cell>
          <cell r="H776" t="str">
            <v>D O S  |</v>
          </cell>
          <cell r="I776" t="str">
            <v>COD.INTELIGENTE</v>
          </cell>
        </row>
        <row r="777">
          <cell r="D777">
            <v>1</v>
          </cell>
          <cell r="E777" t="str">
            <v>.QUARTIL</v>
          </cell>
          <cell r="F777" t="str">
            <v>MEDIANO</v>
          </cell>
          <cell r="G777">
            <v>3</v>
          </cell>
          <cell r="H777" t="str">
            <v>.QUARTIL</v>
          </cell>
        </row>
        <row r="779">
          <cell r="A779" t="str">
            <v>íNCULO..</v>
          </cell>
          <cell r="B779" t="str">
            <v>...: NACIONAL CAIXA</v>
          </cell>
        </row>
        <row r="781">
          <cell r="A781">
            <v>10536</v>
          </cell>
          <cell r="B781" t="str">
            <v>BETONEIRA 580 LITROS, SEM CARREGADOR, MOTOR ELÉTRICO TRIFÁSI</v>
          </cell>
          <cell r="C781" t="str">
            <v>UN</v>
          </cell>
          <cell r="D781">
            <v>2</v>
          </cell>
          <cell r="E781">
            <v>8801.82</v>
          </cell>
          <cell r="F781">
            <v>9246.35</v>
          </cell>
          <cell r="H781">
            <v>9544.9</v>
          </cell>
          <cell r="I781" t="str">
            <v>EQHP EQAQ 10536</v>
          </cell>
        </row>
        <row r="782">
          <cell r="B782" t="str">
            <v>CO DE 7,5 HP</v>
          </cell>
        </row>
        <row r="783">
          <cell r="A783">
            <v>25975</v>
          </cell>
          <cell r="B783" t="str">
            <v>BETONEIRA 580L , A GASOLINA, 10 KW, CONSUMO 3L/H, ROTATIVA,</v>
          </cell>
          <cell r="C783" t="str">
            <v>UN</v>
          </cell>
          <cell r="D783" t="str">
            <v>2     1</v>
          </cell>
          <cell r="E783">
            <v>5322.5</v>
          </cell>
          <cell r="F783">
            <v>16096.36</v>
          </cell>
          <cell r="G783">
            <v>1</v>
          </cell>
          <cell r="H783">
            <v>6616.09</v>
          </cell>
          <cell r="I783" t="str">
            <v>EQHP EQAQ 25975</v>
          </cell>
        </row>
        <row r="784">
          <cell r="B784" t="str">
            <v>COM CARREGADOR DE MATERIAL E MEDIDOR DE AGUA</v>
          </cell>
        </row>
        <row r="785">
          <cell r="A785">
            <v>644</v>
          </cell>
          <cell r="B785" t="str">
            <v>BETONEIRA 580L DIESEL 7,5HP C/ CARREGADOR MECANICO</v>
          </cell>
          <cell r="C785" t="str">
            <v>H</v>
          </cell>
          <cell r="D785">
            <v>2</v>
          </cell>
          <cell r="E785">
            <v>4.26</v>
          </cell>
          <cell r="F785">
            <v>4.38</v>
          </cell>
          <cell r="H785">
            <v>4.93</v>
          </cell>
          <cell r="I785" t="str">
            <v>EQHP EQLC 644</v>
          </cell>
        </row>
        <row r="786">
          <cell r="A786">
            <v>10533</v>
          </cell>
          <cell r="B786" t="str">
            <v>BETONEIRA 580L ELETRICA TRIFASICA 7,5HP C/ CARREGADOR MECANI</v>
          </cell>
          <cell r="C786" t="str">
            <v>H</v>
          </cell>
          <cell r="D786">
            <v>2</v>
          </cell>
          <cell r="E786">
            <v>2.04</v>
          </cell>
          <cell r="F786">
            <v>2.2999999999999998</v>
          </cell>
          <cell r="H786">
            <v>2.36</v>
          </cell>
          <cell r="I786" t="str">
            <v>EQHP EQLC 10533</v>
          </cell>
        </row>
        <row r="787">
          <cell r="B787" t="str">
            <v>CO</v>
          </cell>
        </row>
        <row r="788">
          <cell r="A788">
            <v>11797</v>
          </cell>
          <cell r="B788" t="str">
            <v>BIDE LOUCA BRANCA C/ 3 FUROS - LINHA PADRAO MEDIO</v>
          </cell>
          <cell r="C788" t="str">
            <v>UN</v>
          </cell>
          <cell r="D788">
            <v>2</v>
          </cell>
          <cell r="E788">
            <v>53.88</v>
          </cell>
          <cell r="F788">
            <v>54.53</v>
          </cell>
          <cell r="H788">
            <v>62.67</v>
          </cell>
          <cell r="I788" t="str">
            <v>MATE MDIV 11797</v>
          </cell>
        </row>
        <row r="789">
          <cell r="A789">
            <v>20265</v>
          </cell>
          <cell r="B789" t="str">
            <v>BIDE LOUCA COR C/ 3 FUROS</v>
          </cell>
          <cell r="C789" t="str">
            <v>UN</v>
          </cell>
          <cell r="D789">
            <v>2</v>
          </cell>
          <cell r="E789">
            <v>49.82</v>
          </cell>
          <cell r="F789">
            <v>50.42</v>
          </cell>
          <cell r="H789">
            <v>57.94</v>
          </cell>
          <cell r="I789" t="str">
            <v>MATE MDIV 20265</v>
          </cell>
        </row>
        <row r="790">
          <cell r="A790">
            <v>647</v>
          </cell>
          <cell r="B790" t="str">
            <v>BLASTER, DINAMITADOR OU CABO DE FOGO</v>
          </cell>
          <cell r="C790" t="str">
            <v>H</v>
          </cell>
          <cell r="D790">
            <v>2</v>
          </cell>
          <cell r="E790">
            <v>3.82</v>
          </cell>
          <cell r="F790">
            <v>3.82</v>
          </cell>
          <cell r="H790">
            <v>3.82</v>
          </cell>
          <cell r="I790" t="str">
            <v>MOBR MOBA 647</v>
          </cell>
        </row>
        <row r="791">
          <cell r="A791">
            <v>25070</v>
          </cell>
          <cell r="B791" t="str">
            <v>BLOCO CONCRETO ESTRUTURAL FCK 4,5MPA 14X19X39CM NBR 6136 PAR</v>
          </cell>
          <cell r="C791" t="str">
            <v>UN</v>
          </cell>
          <cell r="D791">
            <v>2</v>
          </cell>
          <cell r="E791">
            <v>1.32</v>
          </cell>
          <cell r="F791">
            <v>1.34</v>
          </cell>
          <cell r="H791">
            <v>1.36</v>
          </cell>
          <cell r="I791" t="str">
            <v>MATE MDIV 25070</v>
          </cell>
        </row>
        <row r="792">
          <cell r="B792" t="str">
            <v>EDE=&gt;25MM</v>
          </cell>
        </row>
        <row r="793">
          <cell r="A793">
            <v>25067</v>
          </cell>
          <cell r="B793" t="str">
            <v>BLOCO CONCRETO ESTRUTURAL FCK 4,5MPA 19X19X39CM NBR 6136 PAR</v>
          </cell>
          <cell r="C793" t="str">
            <v>UN</v>
          </cell>
          <cell r="D793">
            <v>2</v>
          </cell>
          <cell r="E793">
            <v>1.78</v>
          </cell>
          <cell r="F793">
            <v>1.8</v>
          </cell>
          <cell r="H793">
            <v>1.82</v>
          </cell>
          <cell r="I793" t="str">
            <v>MATE MDIV 25067</v>
          </cell>
        </row>
        <row r="794">
          <cell r="B794" t="str">
            <v>EDE TRANS-VERSAL =&gt;25MM E LONGITUDINAL =&gt;32MM</v>
          </cell>
        </row>
        <row r="795">
          <cell r="A795">
            <v>25071</v>
          </cell>
          <cell r="B795" t="str">
            <v>BLOCO CONCRETO ESTRUTURAL FCK 4,5MPA 9X19X39CM</v>
          </cell>
          <cell r="C795" t="str">
            <v>UN</v>
          </cell>
          <cell r="D795">
            <v>2</v>
          </cell>
          <cell r="E795">
            <v>0.93</v>
          </cell>
          <cell r="F795">
            <v>0.94</v>
          </cell>
          <cell r="H795">
            <v>0.95</v>
          </cell>
          <cell r="I795" t="str">
            <v>MATE MDIV 25071</v>
          </cell>
        </row>
        <row r="796">
          <cell r="A796">
            <v>10610</v>
          </cell>
          <cell r="B796" t="str">
            <v>BLOCO ESTRUTURAL CERAMICO - 14 X 19 X 29 CM</v>
          </cell>
          <cell r="C796" t="str">
            <v>UN</v>
          </cell>
          <cell r="D796">
            <v>2</v>
          </cell>
          <cell r="E796">
            <v>0.55000000000000004</v>
          </cell>
          <cell r="F796">
            <v>0.61</v>
          </cell>
          <cell r="H796">
            <v>0.66</v>
          </cell>
          <cell r="I796" t="str">
            <v>MATE MDIV 10610</v>
          </cell>
        </row>
        <row r="797">
          <cell r="A797">
            <v>709</v>
          </cell>
          <cell r="B797" t="str">
            <v>BLOCO POLIETILENO ALTA DENSIDADE 27 X 30 X 100 CM MODELO MAX</v>
          </cell>
          <cell r="C797" t="str">
            <v>UN</v>
          </cell>
          <cell r="D797">
            <v>2</v>
          </cell>
          <cell r="E797">
            <v>389.38</v>
          </cell>
          <cell r="F797">
            <v>449.95</v>
          </cell>
          <cell r="H797">
            <v>573.26</v>
          </cell>
          <cell r="I797" t="str">
            <v>MATE MDIV 709</v>
          </cell>
        </row>
        <row r="798">
          <cell r="B798" t="str">
            <v>BLOCO  LEOTECH, ACOMPANHADOS PLACAS  TERMINAIS  E LONGARINAS</v>
          </cell>
        </row>
        <row r="799">
          <cell r="A799">
            <v>708</v>
          </cell>
          <cell r="B799" t="str">
            <v>BLOCO SEXTAVADO COMUM CONCRETO (TIPO BLOKRET) E = 5,0CM 19 X</v>
          </cell>
          <cell r="C799" t="str">
            <v>M2</v>
          </cell>
          <cell r="D799">
            <v>2</v>
          </cell>
          <cell r="E799">
            <v>17.66</v>
          </cell>
          <cell r="F799">
            <v>20.64</v>
          </cell>
          <cell r="H799">
            <v>23.63</v>
          </cell>
          <cell r="I799" t="str">
            <v>MATE MDIV 708</v>
          </cell>
        </row>
        <row r="800">
          <cell r="B800" t="str">
            <v>19CM</v>
          </cell>
        </row>
        <row r="801">
          <cell r="A801">
            <v>691</v>
          </cell>
          <cell r="B801" t="str">
            <v>BLOCO SEXTAVADO COMUM CONCRETO (TIPO BLOKRET) E = 6,5CM 30 X</v>
          </cell>
          <cell r="C801" t="str">
            <v>M2</v>
          </cell>
          <cell r="D801">
            <v>2</v>
          </cell>
          <cell r="E801">
            <v>22.4</v>
          </cell>
          <cell r="F801">
            <v>26.19</v>
          </cell>
          <cell r="H801">
            <v>29.98</v>
          </cell>
          <cell r="I801" t="str">
            <v>MATE MDIV 691</v>
          </cell>
        </row>
        <row r="802">
          <cell r="B802" t="str">
            <v>30CM</v>
          </cell>
        </row>
        <row r="803">
          <cell r="A803">
            <v>713</v>
          </cell>
          <cell r="B803" t="str">
            <v>BLOCO SEXTAVADO COMUM CONCRETO (TIPO BLOKRET) E = 8,0CM 30 X</v>
          </cell>
          <cell r="C803" t="str">
            <v>M2</v>
          </cell>
          <cell r="D803">
            <v>2</v>
          </cell>
          <cell r="E803">
            <v>23.61</v>
          </cell>
          <cell r="F803">
            <v>27.6</v>
          </cell>
          <cell r="H803">
            <v>31.6</v>
          </cell>
          <cell r="I803" t="str">
            <v>MATE MDIV 713</v>
          </cell>
        </row>
        <row r="804">
          <cell r="B804" t="str">
            <v>30CM</v>
          </cell>
        </row>
        <row r="805">
          <cell r="A805">
            <v>11117</v>
          </cell>
          <cell r="B805" t="str">
            <v>BLOCO SEXTAVADO COMUM CONCRETO (TIPO BLOKRET) E = 8,0CM 30 X</v>
          </cell>
          <cell r="C805" t="str">
            <v>UN</v>
          </cell>
          <cell r="D805">
            <v>1</v>
          </cell>
          <cell r="E805">
            <v>2.0699999999999998</v>
          </cell>
          <cell r="F805">
            <v>2.42</v>
          </cell>
          <cell r="H805">
            <v>2.77</v>
          </cell>
          <cell r="I805" t="str">
            <v>MATE MDIV 11117</v>
          </cell>
        </row>
        <row r="806">
          <cell r="B806" t="str">
            <v>30CM</v>
          </cell>
        </row>
        <row r="807">
          <cell r="A807" t="str">
            <v>ÓDIGO</v>
          </cell>
          <cell r="B807" t="str">
            <v>| DESCRIÇÃO DO INSUMO</v>
          </cell>
          <cell r="C807" t="str">
            <v>| UNID.</v>
          </cell>
          <cell r="D807" t="str">
            <v>| CAT.</v>
          </cell>
          <cell r="E807" t="str">
            <v>P R E Ç O</v>
          </cell>
          <cell r="F807" t="str">
            <v>S  C A L C</v>
          </cell>
          <cell r="G807" t="str">
            <v>U L A</v>
          </cell>
          <cell r="H807" t="str">
            <v>D O S  |</v>
          </cell>
          <cell r="I807" t="str">
            <v>COD.INTELIGENTE</v>
          </cell>
        </row>
        <row r="808">
          <cell r="D808">
            <v>1</v>
          </cell>
          <cell r="E808" t="str">
            <v>.QUARTIL</v>
          </cell>
          <cell r="F808" t="str">
            <v>MEDIANO</v>
          </cell>
          <cell r="G808">
            <v>3</v>
          </cell>
          <cell r="H808" t="str">
            <v>.QUARTIL</v>
          </cell>
        </row>
        <row r="810">
          <cell r="A810" t="str">
            <v>íNCULO..</v>
          </cell>
          <cell r="B810" t="str">
            <v>...: NACIONAL CAIXA</v>
          </cell>
        </row>
        <row r="812">
          <cell r="A812">
            <v>11118</v>
          </cell>
          <cell r="B812" t="str">
            <v>BLOCO SEXTAVADO COMUM CONCRETO (TIPO BLOKRET) E = 9,0CM 30 X</v>
          </cell>
          <cell r="C812" t="str">
            <v>UN</v>
          </cell>
          <cell r="D812">
            <v>2</v>
          </cell>
          <cell r="E812">
            <v>2.36</v>
          </cell>
          <cell r="F812">
            <v>2.76</v>
          </cell>
          <cell r="H812">
            <v>3.16</v>
          </cell>
          <cell r="I812" t="str">
            <v>MATE MDIV 11118</v>
          </cell>
        </row>
        <row r="813">
          <cell r="B813" t="str">
            <v>30CM</v>
          </cell>
        </row>
        <row r="814">
          <cell r="A814">
            <v>13852</v>
          </cell>
          <cell r="B814" t="str">
            <v>BLOCO SEXTAVADO COMUM CONCRETO (TIPO BLOKRET) E= 10,0CM</v>
          </cell>
          <cell r="C814" t="str">
            <v>M2</v>
          </cell>
          <cell r="D814">
            <v>2</v>
          </cell>
          <cell r="E814">
            <v>26.05</v>
          </cell>
          <cell r="F814">
            <v>30.46</v>
          </cell>
          <cell r="H814">
            <v>34.86</v>
          </cell>
          <cell r="I814" t="str">
            <v>MATE MDIV 13852</v>
          </cell>
        </row>
        <row r="815">
          <cell r="A815">
            <v>11119</v>
          </cell>
          <cell r="B815" t="str">
            <v>BLOCO SEXTAVADO COMUM CONCRETO 30 X 30 X 8CM</v>
          </cell>
          <cell r="C815" t="str">
            <v>M2</v>
          </cell>
          <cell r="D815">
            <v>2</v>
          </cell>
          <cell r="E815">
            <v>19.05</v>
          </cell>
          <cell r="F815">
            <v>22.27</v>
          </cell>
          <cell r="H815">
            <v>25.49</v>
          </cell>
          <cell r="I815" t="str">
            <v>MATE MDIV 11119</v>
          </cell>
        </row>
        <row r="816">
          <cell r="A816">
            <v>677</v>
          </cell>
          <cell r="B816" t="str">
            <v>BLOCO SEXTAVADO CONCRETO 20 X 20 X 10CM</v>
          </cell>
          <cell r="C816" t="str">
            <v>M2</v>
          </cell>
          <cell r="D816">
            <v>2</v>
          </cell>
          <cell r="E816">
            <v>30.62</v>
          </cell>
          <cell r="F816">
            <v>35.79</v>
          </cell>
          <cell r="H816">
            <v>40.97</v>
          </cell>
          <cell r="I816" t="str">
            <v>MATE MDIV 677</v>
          </cell>
        </row>
        <row r="817">
          <cell r="A817">
            <v>710</v>
          </cell>
          <cell r="B817" t="str">
            <v>BLOCO SEXTAVADO CONCRETO 20 X 20 X 6CM</v>
          </cell>
          <cell r="C817" t="str">
            <v>M2</v>
          </cell>
          <cell r="D817">
            <v>2</v>
          </cell>
          <cell r="E817">
            <v>21.61</v>
          </cell>
          <cell r="F817">
            <v>25.26</v>
          </cell>
          <cell r="H817">
            <v>28.91</v>
          </cell>
          <cell r="I817" t="str">
            <v>MATE MDIV 710</v>
          </cell>
        </row>
        <row r="818">
          <cell r="A818">
            <v>676</v>
          </cell>
          <cell r="B818" t="str">
            <v>BLOCO SEXTAVADO CONCRETO 20 X 20 X 8CM</v>
          </cell>
          <cell r="C818" t="str">
            <v>M2</v>
          </cell>
          <cell r="D818">
            <v>2</v>
          </cell>
          <cell r="E818">
            <v>28.33</v>
          </cell>
          <cell r="F818">
            <v>33.119999999999997</v>
          </cell>
          <cell r="H818">
            <v>37.92</v>
          </cell>
          <cell r="I818" t="str">
            <v>MATE MDIV 676</v>
          </cell>
        </row>
        <row r="819">
          <cell r="A819">
            <v>679</v>
          </cell>
          <cell r="B819" t="str">
            <v>BLOCO SEXTAVADO CONCRETO 25 X 25 X 10CM</v>
          </cell>
          <cell r="C819" t="str">
            <v>M2</v>
          </cell>
          <cell r="D819">
            <v>2</v>
          </cell>
          <cell r="E819">
            <v>36.15</v>
          </cell>
          <cell r="F819">
            <v>42.27</v>
          </cell>
          <cell r="H819">
            <v>48.38</v>
          </cell>
          <cell r="I819" t="str">
            <v>MATE MDIV 679</v>
          </cell>
        </row>
        <row r="820">
          <cell r="A820">
            <v>711</v>
          </cell>
          <cell r="B820" t="str">
            <v>BLOCO SEXTAVADO CONCRETO 25 X 25 X 6CM</v>
          </cell>
          <cell r="C820" t="str">
            <v>M2</v>
          </cell>
          <cell r="D820">
            <v>2</v>
          </cell>
          <cell r="E820">
            <v>21.82</v>
          </cell>
          <cell r="F820">
            <v>25.52</v>
          </cell>
          <cell r="H820">
            <v>29.21</v>
          </cell>
          <cell r="I820" t="str">
            <v>MATE MDIV 711</v>
          </cell>
        </row>
        <row r="821">
          <cell r="A821">
            <v>712</v>
          </cell>
          <cell r="B821" t="str">
            <v>BLOCO SEXTAVADO CONCRETO 25 X 25 X 8CM</v>
          </cell>
          <cell r="C821" t="str">
            <v>M2</v>
          </cell>
          <cell r="D821">
            <v>2</v>
          </cell>
          <cell r="E821">
            <v>25.89</v>
          </cell>
          <cell r="F821">
            <v>30.27</v>
          </cell>
          <cell r="H821">
            <v>34.65</v>
          </cell>
          <cell r="I821" t="str">
            <v>MATE MDIV 712</v>
          </cell>
        </row>
        <row r="822">
          <cell r="A822">
            <v>678</v>
          </cell>
          <cell r="B822" t="str">
            <v>BLOCO SEXTAVADO CONCRETO 30 X 30 X 10CM</v>
          </cell>
          <cell r="C822" t="str">
            <v>M2</v>
          </cell>
          <cell r="D822">
            <v>2</v>
          </cell>
          <cell r="E822">
            <v>28.57</v>
          </cell>
          <cell r="F822">
            <v>33.4</v>
          </cell>
          <cell r="H822">
            <v>38.229999999999997</v>
          </cell>
          <cell r="I822" t="str">
            <v>MATE MDIV 678</v>
          </cell>
        </row>
        <row r="823">
          <cell r="A823">
            <v>714</v>
          </cell>
          <cell r="B823" t="str">
            <v>BLOCO SEXTAVADO CONCRETO 30 X 30 X 8CM</v>
          </cell>
          <cell r="C823" t="str">
            <v>M2</v>
          </cell>
          <cell r="D823">
            <v>2</v>
          </cell>
          <cell r="E823">
            <v>23.81</v>
          </cell>
          <cell r="F823">
            <v>27.84</v>
          </cell>
          <cell r="H823">
            <v>31.86</v>
          </cell>
          <cell r="I823" t="str">
            <v>MATE MDIV 714</v>
          </cell>
        </row>
        <row r="824">
          <cell r="A824">
            <v>695</v>
          </cell>
          <cell r="B824" t="str">
            <v>BLOCO TIPO RAQUET DE CONCRETO E=6CM PISO 10 FACES COD 1035 N</v>
          </cell>
          <cell r="C824" t="str">
            <v>M2</v>
          </cell>
          <cell r="D824">
            <v>2</v>
          </cell>
          <cell r="E824">
            <v>22.78</v>
          </cell>
          <cell r="F824">
            <v>26.63</v>
          </cell>
          <cell r="H824">
            <v>30.48</v>
          </cell>
          <cell r="I824" t="str">
            <v>MATE MDIV 695</v>
          </cell>
        </row>
        <row r="825">
          <cell r="A825">
            <v>674</v>
          </cell>
          <cell r="B825" t="str">
            <v>BLOCO VEDACAO CONCRETO CELULAR 10 X 30 X 60CM</v>
          </cell>
          <cell r="C825" t="str">
            <v>M2</v>
          </cell>
          <cell r="D825">
            <v>2</v>
          </cell>
          <cell r="E825">
            <v>22.11</v>
          </cell>
          <cell r="F825">
            <v>22.38</v>
          </cell>
          <cell r="H825">
            <v>22.66</v>
          </cell>
          <cell r="I825" t="str">
            <v>MATE MDIV 674</v>
          </cell>
        </row>
        <row r="826">
          <cell r="A826">
            <v>652</v>
          </cell>
          <cell r="B826" t="str">
            <v>BLOCO VEDACAO CONCRETO CELULAR 20 X 30 X 60CM</v>
          </cell>
          <cell r="C826" t="str">
            <v>M2</v>
          </cell>
          <cell r="D826">
            <v>2</v>
          </cell>
          <cell r="E826">
            <v>44.25</v>
          </cell>
          <cell r="F826">
            <v>44.8</v>
          </cell>
          <cell r="H826">
            <v>45.36</v>
          </cell>
          <cell r="I826" t="str">
            <v>MATE MDIV 652</v>
          </cell>
        </row>
        <row r="827">
          <cell r="A827">
            <v>11979</v>
          </cell>
          <cell r="B827" t="str">
            <v>BLOCO VEDACAO CONCRETO POROSO 20 X 20 X 20CM</v>
          </cell>
          <cell r="C827" t="str">
            <v>UN</v>
          </cell>
          <cell r="D827">
            <v>2</v>
          </cell>
          <cell r="E827">
            <v>0.76</v>
          </cell>
          <cell r="F827">
            <v>0.77</v>
          </cell>
          <cell r="H827">
            <v>0.78</v>
          </cell>
          <cell r="I827" t="str">
            <v>MATE MDIV 11979</v>
          </cell>
        </row>
        <row r="828">
          <cell r="A828">
            <v>650</v>
          </cell>
          <cell r="B828" t="str">
            <v>BLOCO VEDACAO CONCRETO 10 X 20 X 40CM</v>
          </cell>
          <cell r="C828" t="str">
            <v>UN</v>
          </cell>
          <cell r="D828">
            <v>1</v>
          </cell>
          <cell r="E828">
            <v>0.8</v>
          </cell>
          <cell r="F828">
            <v>0.81</v>
          </cell>
          <cell r="H828">
            <v>0.82</v>
          </cell>
          <cell r="I828" t="str">
            <v>MATE MDIV 650</v>
          </cell>
        </row>
        <row r="829">
          <cell r="A829">
            <v>651</v>
          </cell>
          <cell r="B829" t="str">
            <v>BLOCO VEDACAO CONCRETO 15 X 20 X 40CM</v>
          </cell>
          <cell r="C829" t="str">
            <v>UN</v>
          </cell>
          <cell r="D829">
            <v>2</v>
          </cell>
          <cell r="E829">
            <v>1.1000000000000001</v>
          </cell>
          <cell r="F829">
            <v>1.1000000000000001</v>
          </cell>
          <cell r="H829">
            <v>1.1299999999999999</v>
          </cell>
          <cell r="I829" t="str">
            <v>MATE MDIV 651</v>
          </cell>
        </row>
        <row r="830">
          <cell r="A830">
            <v>654</v>
          </cell>
          <cell r="B830" t="str">
            <v>BLOCO VEDACAO CONCRETO 20 X 20 X 40CM</v>
          </cell>
          <cell r="C830" t="str">
            <v>UN</v>
          </cell>
          <cell r="D830">
            <v>2</v>
          </cell>
          <cell r="E830">
            <v>1.37</v>
          </cell>
          <cell r="F830">
            <v>1.39</v>
          </cell>
          <cell r="H830">
            <v>1.41</v>
          </cell>
          <cell r="I830" t="str">
            <v>MATE MDIV 654</v>
          </cell>
        </row>
        <row r="831">
          <cell r="A831">
            <v>715</v>
          </cell>
          <cell r="B831" t="str">
            <v>BLOCO VIDRO INCOLOR CANELADO 19 X 19 X 8CM</v>
          </cell>
          <cell r="C831" t="str">
            <v>UN</v>
          </cell>
          <cell r="D831">
            <v>1</v>
          </cell>
          <cell r="E831">
            <v>9</v>
          </cell>
          <cell r="F831">
            <v>9.56</v>
          </cell>
          <cell r="H831">
            <v>10.3</v>
          </cell>
          <cell r="I831" t="str">
            <v>MATE MDIV 715</v>
          </cell>
        </row>
        <row r="832">
          <cell r="A832">
            <v>11981</v>
          </cell>
          <cell r="B832" t="str">
            <v>BLOCO VIDRO INCOLOR VENEZIANA 20 X 10 X 8CM</v>
          </cell>
          <cell r="C832" t="str">
            <v>UN</v>
          </cell>
          <cell r="D832">
            <v>2</v>
          </cell>
          <cell r="E832">
            <v>5.34</v>
          </cell>
          <cell r="F832">
            <v>5.68</v>
          </cell>
          <cell r="H832">
            <v>6.12</v>
          </cell>
          <cell r="I832" t="str">
            <v>MATE MDIV 11981</v>
          </cell>
        </row>
        <row r="833">
          <cell r="A833">
            <v>716</v>
          </cell>
          <cell r="B833" t="str">
            <v>BLOCO VIDRO INCOLOR XADREZ 20 X 20 X 10CM</v>
          </cell>
          <cell r="C833" t="str">
            <v>UN</v>
          </cell>
          <cell r="D833">
            <v>2</v>
          </cell>
          <cell r="E833">
            <v>9.75</v>
          </cell>
          <cell r="F833">
            <v>10.35</v>
          </cell>
          <cell r="H833">
            <v>11.15</v>
          </cell>
          <cell r="I833" t="str">
            <v>MATE MDIV 716</v>
          </cell>
        </row>
        <row r="834">
          <cell r="A834">
            <v>12614</v>
          </cell>
          <cell r="B834" t="str">
            <v>BOCAL PVC MR AQUAPLUV BEIRAL D =125X88 MM</v>
          </cell>
          <cell r="C834" t="str">
            <v>UN</v>
          </cell>
          <cell r="D834">
            <v>2</v>
          </cell>
          <cell r="E834">
            <v>27.19</v>
          </cell>
          <cell r="F834">
            <v>27.19</v>
          </cell>
          <cell r="H834">
            <v>27.19</v>
          </cell>
          <cell r="I834" t="str">
            <v>MATE MHIS 12614</v>
          </cell>
        </row>
        <row r="835">
          <cell r="A835">
            <v>12294</v>
          </cell>
          <cell r="B835" t="str">
            <v>BOCAL/SOQUETE/RECEPTACULO CONTRA INTEMPERIES C/ RABICHO</v>
          </cell>
          <cell r="C835" t="str">
            <v>UN</v>
          </cell>
          <cell r="D835">
            <v>2</v>
          </cell>
          <cell r="E835">
            <v>1.67</v>
          </cell>
          <cell r="F835">
            <v>1.93</v>
          </cell>
          <cell r="H835">
            <v>2.2000000000000002</v>
          </cell>
          <cell r="I835" t="str">
            <v>MATE MELE 12294</v>
          </cell>
        </row>
        <row r="836">
          <cell r="A836">
            <v>12295</v>
          </cell>
          <cell r="B836" t="str">
            <v>BOCAL/SOQUETE/RECEPTACULO DE BAQUELITE</v>
          </cell>
          <cell r="C836" t="str">
            <v>UN</v>
          </cell>
          <cell r="D836">
            <v>2</v>
          </cell>
          <cell r="E836">
            <v>1.94</v>
          </cell>
          <cell r="F836">
            <v>2.27</v>
          </cell>
          <cell r="H836">
            <v>2.54</v>
          </cell>
          <cell r="I836" t="str">
            <v>MATE MELE 12295</v>
          </cell>
        </row>
        <row r="837">
          <cell r="A837">
            <v>12296</v>
          </cell>
          <cell r="B837" t="str">
            <v>BOCAL/SOQUETE/RECEPTACULO DE PORCELANA</v>
          </cell>
          <cell r="C837" t="str">
            <v>UN</v>
          </cell>
          <cell r="D837">
            <v>2</v>
          </cell>
          <cell r="E837">
            <v>1.49</v>
          </cell>
          <cell r="F837">
            <v>1.71</v>
          </cell>
          <cell r="H837">
            <v>1.95</v>
          </cell>
          <cell r="I837" t="str">
            <v>MATE MELE 12296</v>
          </cell>
        </row>
        <row r="838">
          <cell r="A838" t="str">
            <v>ÓDIGO</v>
          </cell>
          <cell r="B838" t="str">
            <v>| DESCRIÇÃO DO INSUMO</v>
          </cell>
          <cell r="C838" t="str">
            <v>| UNID.</v>
          </cell>
          <cell r="D838" t="str">
            <v>| CAT.</v>
          </cell>
          <cell r="E838" t="str">
            <v>P R E Ç O</v>
          </cell>
          <cell r="F838" t="str">
            <v>S  C A L C</v>
          </cell>
          <cell r="G838" t="str">
            <v>U L A</v>
          </cell>
          <cell r="H838" t="str">
            <v>D O S  |</v>
          </cell>
          <cell r="I838" t="str">
            <v>COD.INTELIGENTE</v>
          </cell>
        </row>
        <row r="839">
          <cell r="D839">
            <v>1</v>
          </cell>
          <cell r="E839" t="str">
            <v>.QUARTIL</v>
          </cell>
          <cell r="F839" t="str">
            <v>MEDIANO</v>
          </cell>
          <cell r="G839">
            <v>3</v>
          </cell>
          <cell r="H839" t="str">
            <v>.QUARTIL</v>
          </cell>
        </row>
        <row r="841">
          <cell r="A841" t="str">
            <v>íNCULO..</v>
          </cell>
          <cell r="B841" t="str">
            <v>...: NACIONAL CAIXA</v>
          </cell>
        </row>
        <row r="843">
          <cell r="A843">
            <v>6140</v>
          </cell>
          <cell r="B843" t="str">
            <v>BOLSA DE LIGACAO EM PVC FLEXIVEL P/ VASO SANITARIO 1.1/2" (4</v>
          </cell>
          <cell r="C843" t="str">
            <v>UN</v>
          </cell>
          <cell r="D843">
            <v>2</v>
          </cell>
          <cell r="E843">
            <v>1.43</v>
          </cell>
          <cell r="F843">
            <v>1.62</v>
          </cell>
          <cell r="H843">
            <v>1.81</v>
          </cell>
          <cell r="I843" t="str">
            <v>MATE MDIV 6140</v>
          </cell>
        </row>
        <row r="844">
          <cell r="B844" t="str">
            <v>0MM)</v>
          </cell>
        </row>
        <row r="845">
          <cell r="A845">
            <v>10575</v>
          </cell>
          <cell r="B845" t="str">
            <v>BOMBA AUTO-ASPIRANTE C/ MOTOR ELETRICO MONOFASICO 1/4 CV BOC</v>
          </cell>
          <cell r="C845" t="str">
            <v>UN</v>
          </cell>
          <cell r="D845">
            <v>2</v>
          </cell>
          <cell r="E845">
            <v>345.5</v>
          </cell>
          <cell r="F845">
            <v>345.5</v>
          </cell>
          <cell r="H845">
            <v>345.5</v>
          </cell>
          <cell r="I845" t="str">
            <v>EQHP EQAQ 10575</v>
          </cell>
        </row>
        <row r="846">
          <cell r="B846" t="str">
            <v>AIS 3/4" X 3/4" SCHNEIDER MOD. ASP-56 **CAIXA**"</v>
          </cell>
        </row>
        <row r="847">
          <cell r="A847">
            <v>14013</v>
          </cell>
          <cell r="B847" t="str">
            <v>BOMBA C/MOTOR NACIONAL P/SONDAGEM</v>
          </cell>
          <cell r="C847" t="str">
            <v>UN</v>
          </cell>
          <cell r="D847" t="str">
            <v>2     2</v>
          </cell>
          <cell r="E847" t="str">
            <v>0.437,93</v>
          </cell>
          <cell r="F847">
            <v>20437.93</v>
          </cell>
          <cell r="G847">
            <v>2</v>
          </cell>
          <cell r="H847" t="str">
            <v>0.437,93</v>
          </cell>
          <cell r="I847" t="str">
            <v>EQHP EQAQ 14013</v>
          </cell>
        </row>
        <row r="848">
          <cell r="A848">
            <v>733</v>
          </cell>
          <cell r="B848" t="str">
            <v>BOMBA CENTRIFUGA C/ MOTOR ELETRICO MONOFASICO MOD. BC 91S 3/</v>
          </cell>
          <cell r="C848" t="str">
            <v>UN</v>
          </cell>
          <cell r="D848">
            <v>2</v>
          </cell>
          <cell r="E848">
            <v>339.33</v>
          </cell>
          <cell r="F848">
            <v>339.33</v>
          </cell>
          <cell r="H848">
            <v>339.33</v>
          </cell>
          <cell r="I848" t="str">
            <v>EQHP EQAQ 733</v>
          </cell>
        </row>
        <row r="849">
          <cell r="B849" t="str">
            <v>4 CV - AMT= 11 MCA, Q= 7,3 M³/H- AMT= 23 MCA, Q= 3,4 M³, SCH</v>
          </cell>
        </row>
        <row r="850">
          <cell r="B850" t="str">
            <v>EIDER**CAIXA**.     PARA UTILIZACAO EM AGUAS LIMPAS, APLIC.</v>
          </cell>
        </row>
        <row r="851">
          <cell r="B851" t="str">
            <v>AGRICULTURA, INDUSTRIA E RESI DENCIA.</v>
          </cell>
        </row>
        <row r="852">
          <cell r="A852">
            <v>731</v>
          </cell>
          <cell r="B852" t="str">
            <v>BOMBA CENTRIFUGA C/ MOTOR ELETRICO MONOFASICO 1/2CV BOCAIS 1</v>
          </cell>
          <cell r="C852" t="str">
            <v>UN</v>
          </cell>
          <cell r="D852">
            <v>2</v>
          </cell>
          <cell r="E852">
            <v>263.23</v>
          </cell>
          <cell r="F852">
            <v>263.23</v>
          </cell>
          <cell r="H852">
            <v>263.23</v>
          </cell>
          <cell r="I852" t="str">
            <v>EQHP EQAQ 731</v>
          </cell>
        </row>
        <row r="853">
          <cell r="B853" t="str">
            <v>"   X 3/4" DANCOR SERIE CAMW4 MOD. 114 **CAIXA**"</v>
          </cell>
        </row>
        <row r="854">
          <cell r="A854">
            <v>729</v>
          </cell>
          <cell r="B854" t="str">
            <v>BOMBA CENTRIFUGA C/ MOTOR ELETRICO MONOFASICO 1/3HP BOCAIS 1</v>
          </cell>
          <cell r="C854" t="str">
            <v>UN</v>
          </cell>
          <cell r="D854">
            <v>1</v>
          </cell>
          <cell r="E854">
            <v>237.08</v>
          </cell>
          <cell r="F854">
            <v>237.08</v>
          </cell>
          <cell r="H854">
            <v>237.08</v>
          </cell>
          <cell r="I854" t="str">
            <v>EQHP EQAQ 729</v>
          </cell>
        </row>
        <row r="855">
          <cell r="B855" t="str">
            <v>"   X 3/4" DANCOR SERIE CAMW4 MOD. 103 **CAIXA**"</v>
          </cell>
        </row>
        <row r="856">
          <cell r="A856">
            <v>738</v>
          </cell>
          <cell r="B856" t="str">
            <v>BOMBA CENTRIFUGA C/ MOTOR ELETRICO TRIFASICO   5CV  BOCAIS 2</v>
          </cell>
          <cell r="C856" t="str">
            <v>UN</v>
          </cell>
          <cell r="D856">
            <v>2</v>
          </cell>
          <cell r="E856">
            <v>1264.78</v>
          </cell>
          <cell r="F856">
            <v>1264.78</v>
          </cell>
          <cell r="H856">
            <v>1264.78</v>
          </cell>
          <cell r="I856" t="str">
            <v>EQHP EQAQ 738</v>
          </cell>
        </row>
        <row r="857">
          <cell r="B857" t="str">
            <v>"   X 1.1/2" X 1" DANCOR SERIE CAM MOD. 618 - TJM HM/ Q = 40</v>
          </cell>
        </row>
        <row r="858">
          <cell r="B858" t="str">
            <v>M / 25M3/H A 47M / 16M3/H**CAIXA**"</v>
          </cell>
        </row>
        <row r="859">
          <cell r="A859">
            <v>734</v>
          </cell>
          <cell r="B859" t="str">
            <v>BOMBA CENTRIFUGA C/ MOTOR ELETRICO TRIFASICO 1 1/2CV   BOCAI</v>
          </cell>
          <cell r="C859" t="str">
            <v>UN</v>
          </cell>
          <cell r="D859">
            <v>2</v>
          </cell>
          <cell r="E859">
            <v>505.91</v>
          </cell>
          <cell r="F859">
            <v>505.91</v>
          </cell>
          <cell r="H859">
            <v>505.91</v>
          </cell>
          <cell r="I859" t="str">
            <v>EQHP EQAQ 734</v>
          </cell>
        </row>
        <row r="860">
          <cell r="B860" t="str">
            <v>S 1  1/4" X 1" SCHNEIDER MOD.BC92 **CAIXA**"</v>
          </cell>
        </row>
        <row r="861">
          <cell r="A861">
            <v>732</v>
          </cell>
          <cell r="B861" t="str">
            <v>BOMBA CENTRIFUGA C/ MOTOR ELETRICO TRIFASICO 1CV BOCAIS 1" X</v>
          </cell>
          <cell r="C861" t="str">
            <v>UN</v>
          </cell>
          <cell r="D861">
            <v>2</v>
          </cell>
          <cell r="E861">
            <v>364.38</v>
          </cell>
          <cell r="F861">
            <v>364.38</v>
          </cell>
          <cell r="H861">
            <v>364.38</v>
          </cell>
          <cell r="I861" t="str">
            <v>EQHP EQAQ 732</v>
          </cell>
        </row>
        <row r="862">
          <cell r="B862" t="str">
            <v>1 " DANCOR SERIE CAM MOD. 250, HM /Q = 14M / 7,1M3 /H A 34M</v>
          </cell>
        </row>
        <row r="863">
          <cell r="B863" t="str">
            <v>/ 5M3 / H**CAIXA**"</v>
          </cell>
        </row>
        <row r="864">
          <cell r="A864">
            <v>737</v>
          </cell>
          <cell r="B864" t="str">
            <v>BOMBA CENTRIFUGA C/ MOTOR ELETRICO TRIFASICO 15CV BOCAIS 2 1</v>
          </cell>
          <cell r="C864" t="str">
            <v>UN</v>
          </cell>
          <cell r="D864">
            <v>2</v>
          </cell>
          <cell r="E864">
            <v>2159.38</v>
          </cell>
          <cell r="F864">
            <v>2159.38</v>
          </cell>
          <cell r="H864">
            <v>2159.38</v>
          </cell>
          <cell r="I864" t="str">
            <v>EQHP EQAQ 737</v>
          </cell>
        </row>
        <row r="865">
          <cell r="B865" t="str">
            <v>/2" " X 2" DANCOR SERIE CAM MOD. 687 - TJM HM/Q = 54M / 47M3</v>
          </cell>
        </row>
        <row r="866">
          <cell r="B866" t="str">
            <v>/ H A 70M / 25M3 / H**CAIXA**"</v>
          </cell>
        </row>
        <row r="867">
          <cell r="A867">
            <v>736</v>
          </cell>
          <cell r="B867" t="str">
            <v>BOMBA CENTRIFUGA C/ MOTOR ELETRICO TRIFASICO 3CV BOCAIS 1 1/</v>
          </cell>
          <cell r="C867" t="str">
            <v>UN</v>
          </cell>
          <cell r="D867">
            <v>2</v>
          </cell>
          <cell r="E867">
            <v>600.84</v>
          </cell>
          <cell r="F867">
            <v>600.84</v>
          </cell>
          <cell r="H867">
            <v>600.84</v>
          </cell>
          <cell r="I867" t="str">
            <v>EQHP EQAQ 736</v>
          </cell>
        </row>
        <row r="868">
          <cell r="B868" t="str">
            <v>2"   X 1 1/4" DANCOR SERIE CAM MOD.510 **CAIXA**"</v>
          </cell>
        </row>
        <row r="869">
          <cell r="A869" t="str">
            <v>ÓDIGO</v>
          </cell>
          <cell r="B869" t="str">
            <v>| DESCRIÇÃO DO INSUMO</v>
          </cell>
          <cell r="C869" t="str">
            <v>| UNID.</v>
          </cell>
          <cell r="D869" t="str">
            <v>| CAT.</v>
          </cell>
          <cell r="E869" t="str">
            <v>P R E Ç O</v>
          </cell>
          <cell r="F869" t="str">
            <v>S  C A L C</v>
          </cell>
          <cell r="G869" t="str">
            <v>U L A</v>
          </cell>
          <cell r="H869" t="str">
            <v>D O S  |</v>
          </cell>
          <cell r="I869" t="str">
            <v>COD.INTELIGENTE</v>
          </cell>
        </row>
        <row r="870">
          <cell r="D870">
            <v>1</v>
          </cell>
          <cell r="E870" t="str">
            <v>.QUARTIL</v>
          </cell>
          <cell r="F870" t="str">
            <v>MEDIANO</v>
          </cell>
          <cell r="G870">
            <v>3</v>
          </cell>
          <cell r="H870" t="str">
            <v>.QUARTIL</v>
          </cell>
        </row>
        <row r="872">
          <cell r="A872" t="str">
            <v>íNCULO..</v>
          </cell>
          <cell r="B872" t="str">
            <v>...: NACIONAL CAIXA</v>
          </cell>
        </row>
        <row r="874">
          <cell r="A874">
            <v>14161</v>
          </cell>
          <cell r="B874" t="str">
            <v>BOMBA CENTRIFUGA C/ MOTOR ELETRICO 3/4CV SCHNEIDER BC-91 **C</v>
          </cell>
          <cell r="C874" t="str">
            <v>UN</v>
          </cell>
          <cell r="D874">
            <v>2</v>
          </cell>
          <cell r="E874">
            <v>359.89</v>
          </cell>
          <cell r="F874">
            <v>359.89</v>
          </cell>
          <cell r="H874">
            <v>359.89</v>
          </cell>
          <cell r="I874" t="str">
            <v>EQHP EQAQ 14161</v>
          </cell>
        </row>
        <row r="875">
          <cell r="B875" t="str">
            <v>AIXA**</v>
          </cell>
        </row>
        <row r="876">
          <cell r="A876">
            <v>740</v>
          </cell>
          <cell r="B876" t="str">
            <v>BOMBA CENTRIFUGA DE ESTAGIOS C/ MOTOR ELETRICO TRIFASICO 10C</v>
          </cell>
          <cell r="C876" t="str">
            <v>UN</v>
          </cell>
          <cell r="D876">
            <v>2</v>
          </cell>
          <cell r="E876">
            <v>1885.41</v>
          </cell>
          <cell r="F876">
            <v>1885.41</v>
          </cell>
          <cell r="H876">
            <v>1885.41</v>
          </cell>
          <cell r="I876" t="str">
            <v>EQHP EQAQ 740</v>
          </cell>
        </row>
        <row r="877">
          <cell r="B877" t="str">
            <v>V B OCAIS 1 1/2" X 1" SCHNEIDER MOD. ME-BR 24100 **CAIXA**"</v>
          </cell>
        </row>
        <row r="878">
          <cell r="A878">
            <v>735</v>
          </cell>
          <cell r="B878" t="str">
            <v>BOMBA CENTRIFUGA DE ESTAGIOS C/ MOTOR ELETRICO TRIFASICO 2CV</v>
          </cell>
          <cell r="C878" t="str">
            <v>UN</v>
          </cell>
          <cell r="D878">
            <v>2</v>
          </cell>
          <cell r="E878">
            <v>809.04</v>
          </cell>
          <cell r="F878">
            <v>809.04</v>
          </cell>
          <cell r="H878">
            <v>809.04</v>
          </cell>
          <cell r="I878" t="str">
            <v>EQHP EQAQ 735</v>
          </cell>
        </row>
        <row r="879">
          <cell r="B879" t="str">
            <v>BOCAIS 1" X 3/4" SCHNEIDER MOD. ME BR-1420,HM/ Q = 30M /</v>
          </cell>
        </row>
        <row r="880">
          <cell r="B880" t="str">
            <v>7,2M3 / H A 70M /   1,9M3 / H**CAIXA**"</v>
          </cell>
        </row>
        <row r="881">
          <cell r="A881">
            <v>25932</v>
          </cell>
          <cell r="B881" t="str">
            <v>BOMBA HIDRAULICA ALTA PRESSÃO (UNIDADE MOTRIZ), VAZÃO DE 3,0</v>
          </cell>
          <cell r="C881" t="str">
            <v>DIA</v>
          </cell>
          <cell r="D881">
            <v>1</v>
          </cell>
          <cell r="E881">
            <v>188</v>
          </cell>
          <cell r="F881">
            <v>188</v>
          </cell>
          <cell r="H881">
            <v>188</v>
          </cell>
          <cell r="I881" t="str">
            <v>EQHP.EQLC.25932</v>
          </cell>
        </row>
        <row r="882">
          <cell r="B882" t="str">
            <v>L/MIN, ATINGINDO PRESSÕES MANOMÉTRICAS DE ATÉ 100KGF/CM2 - L</v>
          </cell>
        </row>
        <row r="883">
          <cell r="B883" t="str">
            <v>OCAÇÃO</v>
          </cell>
        </row>
        <row r="884">
          <cell r="A884">
            <v>745</v>
          </cell>
          <cell r="B884" t="str">
            <v>BOMBA PARA TESTE HIDROSTATICO ATE 850 LIBRAS</v>
          </cell>
          <cell r="C884" t="str">
            <v>H</v>
          </cell>
          <cell r="D884">
            <v>1</v>
          </cell>
          <cell r="E884">
            <v>1.22</v>
          </cell>
          <cell r="F884">
            <v>1.22</v>
          </cell>
          <cell r="H884">
            <v>1.22</v>
          </cell>
          <cell r="I884" t="str">
            <v>EQHP EQLC 745</v>
          </cell>
        </row>
        <row r="885">
          <cell r="A885">
            <v>10753</v>
          </cell>
          <cell r="B885" t="str">
            <v>BOMBA PRESSURIZADORA ELETRICA ATE 2HP, 1 1/2"</v>
          </cell>
          <cell r="C885" t="str">
            <v>H</v>
          </cell>
          <cell r="D885">
            <v>2</v>
          </cell>
          <cell r="E885">
            <v>0.44</v>
          </cell>
          <cell r="F885">
            <v>0.59</v>
          </cell>
          <cell r="H885">
            <v>0.74</v>
          </cell>
          <cell r="I885" t="str">
            <v>EQHP EQLC 10753</v>
          </cell>
        </row>
        <row r="886">
          <cell r="A886">
            <v>755</v>
          </cell>
          <cell r="B886" t="str">
            <v>BOMBA SUBMERSA DA MARCA LEAO S65-7, 27HP, ELETR. TRIFASICA,</v>
          </cell>
          <cell r="C886" t="str">
            <v>UN</v>
          </cell>
          <cell r="D886" t="str">
            <v>2     1</v>
          </cell>
          <cell r="E886" t="str">
            <v>0.667,10</v>
          </cell>
          <cell r="F886">
            <v>10728.06</v>
          </cell>
          <cell r="G886">
            <v>1</v>
          </cell>
          <cell r="H886">
            <v>1611.9</v>
          </cell>
          <cell r="I886" t="str">
            <v>EQHP EQAQ 755</v>
          </cell>
        </row>
        <row r="887">
          <cell r="B887" t="str">
            <v>220/380V</v>
          </cell>
        </row>
        <row r="888">
          <cell r="A888">
            <v>756</v>
          </cell>
          <cell r="B888" t="str">
            <v>BOMBA SUBMERSA DA MARCA LEAO S65-9, 32HP, ELETR. TRIFASICA</v>
          </cell>
          <cell r="C888" t="str">
            <v>UN</v>
          </cell>
          <cell r="D888" t="str">
            <v>2     2</v>
          </cell>
          <cell r="E888">
            <v>2956.6</v>
          </cell>
          <cell r="F888">
            <v>23087.78</v>
          </cell>
          <cell r="G888">
            <v>2</v>
          </cell>
          <cell r="H888">
            <v>4989.8999999999996</v>
          </cell>
          <cell r="I888" t="str">
            <v>EQHP EQAQ 756</v>
          </cell>
        </row>
        <row r="889">
          <cell r="B889" t="str">
            <v>220/380V</v>
          </cell>
        </row>
        <row r="890">
          <cell r="A890">
            <v>749</v>
          </cell>
          <cell r="B890" t="str">
            <v>BOMBA SUBMERSA P/ POCO PROFUNDO ELETRICA TRIFASICA 4HP MARCA</v>
          </cell>
          <cell r="C890" t="str">
            <v>UN</v>
          </cell>
          <cell r="D890">
            <v>2</v>
          </cell>
          <cell r="E890">
            <v>4959.8500000000004</v>
          </cell>
          <cell r="F890">
            <v>4988.1899999999996</v>
          </cell>
          <cell r="H890">
            <v>5399.15</v>
          </cell>
          <cell r="I890" t="str">
            <v>EQHP EQAQ 749</v>
          </cell>
        </row>
        <row r="891">
          <cell r="B891" t="str">
            <v>LEAO     MOD.4R8-14, SERIE 300, 220V-22TR, HM/Q = 64,5M/10M</v>
          </cell>
        </row>
        <row r="892">
          <cell r="B892" t="str">
            <v>³/H A 96M/6,0M³/H</v>
          </cell>
        </row>
        <row r="893">
          <cell r="A893">
            <v>750</v>
          </cell>
          <cell r="B893" t="str">
            <v>BOMBA SUBMERSA P/ POCO PROFUNDO ELETRICA TRIFASICA 5CV DANCO</v>
          </cell>
          <cell r="C893" t="str">
            <v>UN</v>
          </cell>
          <cell r="D893">
            <v>2</v>
          </cell>
          <cell r="E893">
            <v>5195.3100000000004</v>
          </cell>
          <cell r="F893">
            <v>5225</v>
          </cell>
          <cell r="H893">
            <v>5655.46</v>
          </cell>
          <cell r="I893" t="str">
            <v>EQHP EQAQ 750</v>
          </cell>
        </row>
        <row r="894">
          <cell r="B894" t="str">
            <v>R         MOD 8.3S-29,HM/Q  = 30M/10M³/H A 201M/3,4M³/H</v>
          </cell>
        </row>
        <row r="895">
          <cell r="A895">
            <v>10587</v>
          </cell>
          <cell r="B895" t="str">
            <v>BOMBA SUBMERSA 4" P/ POCO PROFUNDO ELETRICA MONOFASICA 1/2CV</v>
          </cell>
          <cell r="C895" t="str">
            <v>UN</v>
          </cell>
          <cell r="D895">
            <v>2</v>
          </cell>
          <cell r="E895">
            <v>2251.3000000000002</v>
          </cell>
          <cell r="F895">
            <v>2264.16</v>
          </cell>
          <cell r="H895">
            <v>2450.6999999999998</v>
          </cell>
          <cell r="I895" t="str">
            <v>EQHP EQAQ 10587</v>
          </cell>
        </row>
        <row r="896">
          <cell r="B896" t="str">
            <v>SAIDA 1  1/2'' MARCA DANCOR SERIE SSP MOD.1.1S-13</v>
          </cell>
        </row>
        <row r="897">
          <cell r="A897">
            <v>759</v>
          </cell>
          <cell r="B897" t="str">
            <v>BOMBA SUBMERSA 4" P/ POCO PROFUNDO ELETRICA TRIFASICA 2CV, S</v>
          </cell>
          <cell r="C897" t="str">
            <v>UN</v>
          </cell>
          <cell r="D897">
            <v>2</v>
          </cell>
          <cell r="E897">
            <v>3316.09</v>
          </cell>
          <cell r="F897">
            <v>3335.04</v>
          </cell>
          <cell r="H897">
            <v>3609.8</v>
          </cell>
          <cell r="I897" t="str">
            <v>EQHP EQAQ 759</v>
          </cell>
        </row>
        <row r="898">
          <cell r="B898" t="str">
            <v>AI DA 1, 1/2" MARCA DANCOR SERIE SPP MOD 3.2S- 20, HM/Q = 18</v>
          </cell>
        </row>
        <row r="899">
          <cell r="B899" t="str">
            <v>M/5,3 M3/H A        16,4M/1,64M³/H **CAIXA**</v>
          </cell>
        </row>
        <row r="900">
          <cell r="A900">
            <v>761</v>
          </cell>
          <cell r="B900" t="str">
            <v>BOMBA SUBMERSA 4" P/ POCO PROFUNDO ELETRICA TRIFASICA 5CV, S</v>
          </cell>
          <cell r="C900" t="str">
            <v>UN</v>
          </cell>
          <cell r="D900">
            <v>2</v>
          </cell>
          <cell r="E900">
            <v>6495.66</v>
          </cell>
          <cell r="F900">
            <v>6532.78</v>
          </cell>
          <cell r="H900">
            <v>7070.99</v>
          </cell>
          <cell r="I900" t="str">
            <v>EQHP EQAQ 761</v>
          </cell>
        </row>
        <row r="901">
          <cell r="B901" t="str">
            <v>AIDA 2" M ARCA DANCOR SERIE SPP MOD 11.2S-15,HM/Q = 42M/14,8</v>
          </cell>
        </row>
        <row r="902">
          <cell r="B902" t="str">
            <v>6M³/H A 121M/2,57M³/H  **CAIXA**"</v>
          </cell>
        </row>
        <row r="903">
          <cell r="A903">
            <v>10588</v>
          </cell>
          <cell r="B903" t="str">
            <v>BOMBA SUBMERSIVEL P/ DRENAGEM ELETRICA TRIFASICA 1CV SAIDA 2</v>
          </cell>
          <cell r="C903" t="str">
            <v>UN</v>
          </cell>
          <cell r="D903">
            <v>2</v>
          </cell>
          <cell r="E903">
            <v>1461.37</v>
          </cell>
          <cell r="F903">
            <v>1469.72</v>
          </cell>
          <cell r="H903">
            <v>1590.8</v>
          </cell>
          <cell r="I903" t="str">
            <v>EQHP EQAQ 10588</v>
          </cell>
        </row>
        <row r="904">
          <cell r="B904" t="str">
            <v>'' C/ 5M CABO ELETRICO DANCOR SERIE SDE MOD. 2063 **CAIXA**</v>
          </cell>
        </row>
        <row r="905">
          <cell r="A905">
            <v>10589</v>
          </cell>
          <cell r="B905" t="str">
            <v>BOMBA SUBMERSIVEL P/ DRENAGEM ELETRICA TRIFASICA 2CV SAIDA 2</v>
          </cell>
          <cell r="C905" t="str">
            <v>UN</v>
          </cell>
          <cell r="D905">
            <v>2</v>
          </cell>
          <cell r="E905">
            <v>1546.44</v>
          </cell>
          <cell r="F905">
            <v>1555.27</v>
          </cell>
          <cell r="H905">
            <v>1683.41</v>
          </cell>
          <cell r="I905" t="str">
            <v>EQHP EQAQ 10589</v>
          </cell>
        </row>
        <row r="906">
          <cell r="B906" t="str">
            <v>'' C/ 5M CABO ELETRICO DANCOR SERIE SDE MOD. 2213 **CAIXA**</v>
          </cell>
        </row>
        <row r="907">
          <cell r="A907">
            <v>751</v>
          </cell>
          <cell r="B907" t="str">
            <v>BOMBA SUBMERSIVEL P/ DRENAGEM ELETRICA TRIFASICA 3CV SAIDA 2</v>
          </cell>
          <cell r="C907" t="str">
            <v>UN</v>
          </cell>
          <cell r="D907">
            <v>2</v>
          </cell>
          <cell r="E907">
            <v>2069</v>
          </cell>
          <cell r="F907">
            <v>2080.83</v>
          </cell>
          <cell r="H907">
            <v>2252.2600000000002</v>
          </cell>
          <cell r="I907" t="str">
            <v>EQHP EQAQ 751</v>
          </cell>
        </row>
        <row r="908">
          <cell r="B908" t="str">
            <v>"   C/ 5M  CABO ELETRICO DANCOR SERIE SDE MOD. 2301 HM/Q = 2</v>
          </cell>
        </row>
        <row r="909">
          <cell r="B909" t="str">
            <v>M/38,8M3/H A 28M/5M3/H**CAIXA**"</v>
          </cell>
        </row>
        <row r="910">
          <cell r="A910">
            <v>752</v>
          </cell>
          <cell r="B910" t="str">
            <v>BOMBA SUBMERSIVEL P/ DRENAGEM ELETRICA TRIFASICA 3CV SAIDA 2</v>
          </cell>
          <cell r="C910" t="str">
            <v>UN</v>
          </cell>
          <cell r="D910">
            <v>2</v>
          </cell>
          <cell r="E910">
            <v>1707.45</v>
          </cell>
          <cell r="F910">
            <v>1717.21</v>
          </cell>
          <cell r="H910">
            <v>1858.68</v>
          </cell>
          <cell r="I910" t="str">
            <v>EQHP EQAQ 752</v>
          </cell>
        </row>
        <row r="911">
          <cell r="B911" t="str">
            <v>"   C/ 5M CABO ELETRICO DANCOR SERIE SDE MOD. 2303   **CAIXA</v>
          </cell>
        </row>
        <row r="912">
          <cell r="B912" t="str">
            <v>**"</v>
          </cell>
        </row>
        <row r="913">
          <cell r="A913">
            <v>754</v>
          </cell>
          <cell r="B913" t="str">
            <v>BOMBA SUBMERSIVEL P/ DRENAGEM FLYGT B 2050 ELETRICA TRIFASIC</v>
          </cell>
          <cell r="C913" t="str">
            <v>UN</v>
          </cell>
          <cell r="D913">
            <v>2</v>
          </cell>
          <cell r="E913">
            <v>3891.93</v>
          </cell>
          <cell r="F913">
            <v>3914.16</v>
          </cell>
          <cell r="H913">
            <v>4236.6400000000003</v>
          </cell>
          <cell r="I913" t="str">
            <v>EQHP EQAQ 754</v>
          </cell>
        </row>
        <row r="914">
          <cell r="B914" t="str">
            <v>A,    SAIDA 2" 1,1 KW HM/Q = 0M / 28M3/H A 13 M/6M3/H C/5M C</v>
          </cell>
        </row>
        <row r="915">
          <cell r="B915" t="str">
            <v>ABO ELETRICO**CAIXA**"</v>
          </cell>
        </row>
        <row r="916">
          <cell r="A916">
            <v>757</v>
          </cell>
          <cell r="B916" t="str">
            <v>BOMBA SUBMERSIVEL P/ DRENAGEM FLYGT B 2066 ELETRICA TRIFASIC</v>
          </cell>
          <cell r="C916" t="str">
            <v>UN</v>
          </cell>
          <cell r="D916">
            <v>2</v>
          </cell>
          <cell r="E916">
            <v>7036.1</v>
          </cell>
          <cell r="F916">
            <v>7076.3</v>
          </cell>
          <cell r="H916">
            <v>7659.3</v>
          </cell>
          <cell r="I916" t="str">
            <v>EQHP EQAQ 757</v>
          </cell>
        </row>
        <row r="917">
          <cell r="B917" t="str">
            <v>A 3 ,7CV SAIDA DE 3" HM/Q = 6M/60M3/H A 22M/12M3/H    C/ 5 M</v>
          </cell>
        </row>
        <row r="918">
          <cell r="B918" t="str">
            <v>DE CABO ELETRICO**CAIXA**"</v>
          </cell>
        </row>
        <row r="919">
          <cell r="A919">
            <v>760</v>
          </cell>
          <cell r="B919" t="str">
            <v>BOMBA SUBMERSIVEL P/ DRENAGEM FLYGT B 2102 HT ELETRICA TRIFA</v>
          </cell>
          <cell r="C919" t="str">
            <v>UN</v>
          </cell>
          <cell r="D919" t="str">
            <v>2     1</v>
          </cell>
          <cell r="E919">
            <v>1810.15</v>
          </cell>
          <cell r="F919">
            <v>11877.64</v>
          </cell>
          <cell r="G919">
            <v>1</v>
          </cell>
          <cell r="H919">
            <v>2856.19</v>
          </cell>
          <cell r="I919" t="str">
            <v>EQHP EQAQ 760</v>
          </cell>
        </row>
        <row r="920">
          <cell r="B920" t="str">
            <v>SIC A 8,2 CV SAIDA 3",    ALTA PRESSAO, HM/Q = 0M/72M3/H A 4</v>
          </cell>
        </row>
        <row r="921">
          <cell r="B921" t="str">
            <v>0M/21M3/H C/5M DE CABO ELETRICO**CAIXA**"</v>
          </cell>
        </row>
        <row r="922">
          <cell r="A922">
            <v>11271</v>
          </cell>
          <cell r="B922" t="str">
            <v>BOMBA SUBMERSIVEL P/ DRENAGEM FLYGT B 2102 MT ELETRICA TRIFA</v>
          </cell>
          <cell r="C922" t="str">
            <v>UN</v>
          </cell>
          <cell r="D922" t="str">
            <v>2     1</v>
          </cell>
          <cell r="E922">
            <v>2110.6999999999998</v>
          </cell>
          <cell r="F922">
            <v>12179.9</v>
          </cell>
          <cell r="G922">
            <v>1</v>
          </cell>
          <cell r="H922">
            <v>3183.36</v>
          </cell>
          <cell r="I922" t="str">
            <v>EQHP EQAQ 11271</v>
          </cell>
        </row>
        <row r="923">
          <cell r="B923" t="str">
            <v>SICA 8,2 CV SAIDA 4", PRESSAO NORMAL, HM/Q = 0M/165 M3/H A 2</v>
          </cell>
        </row>
        <row r="924">
          <cell r="B924" t="str">
            <v>2M/30M3/H C/5M CABO ELETRICO**CAIXA**"</v>
          </cell>
        </row>
        <row r="925">
          <cell r="A925">
            <v>10591</v>
          </cell>
          <cell r="B925" t="str">
            <v>BOMBA SUBMERSIVEL P/ DRENAGEM SCHNEIDER BCS-220, 1CV  TRIFÁS</v>
          </cell>
          <cell r="C925" t="str">
            <v>UN</v>
          </cell>
          <cell r="D925">
            <v>2</v>
          </cell>
          <cell r="E925">
            <v>1732.9</v>
          </cell>
          <cell r="F925">
            <v>1742.8</v>
          </cell>
          <cell r="H925">
            <v>1886.38</v>
          </cell>
          <cell r="I925" t="str">
            <v>EQHP EQAQ 10591</v>
          </cell>
        </row>
        <row r="926">
          <cell r="B926" t="str">
            <v>ICA, SAIDA2", C/ 1,5M DE CABO ELETR., AMT=8MCA Q=21,6M³/H  A</v>
          </cell>
        </row>
        <row r="927">
          <cell r="B927" t="str">
            <v>AMT=14MCA Q=7M³/H</v>
          </cell>
        </row>
        <row r="928">
          <cell r="A928">
            <v>4086</v>
          </cell>
          <cell r="B928" t="str">
            <v>BOMBA SUBMERSIVEL P/ DRENAGEM/ESGOTAMENTO, ELETRICA TRIFASIC</v>
          </cell>
          <cell r="C928" t="str">
            <v>H</v>
          </cell>
          <cell r="D928">
            <v>2</v>
          </cell>
          <cell r="E928">
            <v>1.65</v>
          </cell>
          <cell r="F928">
            <v>1.65</v>
          </cell>
          <cell r="H928">
            <v>1.65</v>
          </cell>
          <cell r="I928" t="str">
            <v>EQHP EQLC 4086</v>
          </cell>
        </row>
        <row r="929">
          <cell r="B929" t="str">
            <v>A    ACIMA  DE 5 CV DESCARGA 4" HM = 25M, Q= 162M3/H = 2700L</v>
          </cell>
        </row>
        <row r="930">
          <cell r="B930" t="str">
            <v>/MIN. OU EQUIV</v>
          </cell>
        </row>
        <row r="931">
          <cell r="A931">
            <v>4085</v>
          </cell>
          <cell r="B931" t="str">
            <v>BOMBA SUBMERSIVEL P/ DRENAGEM/ESGOTAMENTO, ELETRICA TRIFASIC</v>
          </cell>
          <cell r="C931" t="str">
            <v>H</v>
          </cell>
          <cell r="D931">
            <v>2</v>
          </cell>
          <cell r="E931">
            <v>1.26</v>
          </cell>
          <cell r="F931">
            <v>1.26</v>
          </cell>
          <cell r="H931">
            <v>1.26</v>
          </cell>
          <cell r="I931" t="str">
            <v>EQHP EQLC 4085</v>
          </cell>
        </row>
        <row r="932">
          <cell r="B932" t="str">
            <v>A    ACIMA 2 ATE 5CV DESCARGA 3", HM = 24M, Q= 60M3/H = 1000</v>
          </cell>
        </row>
        <row r="933">
          <cell r="B933" t="str">
            <v>L/MIN. OU EQUIV</v>
          </cell>
        </row>
        <row r="934">
          <cell r="A934">
            <v>4084</v>
          </cell>
          <cell r="B934" t="str">
            <v>BOMBA SUBMERSIVEL P/ DRENAGEM/ESGOTAMENTO, ELETRICA TRIFASIC</v>
          </cell>
          <cell r="C934" t="str">
            <v>H</v>
          </cell>
          <cell r="D934">
            <v>1</v>
          </cell>
          <cell r="E934">
            <v>0.99</v>
          </cell>
          <cell r="F934">
            <v>0.99</v>
          </cell>
          <cell r="H934">
            <v>0.99</v>
          </cell>
          <cell r="I934" t="str">
            <v>EQHP EQLC 4084</v>
          </cell>
        </row>
        <row r="935">
          <cell r="B935" t="str">
            <v>A ATE 2CV DESCARGA 2", HM = 10M, Q= 25M3/H = 417L/MIN. OU EQ</v>
          </cell>
        </row>
        <row r="936">
          <cell r="B936" t="str">
            <v>UIV</v>
          </cell>
        </row>
        <row r="937">
          <cell r="A937">
            <v>10592</v>
          </cell>
          <cell r="B937" t="str">
            <v>BOMBA SUBMERSIVEL SCHNEIDER BCS-220  1CV TRIFASICA, SAIDA 2"</v>
          </cell>
          <cell r="C937" t="str">
            <v>UN</v>
          </cell>
          <cell r="D937">
            <v>1</v>
          </cell>
          <cell r="E937">
            <v>1750</v>
          </cell>
          <cell r="F937">
            <v>1760</v>
          </cell>
          <cell r="H937">
            <v>1905</v>
          </cell>
          <cell r="I937" t="str">
            <v>EQHP EQAQ 10592</v>
          </cell>
        </row>
        <row r="938">
          <cell r="B938" t="str">
            <v>, C/1,5M  DE CABO ELETR. AMT=8MCA, Q= 29,4M³/H A AMT=18MCA,</v>
          </cell>
        </row>
        <row r="939">
          <cell r="B939" t="str">
            <v>Q=11M³/H,P/DRENAGEM</v>
          </cell>
        </row>
        <row r="940">
          <cell r="A940">
            <v>5082</v>
          </cell>
          <cell r="B940" t="str">
            <v>BORBOLETA FERRO CROMADO P/ JANELA MADEIRA TP GUILHOTINA</v>
          </cell>
          <cell r="C940" t="str">
            <v>PAR</v>
          </cell>
          <cell r="D940">
            <v>2</v>
          </cell>
          <cell r="E940">
            <v>5.74</v>
          </cell>
          <cell r="F940">
            <v>6.18</v>
          </cell>
          <cell r="H940">
            <v>7.02</v>
          </cell>
          <cell r="I940" t="str">
            <v>MATE MDIV 5082</v>
          </cell>
        </row>
        <row r="941">
          <cell r="A941">
            <v>5081</v>
          </cell>
          <cell r="B941" t="str">
            <v>BORBOLETA LATAO FUNDIDO CROMADO P/ JANELA MADEIRA TP GUILHOT</v>
          </cell>
          <cell r="C941" t="str">
            <v>PAR</v>
          </cell>
          <cell r="D941">
            <v>2</v>
          </cell>
          <cell r="E941">
            <v>6.39</v>
          </cell>
          <cell r="F941">
            <v>6.88</v>
          </cell>
          <cell r="H941">
            <v>7.82</v>
          </cell>
          <cell r="I941" t="str">
            <v>MATE MDIV 5081</v>
          </cell>
        </row>
        <row r="942">
          <cell r="B942" t="str">
            <v>INA</v>
          </cell>
        </row>
        <row r="943">
          <cell r="A943">
            <v>12893</v>
          </cell>
          <cell r="B943" t="str">
            <v>BOTA COURO SOLADO DE BORRACHA VULCANIZADA</v>
          </cell>
          <cell r="C943" t="str">
            <v>PAR</v>
          </cell>
          <cell r="D943">
            <v>2</v>
          </cell>
          <cell r="E943">
            <v>19.25</v>
          </cell>
          <cell r="F943">
            <v>20.18</v>
          </cell>
          <cell r="H943">
            <v>20.74</v>
          </cell>
          <cell r="I943" t="str">
            <v>MATE MDIV 12893</v>
          </cell>
        </row>
        <row r="944">
          <cell r="A944">
            <v>11930</v>
          </cell>
          <cell r="B944" t="str">
            <v>BRACADEIRA ACO INOX 1/4 X 3/4" X 600MM</v>
          </cell>
          <cell r="C944" t="str">
            <v>UN</v>
          </cell>
          <cell r="D944">
            <v>2</v>
          </cell>
          <cell r="E944">
            <v>0.71</v>
          </cell>
          <cell r="F944">
            <v>0.95</v>
          </cell>
          <cell r="H944">
            <v>1.1399999999999999</v>
          </cell>
          <cell r="I944" t="str">
            <v>MATE MDIV 11930</v>
          </cell>
        </row>
        <row r="945">
          <cell r="A945">
            <v>4361</v>
          </cell>
          <cell r="B945" t="str">
            <v>BRACADEIRA C/ PARAFUSO D = 1 1/2"</v>
          </cell>
          <cell r="C945" t="str">
            <v>UN</v>
          </cell>
          <cell r="D945">
            <v>2</v>
          </cell>
          <cell r="E945">
            <v>0.78</v>
          </cell>
          <cell r="F945">
            <v>1.04</v>
          </cell>
          <cell r="H945">
            <v>1.25</v>
          </cell>
          <cell r="I945" t="str">
            <v>MATE MDIV 4361</v>
          </cell>
        </row>
        <row r="946">
          <cell r="A946">
            <v>4371</v>
          </cell>
          <cell r="B946" t="str">
            <v>BRACADEIRA C/ PARAFUSO D = 1 1/4"</v>
          </cell>
          <cell r="C946" t="str">
            <v>UN</v>
          </cell>
          <cell r="D946">
            <v>2</v>
          </cell>
          <cell r="E946">
            <v>0.77</v>
          </cell>
          <cell r="F946">
            <v>1.03</v>
          </cell>
          <cell r="H946">
            <v>1.23</v>
          </cell>
          <cell r="I946" t="str">
            <v>MATE MDIV 4371</v>
          </cell>
        </row>
        <row r="947">
          <cell r="A947">
            <v>4363</v>
          </cell>
          <cell r="B947" t="str">
            <v>BRACADEIRA C/ PARAFUSO D = 1/2"</v>
          </cell>
          <cell r="C947" t="str">
            <v>UN</v>
          </cell>
          <cell r="D947">
            <v>2</v>
          </cell>
          <cell r="E947">
            <v>0.36</v>
          </cell>
          <cell r="F947">
            <v>0.49</v>
          </cell>
          <cell r="H947">
            <v>0.59</v>
          </cell>
          <cell r="I947" t="str">
            <v>MATE MDIV 4363</v>
          </cell>
        </row>
        <row r="948">
          <cell r="A948">
            <v>4362</v>
          </cell>
          <cell r="B948" t="str">
            <v>BRACADEIRA C/ PARAFUSO D = 1"</v>
          </cell>
          <cell r="C948" t="str">
            <v>UN</v>
          </cell>
          <cell r="D948">
            <v>2</v>
          </cell>
          <cell r="E948">
            <v>0.46</v>
          </cell>
          <cell r="F948">
            <v>0.61</v>
          </cell>
          <cell r="H948">
            <v>0.73</v>
          </cell>
          <cell r="I948" t="str">
            <v>MATE MDIV 4362</v>
          </cell>
        </row>
        <row r="949">
          <cell r="A949">
            <v>4364</v>
          </cell>
          <cell r="B949" t="str">
            <v>BRACADEIRA C/ PARAFUSO D = 2 1/2"</v>
          </cell>
          <cell r="C949" t="str">
            <v>UN</v>
          </cell>
          <cell r="D949">
            <v>2</v>
          </cell>
          <cell r="E949">
            <v>0.98</v>
          </cell>
          <cell r="F949">
            <v>1.3</v>
          </cell>
          <cell r="H949">
            <v>1.56</v>
          </cell>
          <cell r="I949" t="str">
            <v>MATE MDIV 4364</v>
          </cell>
        </row>
        <row r="950">
          <cell r="A950">
            <v>4365</v>
          </cell>
          <cell r="B950" t="str">
            <v>BRACADEIRA C/ PARAFUSO D = 2"</v>
          </cell>
          <cell r="C950" t="str">
            <v>UN</v>
          </cell>
          <cell r="D950">
            <v>2</v>
          </cell>
          <cell r="E950">
            <v>0.96</v>
          </cell>
          <cell r="F950">
            <v>1.29</v>
          </cell>
          <cell r="H950">
            <v>1.55</v>
          </cell>
          <cell r="I950" t="str">
            <v>MATE MDIV 4365</v>
          </cell>
        </row>
        <row r="951">
          <cell r="A951">
            <v>4366</v>
          </cell>
          <cell r="B951" t="str">
            <v>BRACADEIRA C/ PARAFUSO D = 3 1/2"</v>
          </cell>
          <cell r="C951" t="str">
            <v>UN</v>
          </cell>
          <cell r="D951">
            <v>2</v>
          </cell>
          <cell r="E951">
            <v>1.26</v>
          </cell>
          <cell r="F951">
            <v>1.69</v>
          </cell>
          <cell r="H951">
            <v>2.0299999999999998</v>
          </cell>
          <cell r="I951" t="str">
            <v>MATE MDIV 4366</v>
          </cell>
        </row>
        <row r="952">
          <cell r="A952">
            <v>4360</v>
          </cell>
          <cell r="B952" t="str">
            <v>BRACADEIRA C/ PARAFUSO D = 3/4"</v>
          </cell>
          <cell r="C952" t="str">
            <v>UN</v>
          </cell>
          <cell r="D952">
            <v>2</v>
          </cell>
          <cell r="E952">
            <v>0.4</v>
          </cell>
          <cell r="F952">
            <v>0.53</v>
          </cell>
          <cell r="H952">
            <v>0.64</v>
          </cell>
          <cell r="I952" t="str">
            <v>MATE MDIV 4360</v>
          </cell>
        </row>
        <row r="953">
          <cell r="A953">
            <v>4367</v>
          </cell>
          <cell r="B953" t="str">
            <v>BRACADEIRA C/ PARAFUSO D = 3"</v>
          </cell>
          <cell r="C953" t="str">
            <v>UN</v>
          </cell>
          <cell r="D953">
            <v>2</v>
          </cell>
          <cell r="E953">
            <v>1.1499999999999999</v>
          </cell>
          <cell r="F953">
            <v>1.53</v>
          </cell>
          <cell r="H953">
            <v>1.84</v>
          </cell>
          <cell r="I953" t="str">
            <v>MATE MDIV 4367</v>
          </cell>
        </row>
        <row r="954">
          <cell r="A954">
            <v>4372</v>
          </cell>
          <cell r="B954" t="str">
            <v>BRACADEIRA C/ PARAFUSO D = 4"</v>
          </cell>
          <cell r="C954" t="str">
            <v>UN</v>
          </cell>
          <cell r="D954">
            <v>2</v>
          </cell>
          <cell r="E954">
            <v>1.39</v>
          </cell>
          <cell r="F954">
            <v>1.86</v>
          </cell>
          <cell r="H954">
            <v>2.23</v>
          </cell>
          <cell r="I954" t="str">
            <v>MATE MDIV 4372</v>
          </cell>
        </row>
        <row r="955">
          <cell r="A955">
            <v>11926</v>
          </cell>
          <cell r="B955" t="str">
            <v>BRACADEIRA FERRO GALV MODULAR  E = 1/2" D = 2 1/2"</v>
          </cell>
          <cell r="C955" t="str">
            <v>UN</v>
          </cell>
          <cell r="D955">
            <v>2</v>
          </cell>
          <cell r="E955">
            <v>0.54</v>
          </cell>
          <cell r="F955">
            <v>0.72</v>
          </cell>
          <cell r="H955">
            <v>0.86</v>
          </cell>
          <cell r="I955" t="str">
            <v>MATE MDIV 11926</v>
          </cell>
        </row>
        <row r="956">
          <cell r="A956">
            <v>11927</v>
          </cell>
          <cell r="B956" t="str">
            <v>BRACADEIRA FERRO GALV MODULAR  E = 1/2" D = 2"</v>
          </cell>
          <cell r="C956" t="str">
            <v>UN</v>
          </cell>
          <cell r="D956">
            <v>2</v>
          </cell>
          <cell r="E956">
            <v>1.05</v>
          </cell>
          <cell r="F956">
            <v>1.4</v>
          </cell>
          <cell r="H956">
            <v>1.68</v>
          </cell>
          <cell r="I956" t="str">
            <v>MATE MDIV 11927</v>
          </cell>
        </row>
        <row r="957">
          <cell r="A957">
            <v>11928</v>
          </cell>
          <cell r="B957" t="str">
            <v>BRACADEIRA FERRO GALV MODULAR  E = 1/2" D = 3"</v>
          </cell>
          <cell r="C957" t="str">
            <v>UN</v>
          </cell>
          <cell r="D957">
            <v>2</v>
          </cell>
          <cell r="E957">
            <v>1.22</v>
          </cell>
          <cell r="F957">
            <v>1.63</v>
          </cell>
          <cell r="H957">
            <v>1.95</v>
          </cell>
          <cell r="I957" t="str">
            <v>MATE MDIV 11928</v>
          </cell>
        </row>
        <row r="958">
          <cell r="A958">
            <v>11929</v>
          </cell>
          <cell r="B958" t="str">
            <v>BRACADEIRA FERRO GALV MODULAR  E = 1/2" D = 4"</v>
          </cell>
          <cell r="C958" t="str">
            <v>UN</v>
          </cell>
          <cell r="D958">
            <v>2</v>
          </cell>
          <cell r="E958">
            <v>1.73</v>
          </cell>
          <cell r="F958">
            <v>2.2999999999999998</v>
          </cell>
          <cell r="H958">
            <v>2.76</v>
          </cell>
          <cell r="I958" t="str">
            <v>MATE MDIV 11929</v>
          </cell>
        </row>
        <row r="959">
          <cell r="A959">
            <v>11270</v>
          </cell>
          <cell r="B959" t="str">
            <v>BRACADEIRA FIXACAO CABO PARA-RAIO - SIMPLES</v>
          </cell>
          <cell r="C959" t="str">
            <v>UN</v>
          </cell>
          <cell r="D959">
            <v>2</v>
          </cell>
          <cell r="E959">
            <v>1.61</v>
          </cell>
          <cell r="F959">
            <v>2.15</v>
          </cell>
          <cell r="H959">
            <v>2.58</v>
          </cell>
          <cell r="I959" t="str">
            <v>MATE MELE 11270</v>
          </cell>
        </row>
        <row r="960">
          <cell r="A960">
            <v>13343</v>
          </cell>
          <cell r="B960" t="str">
            <v>BRACADEIRA OU CINTA EM FG 6" PARA FIXACAO EM POSTE CIRCULAR"</v>
          </cell>
          <cell r="C960" t="str">
            <v>UN</v>
          </cell>
          <cell r="D960">
            <v>2</v>
          </cell>
          <cell r="E960">
            <v>8.65</v>
          </cell>
          <cell r="F960">
            <v>11.53</v>
          </cell>
          <cell r="H960">
            <v>13.84</v>
          </cell>
          <cell r="I960" t="str">
            <v>MATE MDIV 13343</v>
          </cell>
        </row>
        <row r="961">
          <cell r="A961">
            <v>12615</v>
          </cell>
          <cell r="B961" t="str">
            <v>BRACADEIRA PVC AQUAPLUV D = 88MM</v>
          </cell>
          <cell r="C961" t="str">
            <v>UN</v>
          </cell>
          <cell r="D961">
            <v>2</v>
          </cell>
          <cell r="E961">
            <v>5.3</v>
          </cell>
          <cell r="F961">
            <v>5.3</v>
          </cell>
          <cell r="H961">
            <v>5.3</v>
          </cell>
          <cell r="I961" t="str">
            <v>MATE MHIS 12615</v>
          </cell>
        </row>
        <row r="962">
          <cell r="A962">
            <v>4368</v>
          </cell>
          <cell r="B962" t="str">
            <v>BRACADEIRA 3/4" X 1/4"</v>
          </cell>
          <cell r="C962" t="str">
            <v>UN</v>
          </cell>
          <cell r="D962">
            <v>2</v>
          </cell>
          <cell r="E962">
            <v>0.56000000000000005</v>
          </cell>
          <cell r="F962">
            <v>0.75</v>
          </cell>
          <cell r="H962">
            <v>0.9</v>
          </cell>
          <cell r="I962" t="str">
            <v>MATE MDIV 4368</v>
          </cell>
        </row>
        <row r="963">
          <cell r="A963">
            <v>11685</v>
          </cell>
          <cell r="B963" t="str">
            <v>BRACO OU HASTE C/CANOPLA METAL CROMADO 1/2" P/ CHUVEIRO SIMP</v>
          </cell>
          <cell r="C963" t="str">
            <v>UN</v>
          </cell>
          <cell r="D963">
            <v>2</v>
          </cell>
          <cell r="E963">
            <v>8.32</v>
          </cell>
          <cell r="F963">
            <v>8.86</v>
          </cell>
          <cell r="H963">
            <v>9.19</v>
          </cell>
          <cell r="I963" t="str">
            <v>MATE MDIV 11685</v>
          </cell>
        </row>
        <row r="964">
          <cell r="B964" t="str">
            <v>LES</v>
          </cell>
        </row>
        <row r="965">
          <cell r="A965">
            <v>11679</v>
          </cell>
          <cell r="B965" t="str">
            <v>BRACO OU HASTE C/CANOPLA PLASTICA 1/2" P/ CHUVEIRO ELETRICO"</v>
          </cell>
          <cell r="C965" t="str">
            <v>UN</v>
          </cell>
          <cell r="D965">
            <v>2</v>
          </cell>
          <cell r="E965">
            <v>2.93</v>
          </cell>
          <cell r="F965">
            <v>3.94</v>
          </cell>
          <cell r="H965">
            <v>4.1900000000000004</v>
          </cell>
          <cell r="I965" t="str">
            <v>MATE MDIV 11679</v>
          </cell>
        </row>
        <row r="966">
          <cell r="A966">
            <v>11680</v>
          </cell>
          <cell r="B966" t="str">
            <v>BRACO OU HASTE C/CANOPLA PLASTICA 1/2" P/ CHUVEIRO SIMPLES</v>
          </cell>
          <cell r="C966" t="str">
            <v>UN</v>
          </cell>
          <cell r="D966">
            <v>2</v>
          </cell>
          <cell r="E966">
            <v>2.58</v>
          </cell>
          <cell r="F966">
            <v>3.48</v>
          </cell>
          <cell r="H966">
            <v>3.69</v>
          </cell>
          <cell r="I966" t="str">
            <v>MATE MDIV 11680</v>
          </cell>
        </row>
        <row r="967">
          <cell r="A967">
            <v>2512</v>
          </cell>
          <cell r="B967" t="str">
            <v>BRACO P/ LUMINARIA PUBLICA 1 X 1,50M ROMAGNOLE OU EQUIV</v>
          </cell>
          <cell r="C967" t="str">
            <v>UN</v>
          </cell>
          <cell r="D967">
            <v>2</v>
          </cell>
          <cell r="E967">
            <v>12.12</v>
          </cell>
          <cell r="F967">
            <v>14.19</v>
          </cell>
          <cell r="H967">
            <v>15.91</v>
          </cell>
          <cell r="I967" t="str">
            <v>MATE MELE 2512</v>
          </cell>
        </row>
        <row r="968">
          <cell r="A968">
            <v>13385</v>
          </cell>
          <cell r="B968" t="str">
            <v>BRACO RETO P/ LUMINARIA PUBLICA - FERRO GALV C/ PARAF - 3/4"</v>
          </cell>
          <cell r="C968" t="str">
            <v>UN</v>
          </cell>
          <cell r="D968">
            <v>2</v>
          </cell>
          <cell r="E968">
            <v>67.17</v>
          </cell>
          <cell r="F968">
            <v>78.63</v>
          </cell>
          <cell r="H968">
            <v>88.16</v>
          </cell>
          <cell r="I968" t="str">
            <v>MATE MELE 13385</v>
          </cell>
        </row>
        <row r="969">
          <cell r="B969" t="str">
            <v>X 1,5M</v>
          </cell>
        </row>
        <row r="970">
          <cell r="A970">
            <v>845</v>
          </cell>
          <cell r="B970" t="str">
            <v>BUCHA E ARRUELA ALUMINIO FUNDIDO P/ ELETRODUTO 100MM (4'')</v>
          </cell>
          <cell r="C970" t="str">
            <v>CJ</v>
          </cell>
          <cell r="D970">
            <v>2</v>
          </cell>
          <cell r="E970">
            <v>8.75</v>
          </cell>
          <cell r="F970">
            <v>9.7200000000000006</v>
          </cell>
          <cell r="H970">
            <v>10.79</v>
          </cell>
          <cell r="I970" t="str">
            <v>MATE MELE 845</v>
          </cell>
        </row>
        <row r="971">
          <cell r="A971">
            <v>850</v>
          </cell>
          <cell r="B971" t="str">
            <v>BUCHA E ARRUELA ALUMINIO FUNDIDO P/ ELETRODUTO 15MM (1/2'')</v>
          </cell>
          <cell r="C971" t="str">
            <v>CJ</v>
          </cell>
          <cell r="D971">
            <v>2</v>
          </cell>
          <cell r="E971">
            <v>0.56999999999999995</v>
          </cell>
          <cell r="F971">
            <v>0.63</v>
          </cell>
          <cell r="H971">
            <v>0.7</v>
          </cell>
          <cell r="I971" t="str">
            <v>MATE MELE 850</v>
          </cell>
        </row>
        <row r="972">
          <cell r="A972">
            <v>851</v>
          </cell>
          <cell r="B972" t="str">
            <v>BUCHA E ARRUELA ALUMINIO FUNDIDO P/ ELETRODUTO 20MM (3/4'')</v>
          </cell>
          <cell r="C972" t="str">
            <v>CJ</v>
          </cell>
          <cell r="D972">
            <v>2</v>
          </cell>
          <cell r="E972">
            <v>0.72</v>
          </cell>
          <cell r="F972">
            <v>0.8</v>
          </cell>
          <cell r="H972">
            <v>0.89</v>
          </cell>
          <cell r="I972" t="str">
            <v>MATE MELE 851</v>
          </cell>
        </row>
        <row r="973">
          <cell r="A973">
            <v>855</v>
          </cell>
          <cell r="B973" t="str">
            <v>BUCHA E ARRUELA ALUMINIO FUNDIDO P/ ELETRODUTO 25MM (1'')</v>
          </cell>
          <cell r="C973" t="str">
            <v>CJ</v>
          </cell>
          <cell r="D973">
            <v>2</v>
          </cell>
          <cell r="E973">
            <v>1.07</v>
          </cell>
          <cell r="F973">
            <v>1.19</v>
          </cell>
          <cell r="H973">
            <v>1.32</v>
          </cell>
          <cell r="I973" t="str">
            <v>MATE MELE 855</v>
          </cell>
        </row>
        <row r="974">
          <cell r="A974">
            <v>852</v>
          </cell>
          <cell r="B974" t="str">
            <v>BUCHA E ARRUELA ALUMINIO FUNDIDO P/ ELETRODUTO 32MM (1 1/4''</v>
          </cell>
          <cell r="C974" t="str">
            <v>CJ</v>
          </cell>
          <cell r="D974">
            <v>2</v>
          </cell>
          <cell r="E974">
            <v>1.65</v>
          </cell>
          <cell r="F974">
            <v>1.83</v>
          </cell>
          <cell r="H974">
            <v>2.0299999999999998</v>
          </cell>
          <cell r="I974" t="str">
            <v>MATE MELE 852</v>
          </cell>
        </row>
        <row r="975">
          <cell r="B975" t="str">
            <v>)</v>
          </cell>
        </row>
        <row r="976">
          <cell r="A976">
            <v>853</v>
          </cell>
          <cell r="B976" t="str">
            <v>BUCHA E ARRUELA ALUMINIO FUNDIDO P/ ELETRODUTO 40MM (1 1/2''</v>
          </cell>
          <cell r="C976" t="str">
            <v>CJ</v>
          </cell>
          <cell r="D976">
            <v>2</v>
          </cell>
          <cell r="E976">
            <v>1.67</v>
          </cell>
          <cell r="F976">
            <v>1.86</v>
          </cell>
          <cell r="H976">
            <v>2.06</v>
          </cell>
          <cell r="I976" t="str">
            <v>MATE MELE 853</v>
          </cell>
        </row>
        <row r="977">
          <cell r="B977" t="str">
            <v>)</v>
          </cell>
        </row>
        <row r="978">
          <cell r="A978" t="str">
            <v>ÓDIGO</v>
          </cell>
          <cell r="B978" t="str">
            <v>| DESCRIÇÃO DO INSUMO</v>
          </cell>
          <cell r="C978" t="str">
            <v>| UNID.</v>
          </cell>
          <cell r="D978" t="str">
            <v>| CAT.</v>
          </cell>
          <cell r="E978" t="str">
            <v>P R E Ç O</v>
          </cell>
          <cell r="F978" t="str">
            <v>S  C A L C</v>
          </cell>
          <cell r="G978" t="str">
            <v>U L A</v>
          </cell>
          <cell r="H978" t="str">
            <v>D O S  |</v>
          </cell>
          <cell r="I978" t="str">
            <v>COD.INTELIGENTE</v>
          </cell>
        </row>
        <row r="979">
          <cell r="D979">
            <v>1</v>
          </cell>
          <cell r="E979" t="str">
            <v>.QUARTIL</v>
          </cell>
          <cell r="F979" t="str">
            <v>MEDIANO</v>
          </cell>
          <cell r="G979">
            <v>3</v>
          </cell>
          <cell r="H979" t="str">
            <v>.QUARTIL</v>
          </cell>
        </row>
        <row r="981">
          <cell r="A981" t="str">
            <v>íNCULO..</v>
          </cell>
          <cell r="B981" t="str">
            <v>...: NACIONAL CAIXA</v>
          </cell>
        </row>
        <row r="983">
          <cell r="A983">
            <v>843</v>
          </cell>
          <cell r="B983" t="str">
            <v>BUCHA E ARRUELA ALUMINIO FUNDIDO P/ ELETRODUTO 50MM (2'')</v>
          </cell>
          <cell r="C983" t="str">
            <v>CJ</v>
          </cell>
          <cell r="D983">
            <v>2</v>
          </cell>
          <cell r="E983">
            <v>2.4</v>
          </cell>
          <cell r="F983">
            <v>2.66</v>
          </cell>
          <cell r="H983">
            <v>2.96</v>
          </cell>
          <cell r="I983" t="str">
            <v>MATE MELE 843</v>
          </cell>
        </row>
        <row r="984">
          <cell r="A984">
            <v>856</v>
          </cell>
          <cell r="B984" t="str">
            <v>BUCHA E ARRUELA ALUMINIO FUNDIDO P/ ELETRODUTO 60MM (2 1/2''</v>
          </cell>
          <cell r="C984" t="str">
            <v>CJ</v>
          </cell>
          <cell r="D984">
            <v>2</v>
          </cell>
          <cell r="E984">
            <v>3.92</v>
          </cell>
          <cell r="F984">
            <v>4.3600000000000003</v>
          </cell>
          <cell r="H984">
            <v>4.84</v>
          </cell>
          <cell r="I984" t="str">
            <v>MATE MELE 856</v>
          </cell>
        </row>
        <row r="985">
          <cell r="B985" t="str">
            <v>)</v>
          </cell>
        </row>
        <row r="986">
          <cell r="A986">
            <v>844</v>
          </cell>
          <cell r="B986" t="str">
            <v>BUCHA E ARRUELA ALUMINIO FUNDIDO P/ ELETRODUTO 75MM (3'')</v>
          </cell>
          <cell r="C986" t="str">
            <v>CJ</v>
          </cell>
          <cell r="D986">
            <v>2</v>
          </cell>
          <cell r="E986">
            <v>4.97</v>
          </cell>
          <cell r="F986">
            <v>5.52</v>
          </cell>
          <cell r="H986">
            <v>6.13</v>
          </cell>
          <cell r="I986" t="str">
            <v>MATE MELE 844</v>
          </cell>
        </row>
        <row r="987">
          <cell r="A987">
            <v>15021</v>
          </cell>
          <cell r="B987" t="str">
            <v>BUCHA FOFO REDUCAO DN    75 X    50 LH PREDIAL TRADICIONAL P</v>
          </cell>
          <cell r="C987" t="str">
            <v>UN</v>
          </cell>
          <cell r="D987">
            <v>2</v>
          </cell>
          <cell r="E987">
            <v>7.78</v>
          </cell>
          <cell r="F987">
            <v>9.94</v>
          </cell>
          <cell r="H987">
            <v>10.86</v>
          </cell>
          <cell r="I987" t="str">
            <v>MATE MHIS 15021</v>
          </cell>
        </row>
        <row r="988">
          <cell r="B988" t="str">
            <v>/INSTALACAO ESGOTO PREDIAL</v>
          </cell>
        </row>
        <row r="989">
          <cell r="A989">
            <v>15022</v>
          </cell>
          <cell r="B989" t="str">
            <v>BUCHA FOFO REDUCAO DN 100 X    75 LH PREDIAL TRADICIONAL P/I</v>
          </cell>
          <cell r="C989" t="str">
            <v>UN</v>
          </cell>
          <cell r="D989">
            <v>2</v>
          </cell>
          <cell r="E989">
            <v>11.67</v>
          </cell>
          <cell r="F989">
            <v>14.91</v>
          </cell>
          <cell r="H989">
            <v>16.3</v>
          </cell>
          <cell r="I989" t="str">
            <v>MATE MHIS 15022</v>
          </cell>
        </row>
        <row r="990">
          <cell r="B990" t="str">
            <v>NSTALACAO ESGOTO PREDIAL</v>
          </cell>
        </row>
        <row r="991">
          <cell r="A991">
            <v>15023</v>
          </cell>
          <cell r="B991" t="str">
            <v>BUCHA FOFO REDUCAO DN 150 X 100 LH PREDIAL TRADICIONAL P/INS</v>
          </cell>
          <cell r="C991" t="str">
            <v>UN</v>
          </cell>
          <cell r="D991">
            <v>2</v>
          </cell>
          <cell r="E991">
            <v>49.92</v>
          </cell>
          <cell r="F991">
            <v>63.81</v>
          </cell>
          <cell r="H991">
            <v>69.73</v>
          </cell>
          <cell r="I991" t="str">
            <v>MATE MHIS 15023</v>
          </cell>
        </row>
        <row r="992">
          <cell r="B992" t="str">
            <v>TALACAO ESGOTO PREDIAL</v>
          </cell>
        </row>
        <row r="993">
          <cell r="A993">
            <v>2538</v>
          </cell>
          <cell r="B993" t="str">
            <v>BUCHA LIGA ALUMINIO P/ ELETRODUTO ROSCAVEL 1 1/2"</v>
          </cell>
          <cell r="C993" t="str">
            <v>UN</v>
          </cell>
          <cell r="D993">
            <v>2</v>
          </cell>
          <cell r="E993">
            <v>0.71</v>
          </cell>
          <cell r="F993">
            <v>0.82</v>
          </cell>
          <cell r="H993">
            <v>0.93</v>
          </cell>
          <cell r="I993" t="str">
            <v>MATE MELE 2538</v>
          </cell>
        </row>
        <row r="994">
          <cell r="A994">
            <v>2537</v>
          </cell>
          <cell r="B994" t="str">
            <v>BUCHA LIGA ALUMINIO P/ ELETRODUTO ROSCAVEL 1 1/4"</v>
          </cell>
          <cell r="C994" t="str">
            <v>UN</v>
          </cell>
          <cell r="D994">
            <v>2</v>
          </cell>
          <cell r="E994">
            <v>0.57999999999999996</v>
          </cell>
          <cell r="F994">
            <v>0.67</v>
          </cell>
          <cell r="H994">
            <v>0.76</v>
          </cell>
          <cell r="I994" t="str">
            <v>MATE MELE 2537</v>
          </cell>
        </row>
        <row r="995">
          <cell r="A995">
            <v>2543</v>
          </cell>
          <cell r="B995" t="str">
            <v>BUCHA LIGA ALUMINIO P/ ELETRODUTO ROSCAVEL 1/2"</v>
          </cell>
          <cell r="C995" t="str">
            <v>UN</v>
          </cell>
          <cell r="D995">
            <v>2</v>
          </cell>
          <cell r="E995">
            <v>0.23</v>
          </cell>
          <cell r="F995">
            <v>0.27</v>
          </cell>
          <cell r="H995">
            <v>0.31</v>
          </cell>
          <cell r="I995" t="str">
            <v>MATE MELE 2543</v>
          </cell>
        </row>
        <row r="996">
          <cell r="A996">
            <v>2536</v>
          </cell>
          <cell r="B996" t="str">
            <v>BUCHA LIGA ALUMINIO P/ ELETRODUTO ROSCAVEL 1"</v>
          </cell>
          <cell r="C996" t="str">
            <v>UN</v>
          </cell>
          <cell r="D996">
            <v>2</v>
          </cell>
          <cell r="E996">
            <v>0.41</v>
          </cell>
          <cell r="F996">
            <v>0.48</v>
          </cell>
          <cell r="H996">
            <v>0.55000000000000004</v>
          </cell>
          <cell r="I996" t="str">
            <v>MATE MELE 2536</v>
          </cell>
        </row>
        <row r="997">
          <cell r="A997">
            <v>2541</v>
          </cell>
          <cell r="B997" t="str">
            <v>BUCHA LIGA ALUMINIO P/ ELETRODUTO ROSCAVEL 2 1/2"</v>
          </cell>
          <cell r="C997" t="str">
            <v>UN</v>
          </cell>
          <cell r="D997">
            <v>2</v>
          </cell>
          <cell r="E997">
            <v>2.11</v>
          </cell>
          <cell r="F997">
            <v>2.44</v>
          </cell>
          <cell r="H997">
            <v>2.79</v>
          </cell>
          <cell r="I997" t="str">
            <v>MATE MELE 2541</v>
          </cell>
        </row>
        <row r="998">
          <cell r="A998">
            <v>2542</v>
          </cell>
          <cell r="B998" t="str">
            <v>BUCHA LIGA ALUMINIO P/ ELETRODUTO ROSCAVEL 2"</v>
          </cell>
          <cell r="C998" t="str">
            <v>UN</v>
          </cell>
          <cell r="D998">
            <v>2</v>
          </cell>
          <cell r="E998">
            <v>1.18</v>
          </cell>
          <cell r="F998">
            <v>1.36</v>
          </cell>
          <cell r="H998">
            <v>1.56</v>
          </cell>
          <cell r="I998" t="str">
            <v>MATE MELE 2542</v>
          </cell>
        </row>
        <row r="999">
          <cell r="A999">
            <v>2535</v>
          </cell>
          <cell r="B999" t="str">
            <v>BUCHA LIGA ALUMINIO P/ ELETRODUTO ROSCAVEL 3/4"</v>
          </cell>
          <cell r="C999" t="str">
            <v>UN</v>
          </cell>
          <cell r="D999">
            <v>2</v>
          </cell>
          <cell r="E999">
            <v>0.32</v>
          </cell>
          <cell r="F999">
            <v>0.37</v>
          </cell>
          <cell r="H999">
            <v>0.43</v>
          </cell>
          <cell r="I999" t="str">
            <v>MATE MELE 2535</v>
          </cell>
        </row>
        <row r="1000">
          <cell r="A1000">
            <v>2539</v>
          </cell>
          <cell r="B1000" t="str">
            <v>BUCHA LIGA ALUMINIO P/ ELETRODUTO ROSCAVEL 3"</v>
          </cell>
          <cell r="C1000" t="str">
            <v>UN</v>
          </cell>
          <cell r="D1000">
            <v>2</v>
          </cell>
          <cell r="E1000">
            <v>2.48</v>
          </cell>
          <cell r="F1000">
            <v>2.86</v>
          </cell>
          <cell r="H1000">
            <v>3.27</v>
          </cell>
          <cell r="I1000" t="str">
            <v>MATE MELE 2539</v>
          </cell>
        </row>
        <row r="1001">
          <cell r="A1001">
            <v>2540</v>
          </cell>
          <cell r="B1001" t="str">
            <v>BUCHA LIGA ALUMINIO P/ ELETRODUTO ROSCAVEL 4"</v>
          </cell>
          <cell r="C1001" t="str">
            <v>UN</v>
          </cell>
          <cell r="D1001">
            <v>2</v>
          </cell>
          <cell r="E1001">
            <v>3.83</v>
          </cell>
          <cell r="F1001">
            <v>4.42</v>
          </cell>
          <cell r="H1001">
            <v>5.05</v>
          </cell>
          <cell r="I1001" t="str">
            <v>MATE MELE 2540</v>
          </cell>
        </row>
        <row r="1002">
          <cell r="A1002">
            <v>4374</v>
          </cell>
          <cell r="B1002" t="str">
            <v>BUCHA NYLON S-10</v>
          </cell>
          <cell r="C1002" t="str">
            <v>UN</v>
          </cell>
          <cell r="D1002">
            <v>2</v>
          </cell>
          <cell r="E1002">
            <v>0.22</v>
          </cell>
          <cell r="F1002">
            <v>0.28999999999999998</v>
          </cell>
          <cell r="H1002">
            <v>0.36</v>
          </cell>
          <cell r="I1002" t="str">
            <v>MATE MDIV 4374</v>
          </cell>
        </row>
        <row r="1003">
          <cell r="A1003">
            <v>7568</v>
          </cell>
          <cell r="B1003" t="str">
            <v>BUCHA NYLON S-10 C/ PARAFUSO ACO ZINC ROSCA SOBERBA CAB CHAT</v>
          </cell>
          <cell r="C1003" t="str">
            <v>UN</v>
          </cell>
          <cell r="D1003">
            <v>2</v>
          </cell>
          <cell r="E1003">
            <v>0.4</v>
          </cell>
          <cell r="F1003">
            <v>0.53</v>
          </cell>
          <cell r="H1003">
            <v>0.66</v>
          </cell>
          <cell r="I1003" t="str">
            <v>MATE MELE 7568</v>
          </cell>
        </row>
        <row r="1004">
          <cell r="B1004" t="str">
            <v>A   5,5 X 65MM</v>
          </cell>
        </row>
        <row r="1005">
          <cell r="A1005">
            <v>7584</v>
          </cell>
          <cell r="B1005" t="str">
            <v>BUCHA NYLON S-12 C/ PARAFUSO ACO ZINC CAB SEXTAVADA ROSCA SO</v>
          </cell>
          <cell r="C1005" t="str">
            <v>UN</v>
          </cell>
          <cell r="D1005">
            <v>2</v>
          </cell>
          <cell r="E1005">
            <v>0.6</v>
          </cell>
          <cell r="F1005">
            <v>0.8</v>
          </cell>
          <cell r="H1005">
            <v>1</v>
          </cell>
          <cell r="I1005" t="str">
            <v>MATE MELE 7584</v>
          </cell>
        </row>
        <row r="1006">
          <cell r="B1006" t="str">
            <v>BERBA 5/16" X 65MM</v>
          </cell>
        </row>
        <row r="1007">
          <cell r="A1007">
            <v>11945</v>
          </cell>
          <cell r="B1007" t="str">
            <v>BUCHA NYLON S-4</v>
          </cell>
          <cell r="C1007" t="str">
            <v>UN</v>
          </cell>
          <cell r="D1007">
            <v>2</v>
          </cell>
          <cell r="E1007">
            <v>0.04</v>
          </cell>
          <cell r="F1007">
            <v>0.05</v>
          </cell>
          <cell r="H1007">
            <v>0.06</v>
          </cell>
          <cell r="I1007" t="str">
            <v>MATE MDIV 11945</v>
          </cell>
        </row>
        <row r="1008">
          <cell r="A1008">
            <v>11946</v>
          </cell>
          <cell r="B1008" t="str">
            <v>BUCHA NYLON S-5</v>
          </cell>
          <cell r="C1008" t="str">
            <v>UN</v>
          </cell>
          <cell r="D1008">
            <v>2</v>
          </cell>
          <cell r="E1008">
            <v>0.06</v>
          </cell>
          <cell r="F1008">
            <v>0.08</v>
          </cell>
          <cell r="H1008">
            <v>0.1</v>
          </cell>
          <cell r="I1008" t="str">
            <v>MATE MDIV 11946</v>
          </cell>
        </row>
        <row r="1009">
          <cell r="A1009" t="str">
            <v>ÓDIGO</v>
          </cell>
          <cell r="B1009" t="str">
            <v>| DESCRIÇÃO DO INSUMO</v>
          </cell>
          <cell r="C1009" t="str">
            <v>| UNID.</v>
          </cell>
          <cell r="D1009" t="str">
            <v>| CAT.</v>
          </cell>
          <cell r="E1009" t="str">
            <v>P R E Ç O</v>
          </cell>
          <cell r="F1009" t="str">
            <v>S  C A L C</v>
          </cell>
          <cell r="G1009" t="str">
            <v>U L A</v>
          </cell>
          <cell r="H1009" t="str">
            <v>D O S  |</v>
          </cell>
          <cell r="I1009" t="str">
            <v>COD.INTELIGENTE</v>
          </cell>
        </row>
        <row r="1010">
          <cell r="D1010">
            <v>1</v>
          </cell>
          <cell r="E1010" t="str">
            <v>.QUARTIL</v>
          </cell>
          <cell r="F1010" t="str">
            <v>MEDIANO</v>
          </cell>
          <cell r="G1010">
            <v>3</v>
          </cell>
          <cell r="H1010" t="str">
            <v>.QUARTIL</v>
          </cell>
        </row>
        <row r="1012">
          <cell r="A1012" t="str">
            <v>íNCULO..</v>
          </cell>
          <cell r="B1012" t="str">
            <v>...: NACIONAL CAIXA</v>
          </cell>
        </row>
        <row r="1014">
          <cell r="A1014">
            <v>4375</v>
          </cell>
          <cell r="B1014" t="str">
            <v>BUCHA NYLON S-6</v>
          </cell>
          <cell r="C1014" t="str">
            <v>UN</v>
          </cell>
          <cell r="D1014">
            <v>1</v>
          </cell>
          <cell r="E1014">
            <v>0.06</v>
          </cell>
          <cell r="F1014">
            <v>0.08</v>
          </cell>
          <cell r="H1014">
            <v>0.1</v>
          </cell>
          <cell r="I1014" t="str">
            <v>MATE MDIV 4375</v>
          </cell>
        </row>
        <row r="1015">
          <cell r="A1015">
            <v>11950</v>
          </cell>
          <cell r="B1015" t="str">
            <v>BUCHA NYLON S-6 C/ PARAFUSO ACO ZINC CAB CHATA ROSCA SOBERBA</v>
          </cell>
          <cell r="C1015" t="str">
            <v>UN</v>
          </cell>
          <cell r="D1015">
            <v>2</v>
          </cell>
          <cell r="E1015">
            <v>0.18</v>
          </cell>
          <cell r="F1015">
            <v>0.24</v>
          </cell>
          <cell r="H1015">
            <v>0.3</v>
          </cell>
          <cell r="I1015" t="str">
            <v>MATE MDIV 11950</v>
          </cell>
        </row>
        <row r="1016">
          <cell r="B1016" t="str">
            <v>4,2 X 45MM</v>
          </cell>
        </row>
        <row r="1017">
          <cell r="A1017">
            <v>4376</v>
          </cell>
          <cell r="B1017" t="str">
            <v>BUCHA NYLON S-8</v>
          </cell>
          <cell r="C1017" t="str">
            <v>UN</v>
          </cell>
          <cell r="D1017">
            <v>2</v>
          </cell>
          <cell r="E1017">
            <v>0.12</v>
          </cell>
          <cell r="F1017">
            <v>0.16</v>
          </cell>
          <cell r="H1017">
            <v>0.2</v>
          </cell>
          <cell r="I1017" t="str">
            <v>MATE MDIV 4376</v>
          </cell>
        </row>
        <row r="1018">
          <cell r="A1018">
            <v>4350</v>
          </cell>
          <cell r="B1018" t="str">
            <v>BUCHA NYLON S-8 C/ PARAF ROSCA SOBERBA ACO ZINCADO CAB CHATA</v>
          </cell>
          <cell r="C1018" t="str">
            <v>UN</v>
          </cell>
          <cell r="D1018">
            <v>2</v>
          </cell>
          <cell r="E1018">
            <v>0.13</v>
          </cell>
          <cell r="F1018">
            <v>0.18</v>
          </cell>
          <cell r="H1018">
            <v>0.22</v>
          </cell>
          <cell r="I1018" t="str">
            <v>MATE MDIV 4350</v>
          </cell>
        </row>
        <row r="1019">
          <cell r="B1019" t="str">
            <v>FENDA SIMPLES   4,8 X 75MM</v>
          </cell>
        </row>
        <row r="1020">
          <cell r="A1020">
            <v>7583</v>
          </cell>
          <cell r="B1020" t="str">
            <v>BUCHA NYLON S-8 C/ PARAFUSO ACO ZINC CAB CHATA ROSCA SOBERBA</v>
          </cell>
          <cell r="C1020" t="str">
            <v>UN</v>
          </cell>
          <cell r="D1020">
            <v>2</v>
          </cell>
          <cell r="E1020">
            <v>0.2</v>
          </cell>
          <cell r="F1020">
            <v>0.26</v>
          </cell>
          <cell r="H1020">
            <v>0.33</v>
          </cell>
          <cell r="I1020" t="str">
            <v>MATE MELE 7583</v>
          </cell>
        </row>
        <row r="1021">
          <cell r="B1021" t="str">
            <v>4,8 X 50MM</v>
          </cell>
        </row>
        <row r="1022">
          <cell r="A1022">
            <v>847</v>
          </cell>
          <cell r="B1022" t="str">
            <v>BUCHA REDUCAO ALUMINIO FUNDIDO P/ ELETRODUTO 1 1/2'' X 1''</v>
          </cell>
          <cell r="C1022" t="str">
            <v>UN</v>
          </cell>
          <cell r="D1022">
            <v>2</v>
          </cell>
          <cell r="E1022">
            <v>10.82</v>
          </cell>
          <cell r="F1022">
            <v>12.02</v>
          </cell>
          <cell r="H1022">
            <v>13.35</v>
          </cell>
          <cell r="I1022" t="str">
            <v>MATE MELE 847</v>
          </cell>
        </row>
        <row r="1023">
          <cell r="A1023">
            <v>846</v>
          </cell>
          <cell r="B1023" t="str">
            <v>BUCHA REDUCAO ALUMINIO FUNDIDO P/ ELETRODUTO 1'' X   3/4''</v>
          </cell>
          <cell r="C1023" t="str">
            <v>UN</v>
          </cell>
          <cell r="D1023">
            <v>2</v>
          </cell>
          <cell r="E1023">
            <v>2.62</v>
          </cell>
          <cell r="F1023">
            <v>2.91</v>
          </cell>
          <cell r="H1023">
            <v>3.23</v>
          </cell>
          <cell r="I1023" t="str">
            <v>MATE MELE 846</v>
          </cell>
        </row>
        <row r="1024">
          <cell r="A1024">
            <v>854</v>
          </cell>
          <cell r="B1024" t="str">
            <v>BUCHA REDUCAO ALUMINIO FUNDIDO P/ ELETRODUTO 2'' X   1 1/2''</v>
          </cell>
          <cell r="C1024" t="str">
            <v>UN</v>
          </cell>
          <cell r="D1024">
            <v>2</v>
          </cell>
          <cell r="E1024">
            <v>13.7</v>
          </cell>
          <cell r="F1024">
            <v>15.22</v>
          </cell>
          <cell r="H1024">
            <v>16.89</v>
          </cell>
          <cell r="I1024" t="str">
            <v>MATE MELE 854</v>
          </cell>
        </row>
        <row r="1025">
          <cell r="A1025">
            <v>848</v>
          </cell>
          <cell r="B1025" t="str">
            <v>BUCHA REDUCAO ALUMINIO FUNDIDO P/ ELETRODUTO 2'' X 3/4''</v>
          </cell>
          <cell r="C1025" t="str">
            <v>UN</v>
          </cell>
          <cell r="D1025">
            <v>2</v>
          </cell>
          <cell r="E1025">
            <v>12.87</v>
          </cell>
          <cell r="F1025">
            <v>14.3</v>
          </cell>
          <cell r="H1025">
            <v>15.87</v>
          </cell>
          <cell r="I1025" t="str">
            <v>MATE MELE 848</v>
          </cell>
        </row>
        <row r="1026">
          <cell r="A1026">
            <v>790</v>
          </cell>
          <cell r="B1026" t="str">
            <v>BUCHA REDUCAO FERRO GALV ROSCA REF. 1 1/2"X1 1/4"</v>
          </cell>
          <cell r="C1026" t="str">
            <v>UN</v>
          </cell>
          <cell r="D1026">
            <v>2</v>
          </cell>
          <cell r="E1026">
            <v>6.28</v>
          </cell>
          <cell r="F1026">
            <v>7.76</v>
          </cell>
          <cell r="H1026">
            <v>9.42</v>
          </cell>
          <cell r="I1026" t="str">
            <v>MATE MHIS 790</v>
          </cell>
        </row>
        <row r="1027">
          <cell r="A1027">
            <v>766</v>
          </cell>
          <cell r="B1027" t="str">
            <v>BUCHA REDUCAO FERRO GALV ROSCA REF. 1 1/2"X1/2"</v>
          </cell>
          <cell r="C1027" t="str">
            <v>UN</v>
          </cell>
          <cell r="D1027">
            <v>2</v>
          </cell>
          <cell r="E1027">
            <v>6.06</v>
          </cell>
          <cell r="F1027">
            <v>7.49</v>
          </cell>
          <cell r="H1027">
            <v>9.09</v>
          </cell>
          <cell r="I1027" t="str">
            <v>MATE MHIS 766</v>
          </cell>
        </row>
        <row r="1028">
          <cell r="A1028">
            <v>791</v>
          </cell>
          <cell r="B1028" t="str">
            <v>BUCHA REDUCAO FERRO GALV ROSCA REF. 1 1/2"X1"</v>
          </cell>
          <cell r="C1028" t="str">
            <v>UN</v>
          </cell>
          <cell r="D1028">
            <v>2</v>
          </cell>
          <cell r="E1028">
            <v>6.23</v>
          </cell>
          <cell r="F1028">
            <v>7.7</v>
          </cell>
          <cell r="H1028">
            <v>9.34</v>
          </cell>
          <cell r="I1028" t="str">
            <v>MATE MHIS 791</v>
          </cell>
        </row>
        <row r="1029">
          <cell r="A1029">
            <v>767</v>
          </cell>
          <cell r="B1029" t="str">
            <v>BUCHA REDUCAO FERRO GALV ROSCA REF. 1 1/2"X3/4"</v>
          </cell>
          <cell r="C1029" t="str">
            <v>UN</v>
          </cell>
          <cell r="D1029">
            <v>2</v>
          </cell>
          <cell r="E1029">
            <v>6.16</v>
          </cell>
          <cell r="F1029">
            <v>7.61</v>
          </cell>
          <cell r="H1029">
            <v>9.24</v>
          </cell>
          <cell r="I1029" t="str">
            <v>MATE MHIS 767</v>
          </cell>
        </row>
        <row r="1030">
          <cell r="A1030">
            <v>768</v>
          </cell>
          <cell r="B1030" t="str">
            <v>BUCHA REDUCAO FERRO GALV ROSCA REF. 1 1/4"X1/2"</v>
          </cell>
          <cell r="C1030" t="str">
            <v>UN</v>
          </cell>
          <cell r="D1030">
            <v>2</v>
          </cell>
          <cell r="E1030">
            <v>4.28</v>
          </cell>
          <cell r="F1030">
            <v>5.29</v>
          </cell>
          <cell r="H1030">
            <v>6.42</v>
          </cell>
          <cell r="I1030" t="str">
            <v>MATE MHIS 768</v>
          </cell>
        </row>
        <row r="1031">
          <cell r="A1031">
            <v>789</v>
          </cell>
          <cell r="B1031" t="str">
            <v>BUCHA REDUCAO FERRO GALV ROSCA REF. 1 1/4"X1"</v>
          </cell>
          <cell r="C1031" t="str">
            <v>UN</v>
          </cell>
          <cell r="D1031">
            <v>2</v>
          </cell>
          <cell r="E1031">
            <v>4.33</v>
          </cell>
          <cell r="F1031">
            <v>5.35</v>
          </cell>
          <cell r="H1031">
            <v>6.5</v>
          </cell>
          <cell r="I1031" t="str">
            <v>MATE MHIS 789</v>
          </cell>
        </row>
        <row r="1032">
          <cell r="A1032">
            <v>769</v>
          </cell>
          <cell r="B1032" t="str">
            <v>BUCHA REDUCAO FERRO GALV ROSCA REF. 1 1/4"X3/4"</v>
          </cell>
          <cell r="C1032" t="str">
            <v>UN</v>
          </cell>
          <cell r="D1032">
            <v>2</v>
          </cell>
          <cell r="E1032">
            <v>4.33</v>
          </cell>
          <cell r="F1032">
            <v>5.35</v>
          </cell>
          <cell r="H1032">
            <v>6.5</v>
          </cell>
          <cell r="I1032" t="str">
            <v>MATE MHIS 769</v>
          </cell>
        </row>
        <row r="1033">
          <cell r="A1033">
            <v>770</v>
          </cell>
          <cell r="B1033" t="str">
            <v>BUCHA REDUCAO FERRO GALV ROSCA REF. 1/2"X1/4"</v>
          </cell>
          <cell r="C1033" t="str">
            <v>UN</v>
          </cell>
          <cell r="D1033">
            <v>2</v>
          </cell>
          <cell r="E1033">
            <v>1.31</v>
          </cell>
          <cell r="F1033">
            <v>1.62</v>
          </cell>
          <cell r="H1033">
            <v>1.97</v>
          </cell>
          <cell r="I1033" t="str">
            <v>MATE MHIS 770</v>
          </cell>
        </row>
        <row r="1034">
          <cell r="A1034">
            <v>12394</v>
          </cell>
          <cell r="B1034" t="str">
            <v>BUCHA REDUCAO FERRO GALV ROSCA REF. 1/2"X3/8"</v>
          </cell>
          <cell r="C1034" t="str">
            <v>UN</v>
          </cell>
          <cell r="D1034">
            <v>2</v>
          </cell>
          <cell r="E1034">
            <v>1.29</v>
          </cell>
          <cell r="F1034">
            <v>1.59</v>
          </cell>
          <cell r="H1034">
            <v>1.93</v>
          </cell>
          <cell r="I1034" t="str">
            <v>MATE MHIS 12394</v>
          </cell>
        </row>
        <row r="1035">
          <cell r="A1035">
            <v>764</v>
          </cell>
          <cell r="B1035" t="str">
            <v>BUCHA REDUCAO FERRO GALV ROSCA REF. 1"X1/2"</v>
          </cell>
          <cell r="C1035" t="str">
            <v>UN</v>
          </cell>
          <cell r="D1035">
            <v>1</v>
          </cell>
          <cell r="E1035">
            <v>2.8</v>
          </cell>
          <cell r="F1035">
            <v>3.46</v>
          </cell>
          <cell r="H1035">
            <v>4.2</v>
          </cell>
          <cell r="I1035" t="str">
            <v>MATE MHIS 764</v>
          </cell>
        </row>
        <row r="1036">
          <cell r="A1036">
            <v>765</v>
          </cell>
          <cell r="B1036" t="str">
            <v>BUCHA REDUCAO FERRO GALV ROSCA REF. 1"X3/4"</v>
          </cell>
          <cell r="C1036" t="str">
            <v>UN</v>
          </cell>
          <cell r="D1036">
            <v>2</v>
          </cell>
          <cell r="E1036">
            <v>2.75</v>
          </cell>
          <cell r="F1036">
            <v>3.39</v>
          </cell>
          <cell r="H1036">
            <v>4.12</v>
          </cell>
          <cell r="I1036" t="str">
            <v>MATE MHIS 765</v>
          </cell>
        </row>
        <row r="1037">
          <cell r="A1037">
            <v>787</v>
          </cell>
          <cell r="B1037" t="str">
            <v>BUCHA REDUCAO FERRO GALV ROSCA REF. 2 1/2"X1 1/2"</v>
          </cell>
          <cell r="C1037" t="str">
            <v>UN</v>
          </cell>
          <cell r="D1037">
            <v>2</v>
          </cell>
          <cell r="E1037">
            <v>10.46</v>
          </cell>
          <cell r="F1037">
            <v>12.93</v>
          </cell>
          <cell r="H1037">
            <v>15.7</v>
          </cell>
          <cell r="I1037" t="str">
            <v>MATE MHIS 787</v>
          </cell>
        </row>
        <row r="1038">
          <cell r="A1038">
            <v>774</v>
          </cell>
          <cell r="B1038" t="str">
            <v>BUCHA REDUCAO FERRO GALV ROSCA REF. 2 1/2"X1 1/4"</v>
          </cell>
          <cell r="C1038" t="str">
            <v>UN</v>
          </cell>
          <cell r="D1038">
            <v>2</v>
          </cell>
          <cell r="E1038">
            <v>10.64</v>
          </cell>
          <cell r="F1038">
            <v>13.14</v>
          </cell>
          <cell r="H1038">
            <v>15.96</v>
          </cell>
          <cell r="I1038" t="str">
            <v>MATE MHIS 774</v>
          </cell>
        </row>
        <row r="1039">
          <cell r="A1039">
            <v>773</v>
          </cell>
          <cell r="B1039" t="str">
            <v>BUCHA REDUCAO FERRO GALV ROSCA REF. 2 1/2"X1"</v>
          </cell>
          <cell r="C1039" t="str">
            <v>UN</v>
          </cell>
          <cell r="D1039">
            <v>2</v>
          </cell>
          <cell r="E1039">
            <v>10.64</v>
          </cell>
          <cell r="F1039">
            <v>13.14</v>
          </cell>
          <cell r="H1039">
            <v>15.96</v>
          </cell>
          <cell r="I1039" t="str">
            <v>MATE MHIS 773</v>
          </cell>
        </row>
        <row r="1040">
          <cell r="A1040" t="str">
            <v>ÓDIGO</v>
          </cell>
          <cell r="B1040" t="str">
            <v>| DESCRIÇÃO DO INSUMO</v>
          </cell>
          <cell r="C1040" t="str">
            <v>| UNID.</v>
          </cell>
          <cell r="D1040" t="str">
            <v>| CAT.</v>
          </cell>
          <cell r="E1040" t="str">
            <v>P R E Ç O</v>
          </cell>
          <cell r="F1040" t="str">
            <v>S  C A L C</v>
          </cell>
          <cell r="G1040" t="str">
            <v>U L A</v>
          </cell>
          <cell r="H1040" t="str">
            <v>D O S  |</v>
          </cell>
          <cell r="I1040" t="str">
            <v>COD.INTELIGENTE</v>
          </cell>
        </row>
        <row r="1041">
          <cell r="D1041">
            <v>1</v>
          </cell>
          <cell r="E1041" t="str">
            <v>.QUARTIL</v>
          </cell>
          <cell r="F1041" t="str">
            <v>MEDIANO</v>
          </cell>
          <cell r="G1041">
            <v>3</v>
          </cell>
          <cell r="H1041" t="str">
            <v>.QUARTIL</v>
          </cell>
        </row>
        <row r="1043">
          <cell r="A1043" t="str">
            <v>íNCULO..</v>
          </cell>
          <cell r="B1043" t="str">
            <v>...: NACIONAL CAIXA</v>
          </cell>
        </row>
        <row r="1045">
          <cell r="A1045">
            <v>775</v>
          </cell>
          <cell r="B1045" t="str">
            <v>BUCHA REDUCAO FERRO GALV ROSCA REF. 2 1/2"X2"</v>
          </cell>
          <cell r="C1045" t="str">
            <v>UN</v>
          </cell>
          <cell r="D1045">
            <v>2</v>
          </cell>
          <cell r="E1045">
            <v>10.81</v>
          </cell>
          <cell r="F1045">
            <v>13.35</v>
          </cell>
          <cell r="H1045">
            <v>16.21</v>
          </cell>
          <cell r="I1045" t="str">
            <v>MATE MHIS 775</v>
          </cell>
        </row>
        <row r="1046">
          <cell r="A1046">
            <v>788</v>
          </cell>
          <cell r="B1046" t="str">
            <v>BUCHA REDUCAO FERRO GALV ROSCA REF. 2"X1 1/2"</v>
          </cell>
          <cell r="C1046" t="str">
            <v>UN</v>
          </cell>
          <cell r="D1046">
            <v>2</v>
          </cell>
          <cell r="E1046">
            <v>7.37</v>
          </cell>
          <cell r="F1046">
            <v>9.11</v>
          </cell>
          <cell r="H1046">
            <v>11.06</v>
          </cell>
          <cell r="I1046" t="str">
            <v>MATE MHIS 788</v>
          </cell>
        </row>
        <row r="1047">
          <cell r="A1047">
            <v>772</v>
          </cell>
          <cell r="B1047" t="str">
            <v>BUCHA REDUCAO FERRO GALV ROSCA REF. 2"X1 1/4"</v>
          </cell>
          <cell r="C1047" t="str">
            <v>UN</v>
          </cell>
          <cell r="D1047">
            <v>2</v>
          </cell>
          <cell r="E1047">
            <v>7.2</v>
          </cell>
          <cell r="F1047">
            <v>8.9</v>
          </cell>
          <cell r="H1047">
            <v>10.81</v>
          </cell>
          <cell r="I1047" t="str">
            <v>MATE MHIS 772</v>
          </cell>
        </row>
        <row r="1048">
          <cell r="A1048">
            <v>771</v>
          </cell>
          <cell r="B1048" t="str">
            <v>BUCHA REDUCAO FERRO GALV ROSCA REF. 2"X1"</v>
          </cell>
          <cell r="C1048" t="str">
            <v>UN</v>
          </cell>
          <cell r="D1048">
            <v>2</v>
          </cell>
          <cell r="E1048">
            <v>7.3</v>
          </cell>
          <cell r="F1048">
            <v>9.02</v>
          </cell>
          <cell r="H1048">
            <v>10.95</v>
          </cell>
          <cell r="I1048" t="str">
            <v>MATE MHIS 771</v>
          </cell>
        </row>
        <row r="1049">
          <cell r="A1049">
            <v>779</v>
          </cell>
          <cell r="B1049" t="str">
            <v>BUCHA REDUCAO FERRO GALV ROSCA REF. 3/4"X1/2"</v>
          </cell>
          <cell r="C1049" t="str">
            <v>UN</v>
          </cell>
          <cell r="D1049">
            <v>2</v>
          </cell>
          <cell r="E1049">
            <v>1.92</v>
          </cell>
          <cell r="F1049">
            <v>2.37</v>
          </cell>
          <cell r="H1049">
            <v>2.88</v>
          </cell>
          <cell r="I1049" t="str">
            <v>MATE MHIS 779</v>
          </cell>
        </row>
        <row r="1050">
          <cell r="A1050">
            <v>776</v>
          </cell>
          <cell r="B1050" t="str">
            <v>BUCHA REDUCAO FERRO GALV ROSCA REF. 3"X1 1/2"</v>
          </cell>
          <cell r="C1050" t="str">
            <v>UN</v>
          </cell>
          <cell r="D1050">
            <v>2</v>
          </cell>
          <cell r="E1050">
            <v>12.24</v>
          </cell>
          <cell r="F1050">
            <v>15.13</v>
          </cell>
          <cell r="H1050">
            <v>18.37</v>
          </cell>
          <cell r="I1050" t="str">
            <v>MATE MHIS 776</v>
          </cell>
        </row>
        <row r="1051">
          <cell r="A1051">
            <v>777</v>
          </cell>
          <cell r="B1051" t="str">
            <v>BUCHA REDUCAO FERRO GALV ROSCA REF. 3"X1 1/4"</v>
          </cell>
          <cell r="C1051" t="str">
            <v>UN</v>
          </cell>
          <cell r="D1051">
            <v>2</v>
          </cell>
          <cell r="E1051">
            <v>12.66</v>
          </cell>
          <cell r="F1051">
            <v>15.64</v>
          </cell>
          <cell r="H1051">
            <v>18.989999999999998</v>
          </cell>
          <cell r="I1051" t="str">
            <v>MATE MHIS 777</v>
          </cell>
        </row>
        <row r="1052">
          <cell r="A1052">
            <v>778</v>
          </cell>
          <cell r="B1052" t="str">
            <v>BUCHA REDUCAO FERRO GALV ROSCA REF. 3"X2"</v>
          </cell>
          <cell r="C1052" t="str">
            <v>UN</v>
          </cell>
          <cell r="D1052">
            <v>2</v>
          </cell>
          <cell r="E1052">
            <v>12.66</v>
          </cell>
          <cell r="F1052">
            <v>15.64</v>
          </cell>
          <cell r="H1052">
            <v>18.989999999999998</v>
          </cell>
          <cell r="I1052" t="str">
            <v>MATE MHIS 778</v>
          </cell>
        </row>
        <row r="1053">
          <cell r="A1053">
            <v>780</v>
          </cell>
          <cell r="B1053" t="str">
            <v>BUCHA REDUCAO FERRO GALV ROSCA REF. 3X2 1/2"</v>
          </cell>
          <cell r="C1053" t="str">
            <v>UN</v>
          </cell>
          <cell r="D1053">
            <v>2</v>
          </cell>
          <cell r="E1053">
            <v>12.8</v>
          </cell>
          <cell r="F1053">
            <v>15.82</v>
          </cell>
          <cell r="H1053">
            <v>19.21</v>
          </cell>
          <cell r="I1053" t="str">
            <v>MATE MHIS 780</v>
          </cell>
        </row>
        <row r="1054">
          <cell r="A1054">
            <v>781</v>
          </cell>
          <cell r="B1054" t="str">
            <v>BUCHA REDUCAO FERRO GALV ROSCA REF. 4"X2 1/2"</v>
          </cell>
          <cell r="C1054" t="str">
            <v>UN</v>
          </cell>
          <cell r="D1054">
            <v>2</v>
          </cell>
          <cell r="E1054">
            <v>32.11</v>
          </cell>
          <cell r="F1054">
            <v>39.68</v>
          </cell>
          <cell r="H1054">
            <v>48.17</v>
          </cell>
          <cell r="I1054" t="str">
            <v>MATE MHIS 781</v>
          </cell>
        </row>
        <row r="1055">
          <cell r="A1055">
            <v>786</v>
          </cell>
          <cell r="B1055" t="str">
            <v>BUCHA REDUCAO FERRO GALV ROSCA REF. 4"X2"</v>
          </cell>
          <cell r="C1055" t="str">
            <v>UN</v>
          </cell>
          <cell r="D1055">
            <v>2</v>
          </cell>
          <cell r="E1055">
            <v>32.11</v>
          </cell>
          <cell r="F1055">
            <v>39.68</v>
          </cell>
          <cell r="H1055">
            <v>48.17</v>
          </cell>
          <cell r="I1055" t="str">
            <v>MATE MHIS 786</v>
          </cell>
        </row>
        <row r="1056">
          <cell r="A1056">
            <v>782</v>
          </cell>
          <cell r="B1056" t="str">
            <v>BUCHA REDUCAO FERRO GALV ROSCA REF. 4"X3"</v>
          </cell>
          <cell r="C1056" t="str">
            <v>UN</v>
          </cell>
          <cell r="D1056">
            <v>2</v>
          </cell>
          <cell r="E1056">
            <v>32.11</v>
          </cell>
          <cell r="F1056">
            <v>39.68</v>
          </cell>
          <cell r="H1056">
            <v>48.17</v>
          </cell>
          <cell r="I1056" t="str">
            <v>MATE MHIS 782</v>
          </cell>
        </row>
        <row r="1057">
          <cell r="A1057">
            <v>783</v>
          </cell>
          <cell r="B1057" t="str">
            <v>BUCHA REDUCAO FERRO GALV ROSCA REF. 5"X4"</v>
          </cell>
          <cell r="C1057" t="str">
            <v>UN</v>
          </cell>
          <cell r="D1057">
            <v>2</v>
          </cell>
          <cell r="E1057">
            <v>52.34</v>
          </cell>
          <cell r="F1057">
            <v>64.680000000000007</v>
          </cell>
          <cell r="H1057">
            <v>78.52</v>
          </cell>
          <cell r="I1057" t="str">
            <v>MATE MHIS 783</v>
          </cell>
        </row>
        <row r="1058">
          <cell r="A1058">
            <v>785</v>
          </cell>
          <cell r="B1058" t="str">
            <v>BUCHA REDUCAO FERRO GALV ROSCA REF. 6"X4"</v>
          </cell>
          <cell r="C1058" t="str">
            <v>UN</v>
          </cell>
          <cell r="D1058">
            <v>2</v>
          </cell>
          <cell r="E1058">
            <v>78.099999999999994</v>
          </cell>
          <cell r="F1058">
            <v>96.51</v>
          </cell>
          <cell r="H1058">
            <v>117.16</v>
          </cell>
          <cell r="I1058" t="str">
            <v>MATE MHIS 785</v>
          </cell>
        </row>
        <row r="1059">
          <cell r="A1059">
            <v>784</v>
          </cell>
          <cell r="B1059" t="str">
            <v>BUCHA REDUCAO FERRO GALV ROSCA REF. 6"X5"</v>
          </cell>
          <cell r="C1059" t="str">
            <v>UN</v>
          </cell>
          <cell r="D1059">
            <v>2</v>
          </cell>
          <cell r="E1059">
            <v>73.040000000000006</v>
          </cell>
          <cell r="F1059">
            <v>90.26</v>
          </cell>
          <cell r="H1059">
            <v>109.56</v>
          </cell>
          <cell r="I1059" t="str">
            <v>MATE MHIS 784</v>
          </cell>
        </row>
        <row r="1060">
          <cell r="A1060">
            <v>798</v>
          </cell>
          <cell r="B1060" t="str">
            <v>BUCHA REDUCAO PVC ROSCA REF 3/4" X 1/2"</v>
          </cell>
          <cell r="C1060" t="str">
            <v>UN</v>
          </cell>
          <cell r="D1060">
            <v>2</v>
          </cell>
          <cell r="E1060">
            <v>0.33</v>
          </cell>
          <cell r="F1060">
            <v>0.37</v>
          </cell>
          <cell r="H1060">
            <v>0.45</v>
          </cell>
          <cell r="I1060" t="str">
            <v>MATE MHIS 798</v>
          </cell>
        </row>
        <row r="1061">
          <cell r="A1061">
            <v>797</v>
          </cell>
          <cell r="B1061" t="str">
            <v>BUCHA REDUCAO PVC ROSCA 1 1/2" X 1"</v>
          </cell>
          <cell r="C1061" t="str">
            <v>UN</v>
          </cell>
          <cell r="D1061">
            <v>2</v>
          </cell>
          <cell r="E1061">
            <v>2.0499999999999998</v>
          </cell>
          <cell r="F1061">
            <v>2.2599999999999998</v>
          </cell>
          <cell r="H1061">
            <v>2.74</v>
          </cell>
          <cell r="I1061" t="str">
            <v>MATE MHIS 797</v>
          </cell>
        </row>
        <row r="1062">
          <cell r="A1062">
            <v>796</v>
          </cell>
          <cell r="B1062" t="str">
            <v>BUCHA REDUCAO PVC ROSCA 1 1/2" X 3/4"</v>
          </cell>
          <cell r="C1062" t="str">
            <v>UN</v>
          </cell>
          <cell r="D1062">
            <v>2</v>
          </cell>
          <cell r="E1062">
            <v>2.59</v>
          </cell>
          <cell r="F1062">
            <v>2.85</v>
          </cell>
          <cell r="H1062">
            <v>3.46</v>
          </cell>
          <cell r="I1062" t="str">
            <v>MATE MHIS 796</v>
          </cell>
        </row>
        <row r="1063">
          <cell r="A1063">
            <v>793</v>
          </cell>
          <cell r="B1063" t="str">
            <v>BUCHA REDUCAO PVC ROSCA 1 1/2"X1 1/4"</v>
          </cell>
          <cell r="C1063" t="str">
            <v>UN</v>
          </cell>
          <cell r="D1063">
            <v>2</v>
          </cell>
          <cell r="E1063">
            <v>1.75</v>
          </cell>
          <cell r="F1063">
            <v>1.98</v>
          </cell>
          <cell r="H1063">
            <v>2.21</v>
          </cell>
          <cell r="I1063" t="str">
            <v>MATE MHIS 793</v>
          </cell>
        </row>
        <row r="1064">
          <cell r="A1064">
            <v>794</v>
          </cell>
          <cell r="B1064" t="str">
            <v>BUCHA REDUCAO PVC ROSCA 1 1/4"X1"</v>
          </cell>
          <cell r="C1064" t="str">
            <v>UN</v>
          </cell>
          <cell r="D1064">
            <v>2</v>
          </cell>
          <cell r="E1064">
            <v>1.59</v>
          </cell>
          <cell r="F1064">
            <v>1.79</v>
          </cell>
          <cell r="H1064">
            <v>2</v>
          </cell>
          <cell r="I1064" t="str">
            <v>MATE MHIS 794</v>
          </cell>
        </row>
        <row r="1065">
          <cell r="A1065">
            <v>801</v>
          </cell>
          <cell r="B1065" t="str">
            <v>BUCHA REDUCAO PVC ROSCA 1 1/4"X3/4"</v>
          </cell>
          <cell r="C1065" t="str">
            <v>UN</v>
          </cell>
          <cell r="D1065">
            <v>2</v>
          </cell>
          <cell r="E1065">
            <v>1.55</v>
          </cell>
          <cell r="F1065">
            <v>1.76</v>
          </cell>
          <cell r="H1065">
            <v>1.96</v>
          </cell>
          <cell r="I1065" t="str">
            <v>MATE MHIS 801</v>
          </cell>
        </row>
        <row r="1066">
          <cell r="A1066">
            <v>799</v>
          </cell>
          <cell r="B1066" t="str">
            <v>BUCHA REDUCAO PVC ROSCA 1" X 1/2"</v>
          </cell>
          <cell r="C1066" t="str">
            <v>UN</v>
          </cell>
          <cell r="D1066">
            <v>2</v>
          </cell>
          <cell r="E1066">
            <v>1.01</v>
          </cell>
          <cell r="F1066">
            <v>1.1100000000000001</v>
          </cell>
          <cell r="H1066">
            <v>1.35</v>
          </cell>
          <cell r="I1066" t="str">
            <v>MATE MHIS 799</v>
          </cell>
        </row>
        <row r="1067">
          <cell r="A1067">
            <v>792</v>
          </cell>
          <cell r="B1067" t="str">
            <v>BUCHA REDUCAO PVC ROSCA 1" X 3/4"</v>
          </cell>
          <cell r="C1067" t="str">
            <v>UN</v>
          </cell>
          <cell r="D1067">
            <v>1</v>
          </cell>
          <cell r="E1067">
            <v>0.81</v>
          </cell>
          <cell r="F1067">
            <v>0.89</v>
          </cell>
          <cell r="H1067">
            <v>1.08</v>
          </cell>
          <cell r="I1067" t="str">
            <v>MATE MHIS 792</v>
          </cell>
        </row>
        <row r="1068">
          <cell r="A1068">
            <v>804</v>
          </cell>
          <cell r="B1068" t="str">
            <v>BUCHA REDUCAO PVC ROSCA 2"X1 1/2"</v>
          </cell>
          <cell r="C1068" t="str">
            <v>UN</v>
          </cell>
          <cell r="D1068">
            <v>2</v>
          </cell>
          <cell r="E1068">
            <v>4.43</v>
          </cell>
          <cell r="F1068">
            <v>5.0199999999999996</v>
          </cell>
          <cell r="H1068">
            <v>5.6</v>
          </cell>
          <cell r="I1068" t="str">
            <v>MATE MHIS 804</v>
          </cell>
        </row>
        <row r="1069">
          <cell r="A1069">
            <v>803</v>
          </cell>
          <cell r="B1069" t="str">
            <v>BUCHA REDUCAO PVC ROSCA 2"X1 1/4"</v>
          </cell>
          <cell r="C1069" t="str">
            <v>UN</v>
          </cell>
          <cell r="D1069">
            <v>2</v>
          </cell>
          <cell r="E1069">
            <v>5.0999999999999996</v>
          </cell>
          <cell r="F1069">
            <v>5.77</v>
          </cell>
          <cell r="H1069">
            <v>6.44</v>
          </cell>
          <cell r="I1069" t="str">
            <v>MATE MHIS 803</v>
          </cell>
        </row>
        <row r="1070">
          <cell r="A1070">
            <v>802</v>
          </cell>
          <cell r="B1070" t="str">
            <v>BUCHA REDUCAO PVC ROSCA 2"X1"</v>
          </cell>
          <cell r="C1070" t="str">
            <v>UN</v>
          </cell>
          <cell r="D1070">
            <v>2</v>
          </cell>
          <cell r="E1070">
            <v>6.22</v>
          </cell>
          <cell r="F1070">
            <v>7.04</v>
          </cell>
          <cell r="H1070">
            <v>7.86</v>
          </cell>
          <cell r="I1070" t="str">
            <v>MATE MHIS 802</v>
          </cell>
        </row>
        <row r="1071">
          <cell r="A1071" t="str">
            <v>ÓDIGO</v>
          </cell>
          <cell r="B1071" t="str">
            <v>| DESCRIÇÃO DO INSUMO</v>
          </cell>
          <cell r="C1071" t="str">
            <v>| UNID.</v>
          </cell>
          <cell r="D1071" t="str">
            <v>| CAT.</v>
          </cell>
          <cell r="E1071" t="str">
            <v>P R E Ç O</v>
          </cell>
          <cell r="F1071" t="str">
            <v>S  C A L C</v>
          </cell>
          <cell r="G1071" t="str">
            <v>U L A</v>
          </cell>
          <cell r="H1071" t="str">
            <v>D O S  |</v>
          </cell>
          <cell r="I1071" t="str">
            <v>COD.INTELIGENTE</v>
          </cell>
        </row>
        <row r="1072">
          <cell r="D1072">
            <v>1</v>
          </cell>
          <cell r="E1072" t="str">
            <v>.QUARTIL</v>
          </cell>
          <cell r="F1072" t="str">
            <v>MEDIANO</v>
          </cell>
          <cell r="G1072">
            <v>3</v>
          </cell>
          <cell r="H1072" t="str">
            <v>.QUARTIL</v>
          </cell>
        </row>
        <row r="1074">
          <cell r="A1074" t="str">
            <v>íNCULO..</v>
          </cell>
          <cell r="B1074" t="str">
            <v>...: NACIONAL CAIXA</v>
          </cell>
        </row>
        <row r="1076">
          <cell r="A1076">
            <v>831</v>
          </cell>
          <cell r="B1076" t="str">
            <v>BUCHA REDUCAO PVC SOLD CURTA P/ AGUA FRIA PRED P/ AGUA FRIA</v>
          </cell>
          <cell r="C1076" t="str">
            <v>UN</v>
          </cell>
          <cell r="D1076">
            <v>2</v>
          </cell>
          <cell r="E1076">
            <v>24.27</v>
          </cell>
          <cell r="F1076">
            <v>27.07</v>
          </cell>
          <cell r="H1076">
            <v>33.6</v>
          </cell>
          <cell r="I1076" t="str">
            <v>MATE MHIS 831</v>
          </cell>
        </row>
        <row r="1077">
          <cell r="B1077" t="str">
            <v>PRED 110MM X 85MM</v>
          </cell>
        </row>
        <row r="1078">
          <cell r="A1078">
            <v>828</v>
          </cell>
          <cell r="B1078" t="str">
            <v>BUCHA REDUCAO PVC SOLD CURTA P/ AGUA FRIA PRED 25MM X 20MM</v>
          </cell>
          <cell r="C1078" t="str">
            <v>UN</v>
          </cell>
          <cell r="D1078">
            <v>2</v>
          </cell>
          <cell r="E1078">
            <v>0.18</v>
          </cell>
          <cell r="F1078">
            <v>0.2</v>
          </cell>
          <cell r="H1078">
            <v>0.24</v>
          </cell>
          <cell r="I1078" t="str">
            <v>MATE MHIS 828</v>
          </cell>
        </row>
        <row r="1079">
          <cell r="A1079">
            <v>829</v>
          </cell>
          <cell r="B1079" t="str">
            <v>BUCHA REDUCAO PVC SOLD CURTA P/ AGUA FRIA PRED 32MM X 25MM</v>
          </cell>
          <cell r="C1079" t="str">
            <v>UN</v>
          </cell>
          <cell r="D1079">
            <v>2</v>
          </cell>
          <cell r="E1079">
            <v>0.3</v>
          </cell>
          <cell r="F1079">
            <v>0.33</v>
          </cell>
          <cell r="H1079">
            <v>0.41</v>
          </cell>
          <cell r="I1079" t="str">
            <v>MATE MHIS 829</v>
          </cell>
        </row>
        <row r="1080">
          <cell r="A1080">
            <v>812</v>
          </cell>
          <cell r="B1080" t="str">
            <v>BUCHA REDUCAO PVC SOLD CURTA P/ AGUA FRIA PRED 40MM X 32MM</v>
          </cell>
          <cell r="C1080" t="str">
            <v>UN</v>
          </cell>
          <cell r="D1080">
            <v>1</v>
          </cell>
          <cell r="E1080">
            <v>0.78</v>
          </cell>
          <cell r="F1080">
            <v>0.87</v>
          </cell>
          <cell r="H1080">
            <v>1.08</v>
          </cell>
          <cell r="I1080" t="str">
            <v>MATE MHIS 812</v>
          </cell>
        </row>
        <row r="1081">
          <cell r="A1081">
            <v>819</v>
          </cell>
          <cell r="B1081" t="str">
            <v>BUCHA REDUCAO PVC SOLD CURTA P/ AGUA FRIA PRED 50MM X 40MM</v>
          </cell>
          <cell r="C1081" t="str">
            <v>UN</v>
          </cell>
          <cell r="D1081">
            <v>2</v>
          </cell>
          <cell r="E1081">
            <v>1.1399999999999999</v>
          </cell>
          <cell r="F1081">
            <v>1.27</v>
          </cell>
          <cell r="H1081">
            <v>1.57</v>
          </cell>
          <cell r="I1081" t="str">
            <v>MATE MHIS 819</v>
          </cell>
        </row>
        <row r="1082">
          <cell r="A1082">
            <v>818</v>
          </cell>
          <cell r="B1082" t="str">
            <v>BUCHA REDUCAO PVC SOLD CURTA P/ AGUA FRIA PRED 60MM X 50MM</v>
          </cell>
          <cell r="C1082" t="str">
            <v>UN</v>
          </cell>
          <cell r="D1082">
            <v>2</v>
          </cell>
          <cell r="E1082">
            <v>2.2200000000000002</v>
          </cell>
          <cell r="F1082">
            <v>2.4700000000000002</v>
          </cell>
          <cell r="H1082">
            <v>3.07</v>
          </cell>
          <cell r="I1082" t="str">
            <v>MATE MHIS 818</v>
          </cell>
        </row>
        <row r="1083">
          <cell r="A1083">
            <v>823</v>
          </cell>
          <cell r="B1083" t="str">
            <v>BUCHA REDUCAO PVC SOLD CURTA P/ AGUA FRIA PRED 75MM X 60MM</v>
          </cell>
          <cell r="C1083" t="str">
            <v>UN</v>
          </cell>
          <cell r="D1083">
            <v>2</v>
          </cell>
          <cell r="E1083">
            <v>5.0999999999999996</v>
          </cell>
          <cell r="F1083">
            <v>5.68</v>
          </cell>
          <cell r="H1083">
            <v>7.06</v>
          </cell>
          <cell r="I1083" t="str">
            <v>MATE MHIS 823</v>
          </cell>
        </row>
        <row r="1084">
          <cell r="A1084">
            <v>830</v>
          </cell>
          <cell r="B1084" t="str">
            <v>BUCHA REDUCAO PVC SOLD CURTA P/ AGUA FRIA PRED 85MM X 75MM</v>
          </cell>
          <cell r="C1084" t="str">
            <v>UN</v>
          </cell>
          <cell r="D1084">
            <v>2</v>
          </cell>
          <cell r="E1084">
            <v>6.63</v>
          </cell>
          <cell r="F1084">
            <v>7.39</v>
          </cell>
          <cell r="H1084">
            <v>9.18</v>
          </cell>
          <cell r="I1084" t="str">
            <v>MATE MHIS 830</v>
          </cell>
        </row>
        <row r="1085">
          <cell r="A1085">
            <v>826</v>
          </cell>
          <cell r="B1085" t="str">
            <v>BUCHA REDUCAO PVC SOLD LONGA P/ AGUA FRIA PRED 110MM X 60MM</v>
          </cell>
          <cell r="C1085" t="str">
            <v>UN</v>
          </cell>
          <cell r="D1085">
            <v>2</v>
          </cell>
          <cell r="E1085">
            <v>11.19</v>
          </cell>
          <cell r="F1085">
            <v>12.48</v>
          </cell>
          <cell r="H1085">
            <v>15.49</v>
          </cell>
          <cell r="I1085" t="str">
            <v>MATE MHIS 826</v>
          </cell>
        </row>
        <row r="1086">
          <cell r="A1086">
            <v>827</v>
          </cell>
          <cell r="B1086" t="str">
            <v>BUCHA REDUCAO PVC SOLD LONGA P/ AGUA FRIA PRED 110MM X 75MM</v>
          </cell>
          <cell r="C1086" t="str">
            <v>UN</v>
          </cell>
          <cell r="D1086">
            <v>2</v>
          </cell>
          <cell r="E1086">
            <v>12.93</v>
          </cell>
          <cell r="F1086">
            <v>14.42</v>
          </cell>
          <cell r="H1086">
            <v>17.899999999999999</v>
          </cell>
          <cell r="I1086" t="str">
            <v>MATE MHIS 827</v>
          </cell>
        </row>
        <row r="1087">
          <cell r="A1087">
            <v>832</v>
          </cell>
          <cell r="B1087" t="str">
            <v>BUCHA REDUCAO PVC SOLD LONGA P/ AGUA FRIA PRED 32MM X 20MM</v>
          </cell>
          <cell r="C1087" t="str">
            <v>UN</v>
          </cell>
          <cell r="D1087">
            <v>2</v>
          </cell>
          <cell r="E1087">
            <v>0.87</v>
          </cell>
          <cell r="F1087">
            <v>0.97</v>
          </cell>
          <cell r="H1087">
            <v>1.2</v>
          </cell>
          <cell r="I1087" t="str">
            <v>MATE MHIS 832</v>
          </cell>
        </row>
        <row r="1088">
          <cell r="A1088">
            <v>833</v>
          </cell>
          <cell r="B1088" t="str">
            <v>BUCHA REDUCAO PVC SOLD LONGA P/ AGUA FRIA PRED 40MM X 20MM</v>
          </cell>
          <cell r="C1088" t="str">
            <v>UN</v>
          </cell>
          <cell r="D1088">
            <v>2</v>
          </cell>
          <cell r="E1088">
            <v>1.32</v>
          </cell>
          <cell r="F1088">
            <v>1.47</v>
          </cell>
          <cell r="H1088">
            <v>1.82</v>
          </cell>
          <cell r="I1088" t="str">
            <v>MATE MHIS 833</v>
          </cell>
        </row>
        <row r="1089">
          <cell r="A1089">
            <v>834</v>
          </cell>
          <cell r="B1089" t="str">
            <v>BUCHA REDUCAO PVC SOLD LONGA P/ AGUA FRIA PRED 40MM X 25MM</v>
          </cell>
          <cell r="C1089" t="str">
            <v>UN</v>
          </cell>
          <cell r="D1089">
            <v>2</v>
          </cell>
          <cell r="E1089">
            <v>1.35</v>
          </cell>
          <cell r="F1089">
            <v>1.5</v>
          </cell>
          <cell r="H1089">
            <v>1.86</v>
          </cell>
          <cell r="I1089" t="str">
            <v>MATE MHIS 834</v>
          </cell>
        </row>
        <row r="1090">
          <cell r="A1090">
            <v>825</v>
          </cell>
          <cell r="B1090" t="str">
            <v>BUCHA REDUCAO PVC SOLD LONGA P/ AGUA FRIA PRED 50MM X 20MM</v>
          </cell>
          <cell r="C1090" t="str">
            <v>UN</v>
          </cell>
          <cell r="D1090">
            <v>2</v>
          </cell>
          <cell r="E1090">
            <v>1.41</v>
          </cell>
          <cell r="F1090">
            <v>1.57</v>
          </cell>
          <cell r="H1090">
            <v>1.95</v>
          </cell>
          <cell r="I1090" t="str">
            <v>MATE MHIS 825</v>
          </cell>
        </row>
        <row r="1091">
          <cell r="A1091">
            <v>813</v>
          </cell>
          <cell r="B1091" t="str">
            <v>BUCHA REDUCAO PVC SOLD LONGA P/ AGUA FRIA PRED 50MM X 25MM</v>
          </cell>
          <cell r="C1091" t="str">
            <v>UN</v>
          </cell>
          <cell r="D1091">
            <v>2</v>
          </cell>
          <cell r="E1091">
            <v>1.1399999999999999</v>
          </cell>
          <cell r="F1091">
            <v>1.27</v>
          </cell>
          <cell r="H1091">
            <v>1.57</v>
          </cell>
          <cell r="I1091" t="str">
            <v>MATE MHIS 813</v>
          </cell>
        </row>
        <row r="1092">
          <cell r="A1092">
            <v>820</v>
          </cell>
          <cell r="B1092" t="str">
            <v>BUCHA REDUCAO PVC SOLD LONGA P/ AGUA FRIA PRED 50MM X 32MM</v>
          </cell>
          <cell r="C1092" t="str">
            <v>UN</v>
          </cell>
          <cell r="D1092">
            <v>2</v>
          </cell>
          <cell r="E1092">
            <v>1.68</v>
          </cell>
          <cell r="F1092">
            <v>1.87</v>
          </cell>
          <cell r="H1092">
            <v>2.3199999999999998</v>
          </cell>
          <cell r="I1092" t="str">
            <v>MATE MHIS 820</v>
          </cell>
        </row>
        <row r="1093">
          <cell r="A1093">
            <v>816</v>
          </cell>
          <cell r="B1093" t="str">
            <v>BUCHA REDUCAO PVC SOLD LONGA P/ AGUA FRIA PRED 60MM X 25MM</v>
          </cell>
          <cell r="C1093" t="str">
            <v>UN</v>
          </cell>
          <cell r="D1093">
            <v>2</v>
          </cell>
          <cell r="E1093">
            <v>2.88</v>
          </cell>
          <cell r="F1093">
            <v>3.21</v>
          </cell>
          <cell r="H1093">
            <v>3.98</v>
          </cell>
          <cell r="I1093" t="str">
            <v>MATE MHIS 816</v>
          </cell>
        </row>
        <row r="1094">
          <cell r="A1094">
            <v>814</v>
          </cell>
          <cell r="B1094" t="str">
            <v>BUCHA REDUCAO PVC SOLD LONGA P/ AGUA FRIA PRED 60MM X 32MM</v>
          </cell>
          <cell r="C1094" t="str">
            <v>UN</v>
          </cell>
          <cell r="D1094">
            <v>2</v>
          </cell>
          <cell r="E1094">
            <v>3.54</v>
          </cell>
          <cell r="F1094">
            <v>3.94</v>
          </cell>
          <cell r="H1094">
            <v>4.9000000000000004</v>
          </cell>
          <cell r="I1094" t="str">
            <v>MATE MHIS 814</v>
          </cell>
        </row>
        <row r="1095">
          <cell r="A1095">
            <v>815</v>
          </cell>
          <cell r="B1095" t="str">
            <v>BUCHA REDUCAO PVC SOLD LONGA P/ AGUA FRIA PRED 60MM X 40MM</v>
          </cell>
          <cell r="C1095" t="str">
            <v>UN</v>
          </cell>
          <cell r="D1095">
            <v>2</v>
          </cell>
          <cell r="E1095">
            <v>3.75</v>
          </cell>
          <cell r="F1095">
            <v>4.18</v>
          </cell>
          <cell r="H1095">
            <v>5.19</v>
          </cell>
          <cell r="I1095" t="str">
            <v>MATE MHIS 815</v>
          </cell>
        </row>
        <row r="1096">
          <cell r="A1096">
            <v>822</v>
          </cell>
          <cell r="B1096" t="str">
            <v>BUCHA REDUCAO PVC SOLD LONGA P/ AGUA FRIA PRED 60MM X 50MM</v>
          </cell>
          <cell r="C1096" t="str">
            <v>UN</v>
          </cell>
          <cell r="D1096">
            <v>2</v>
          </cell>
          <cell r="E1096">
            <v>5.46</v>
          </cell>
          <cell r="F1096">
            <v>6.09</v>
          </cell>
          <cell r="H1096">
            <v>7.56</v>
          </cell>
          <cell r="I1096" t="str">
            <v>MATE MHIS 822</v>
          </cell>
        </row>
        <row r="1097">
          <cell r="A1097">
            <v>821</v>
          </cell>
          <cell r="B1097" t="str">
            <v>BUCHA REDUCAO PVC SOLD LONGA P/ AGUA FRIA PRED 75MM X 50MM</v>
          </cell>
          <cell r="C1097" t="str">
            <v>UN</v>
          </cell>
          <cell r="D1097">
            <v>2</v>
          </cell>
          <cell r="E1097">
            <v>6.36</v>
          </cell>
          <cell r="F1097">
            <v>7.09</v>
          </cell>
          <cell r="H1097">
            <v>8.8000000000000007</v>
          </cell>
          <cell r="I1097" t="str">
            <v>MATE MHIS 821</v>
          </cell>
        </row>
        <row r="1098">
          <cell r="A1098">
            <v>817</v>
          </cell>
          <cell r="B1098" t="str">
            <v>BUCHA REDUCAO PVC SOLD LONGA P/ AGUA FRIA PRED 85MM X 60MM</v>
          </cell>
          <cell r="C1098" t="str">
            <v>UN</v>
          </cell>
          <cell r="D1098">
            <v>2</v>
          </cell>
          <cell r="E1098">
            <v>6.93</v>
          </cell>
          <cell r="F1098">
            <v>7.72</v>
          </cell>
          <cell r="H1098">
            <v>9.59</v>
          </cell>
          <cell r="I1098" t="str">
            <v>MATE MHIS 817</v>
          </cell>
        </row>
        <row r="1099">
          <cell r="A1099">
            <v>20086</v>
          </cell>
          <cell r="B1099" t="str">
            <v>BUCHA REDUCAO PVC SOLD LONGA P/ ESG PREDIAL 50MM X 40MM</v>
          </cell>
          <cell r="C1099" t="str">
            <v>UN</v>
          </cell>
          <cell r="D1099">
            <v>2</v>
          </cell>
          <cell r="E1099">
            <v>0.84</v>
          </cell>
          <cell r="F1099">
            <v>0.93</v>
          </cell>
          <cell r="H1099">
            <v>1.1599999999999999</v>
          </cell>
          <cell r="I1099" t="str">
            <v>MATE MHIS 20086</v>
          </cell>
        </row>
        <row r="1100">
          <cell r="A1100">
            <v>12616</v>
          </cell>
          <cell r="B1100" t="str">
            <v>CABECEIRA DIREITA PVC AQUAPLUV D = 125 MM</v>
          </cell>
          <cell r="C1100" t="str">
            <v>UN</v>
          </cell>
          <cell r="D1100">
            <v>2</v>
          </cell>
          <cell r="E1100">
            <v>8.08</v>
          </cell>
          <cell r="F1100">
            <v>8.08</v>
          </cell>
          <cell r="H1100">
            <v>8.08</v>
          </cell>
          <cell r="I1100" t="str">
            <v>MATE MHIS 12616</v>
          </cell>
        </row>
        <row r="1101">
          <cell r="A1101">
            <v>12617</v>
          </cell>
          <cell r="B1101" t="str">
            <v>CABECEIRA ESQUERDA PVC AQUAPLUV D = 125 MM</v>
          </cell>
          <cell r="C1101" t="str">
            <v>UN</v>
          </cell>
          <cell r="D1101">
            <v>2</v>
          </cell>
          <cell r="E1101">
            <v>8.4499999999999993</v>
          </cell>
          <cell r="F1101">
            <v>8.4499999999999993</v>
          </cell>
          <cell r="H1101">
            <v>8.4499999999999993</v>
          </cell>
          <cell r="I1101" t="str">
            <v>MATE MHIS 12617</v>
          </cell>
        </row>
        <row r="1102">
          <cell r="A1102" t="str">
            <v>ÓDIGO</v>
          </cell>
          <cell r="B1102" t="str">
            <v>| DESCRIÇÃO DO INSUMO</v>
          </cell>
          <cell r="C1102" t="str">
            <v>| UNID.</v>
          </cell>
          <cell r="D1102" t="str">
            <v>| CAT.</v>
          </cell>
          <cell r="E1102" t="str">
            <v>P R E Ç O</v>
          </cell>
          <cell r="F1102" t="str">
            <v>S  C A L C</v>
          </cell>
          <cell r="G1102" t="str">
            <v>U L A</v>
          </cell>
          <cell r="H1102" t="str">
            <v>D O S  |</v>
          </cell>
          <cell r="I1102" t="str">
            <v>COD.INTELIGENTE</v>
          </cell>
        </row>
        <row r="1103">
          <cell r="D1103">
            <v>1</v>
          </cell>
          <cell r="E1103" t="str">
            <v>.QUARTIL</v>
          </cell>
          <cell r="F1103" t="str">
            <v>MEDIANO</v>
          </cell>
          <cell r="G1103">
            <v>3</v>
          </cell>
          <cell r="H1103" t="str">
            <v>.QUARTIL</v>
          </cell>
        </row>
        <row r="1105">
          <cell r="A1105" t="str">
            <v>íNCULO..</v>
          </cell>
          <cell r="B1105" t="str">
            <v>...: NACIONAL CAIXA</v>
          </cell>
        </row>
        <row r="1107">
          <cell r="A1107">
            <v>4271</v>
          </cell>
          <cell r="B1107" t="str">
            <v>CABIDE DE LOUCA BRANCA SIMPLES TP GANCHO</v>
          </cell>
          <cell r="C1107" t="str">
            <v>UN</v>
          </cell>
          <cell r="D1107">
            <v>2</v>
          </cell>
          <cell r="E1107">
            <v>5.88</v>
          </cell>
          <cell r="F1107">
            <v>5.88</v>
          </cell>
          <cell r="H1107">
            <v>7.2</v>
          </cell>
          <cell r="I1107" t="str">
            <v>MATE MDIV 4271</v>
          </cell>
        </row>
        <row r="1108">
          <cell r="A1108">
            <v>25004</v>
          </cell>
          <cell r="B1108" t="str">
            <v>CABO DE ALUMINIO C/ ALMA DE ACO, BITOLA 1/0 AWG</v>
          </cell>
          <cell r="C1108" t="str">
            <v>KG</v>
          </cell>
          <cell r="D1108">
            <v>2</v>
          </cell>
          <cell r="E1108">
            <v>12.27</v>
          </cell>
          <cell r="F1108">
            <v>12.27</v>
          </cell>
          <cell r="H1108">
            <v>12.27</v>
          </cell>
          <cell r="I1108" t="str">
            <v>MATE MELE 25004</v>
          </cell>
        </row>
        <row r="1109">
          <cell r="A1109">
            <v>25002</v>
          </cell>
          <cell r="B1109" t="str">
            <v>CABO DE ALUMINIO C/ ALMA DE ACO, BITOLA 2 AWG</v>
          </cell>
          <cell r="C1109" t="str">
            <v>KG</v>
          </cell>
          <cell r="D1109">
            <v>2</v>
          </cell>
          <cell r="E1109">
            <v>12.56</v>
          </cell>
          <cell r="F1109">
            <v>12.56</v>
          </cell>
          <cell r="H1109">
            <v>12.56</v>
          </cell>
          <cell r="I1109" t="str">
            <v>MATE MELE 25002</v>
          </cell>
        </row>
        <row r="1110">
          <cell r="A1110">
            <v>841</v>
          </cell>
          <cell r="B1110" t="str">
            <v>CABO DE ALUMINIO C/ ALMA DE ACO, BITOLA 4AWG</v>
          </cell>
          <cell r="C1110" t="str">
            <v>KG</v>
          </cell>
          <cell r="D1110">
            <v>1</v>
          </cell>
          <cell r="E1110">
            <v>16.59</v>
          </cell>
          <cell r="F1110">
            <v>16.59</v>
          </cell>
          <cell r="H1110">
            <v>16.59</v>
          </cell>
          <cell r="I1110" t="str">
            <v>MATE MELE 841</v>
          </cell>
        </row>
        <row r="1111">
          <cell r="A1111">
            <v>25005</v>
          </cell>
          <cell r="B1111" t="str">
            <v>CABO DE ALUMINIO S/ ALMA DE ACO, BITOLA 1/0 AWG</v>
          </cell>
          <cell r="C1111" t="str">
            <v>KG</v>
          </cell>
          <cell r="D1111">
            <v>2</v>
          </cell>
          <cell r="E1111">
            <v>13.99</v>
          </cell>
          <cell r="F1111">
            <v>13.99</v>
          </cell>
          <cell r="H1111">
            <v>13.99</v>
          </cell>
          <cell r="I1111" t="str">
            <v>MATE MELE 25005</v>
          </cell>
        </row>
        <row r="1112">
          <cell r="A1112">
            <v>25003</v>
          </cell>
          <cell r="B1112" t="str">
            <v>CABO DE ALUMINIO S/ ALMA DE ACO, BITOLA 2 AWG</v>
          </cell>
          <cell r="C1112" t="str">
            <v>KG</v>
          </cell>
          <cell r="D1112">
            <v>2</v>
          </cell>
          <cell r="E1112">
            <v>14.99</v>
          </cell>
          <cell r="F1112">
            <v>14.99</v>
          </cell>
          <cell r="H1112">
            <v>14.99</v>
          </cell>
          <cell r="I1112" t="str">
            <v>MATE MELE 25003</v>
          </cell>
        </row>
        <row r="1113">
          <cell r="A1113">
            <v>842</v>
          </cell>
          <cell r="B1113" t="str">
            <v>CABO DE ALUMINIO S/ ALMA DE ACO, BITOLA 4AWG</v>
          </cell>
          <cell r="C1113" t="str">
            <v>KG</v>
          </cell>
          <cell r="D1113">
            <v>2</v>
          </cell>
          <cell r="E1113">
            <v>18.61</v>
          </cell>
          <cell r="F1113">
            <v>18.61</v>
          </cell>
          <cell r="H1113">
            <v>18.61</v>
          </cell>
          <cell r="I1113" t="str">
            <v>MATE MELE 842</v>
          </cell>
        </row>
        <row r="1114">
          <cell r="A1114">
            <v>959</v>
          </cell>
          <cell r="B1114" t="str">
            <v>CABO DE COBRE EXTRA FLEXIVEL, ISOLACAO EM PVC, 16MM2 (P/ MAQ</v>
          </cell>
          <cell r="C1114" t="str">
            <v>M</v>
          </cell>
          <cell r="D1114">
            <v>2</v>
          </cell>
          <cell r="E1114">
            <v>8.7100000000000009</v>
          </cell>
          <cell r="F1114">
            <v>8.7100000000000009</v>
          </cell>
          <cell r="H1114">
            <v>9.2799999999999994</v>
          </cell>
          <cell r="I1114" t="str">
            <v>MATE MELE 959</v>
          </cell>
        </row>
        <row r="1115">
          <cell r="B1115" t="str">
            <v>UINA DE SOLDA)</v>
          </cell>
        </row>
        <row r="1116">
          <cell r="A1116">
            <v>960</v>
          </cell>
          <cell r="B1116" t="str">
            <v>CABO DE COBRE EXTRA FLEXIVEL, ISOLACAO EM PVC, 25MM2 (P/ MAQ</v>
          </cell>
          <cell r="C1116" t="str">
            <v>M</v>
          </cell>
          <cell r="D1116">
            <v>2</v>
          </cell>
          <cell r="E1116">
            <v>12.92</v>
          </cell>
          <cell r="F1116">
            <v>12.92</v>
          </cell>
          <cell r="H1116">
            <v>13.77</v>
          </cell>
          <cell r="I1116" t="str">
            <v>MATE MELE 960</v>
          </cell>
        </row>
        <row r="1117">
          <cell r="B1117" t="str">
            <v>UINA DE SOLDA)</v>
          </cell>
        </row>
        <row r="1118">
          <cell r="A1118">
            <v>961</v>
          </cell>
          <cell r="B1118" t="str">
            <v>CABO DE COBRE EXTRA FLEXIVEL, ISOLACAO EM PVC, 35MM2 (P/ MAQ</v>
          </cell>
          <cell r="C1118" t="str">
            <v>M</v>
          </cell>
          <cell r="D1118">
            <v>2</v>
          </cell>
          <cell r="E1118">
            <v>18.39</v>
          </cell>
          <cell r="F1118">
            <v>18.39</v>
          </cell>
          <cell r="H1118">
            <v>19.600000000000001</v>
          </cell>
          <cell r="I1118" t="str">
            <v>MATE MELE 961</v>
          </cell>
        </row>
        <row r="1119">
          <cell r="B1119" t="str">
            <v>UINA DE SOLDA)</v>
          </cell>
        </row>
        <row r="1120">
          <cell r="A1120">
            <v>962</v>
          </cell>
          <cell r="B1120" t="str">
            <v>CABO DE COBRE EXTRA FLEXIVEL, ISOLACAO EM PVC, 50MM2 (P/ MAQ</v>
          </cell>
          <cell r="C1120" t="str">
            <v>M</v>
          </cell>
          <cell r="D1120">
            <v>2</v>
          </cell>
          <cell r="E1120">
            <v>26.53</v>
          </cell>
          <cell r="F1120">
            <v>26.53</v>
          </cell>
          <cell r="H1120">
            <v>28.26</v>
          </cell>
          <cell r="I1120" t="str">
            <v>MATE MELE 962</v>
          </cell>
        </row>
        <row r="1121">
          <cell r="B1121" t="str">
            <v>UINA DE SOLDA)</v>
          </cell>
        </row>
        <row r="1122">
          <cell r="A1122">
            <v>957</v>
          </cell>
          <cell r="B1122" t="str">
            <v>CABO DE COBRE EXTRA FLEXIVEL, ISOLACAO EM PVC, 70MM2 (P/ MAQ</v>
          </cell>
          <cell r="C1122" t="str">
            <v>M</v>
          </cell>
          <cell r="D1122">
            <v>2</v>
          </cell>
          <cell r="E1122">
            <v>34.18</v>
          </cell>
          <cell r="F1122">
            <v>34.18</v>
          </cell>
          <cell r="H1122">
            <v>36.409999999999997</v>
          </cell>
          <cell r="I1122" t="str">
            <v>MATE MELE 957</v>
          </cell>
        </row>
        <row r="1123">
          <cell r="B1123" t="str">
            <v>UINA DE SOLDA)</v>
          </cell>
        </row>
        <row r="1124">
          <cell r="A1124">
            <v>958</v>
          </cell>
          <cell r="B1124" t="str">
            <v>CABO DE COBRE EXTRA FLEXIVEL, ISOLACAO EM PVC, 95MM2 (P/ MAQ</v>
          </cell>
          <cell r="C1124" t="str">
            <v>M</v>
          </cell>
          <cell r="D1124">
            <v>2</v>
          </cell>
          <cell r="E1124">
            <v>42.75</v>
          </cell>
          <cell r="F1124">
            <v>42.75</v>
          </cell>
          <cell r="H1124">
            <v>45.54</v>
          </cell>
          <cell r="I1124" t="str">
            <v>MATE MELE 958</v>
          </cell>
        </row>
        <row r="1125">
          <cell r="B1125" t="str">
            <v>UINA DE SOLDA)</v>
          </cell>
        </row>
        <row r="1126">
          <cell r="A1126">
            <v>993</v>
          </cell>
          <cell r="B1126" t="str">
            <v>CABO DE COBRE ISOLAMENTO ANTI-CHAMA 0,6/1KV 1,5MM2 (1 CONDUT</v>
          </cell>
          <cell r="C1126" t="str">
            <v>M</v>
          </cell>
          <cell r="D1126">
            <v>2</v>
          </cell>
          <cell r="E1126">
            <v>1.1000000000000001</v>
          </cell>
          <cell r="F1126">
            <v>1.33</v>
          </cell>
          <cell r="H1126">
            <v>1.45</v>
          </cell>
          <cell r="I1126" t="str">
            <v>MATE MELE 993</v>
          </cell>
        </row>
        <row r="1127">
          <cell r="B1127" t="str">
            <v>OR) TP SINTENAX PIRELLI OU EQUIV</v>
          </cell>
        </row>
        <row r="1128">
          <cell r="A1128">
            <v>1020</v>
          </cell>
          <cell r="B1128" t="str">
            <v>CABO DE COBRE ISOLAMENTO ANTI-CHAMA 0,6/1KV 10MM2 (1 CONDUTO</v>
          </cell>
          <cell r="C1128" t="str">
            <v>M</v>
          </cell>
          <cell r="D1128">
            <v>2</v>
          </cell>
          <cell r="E1128">
            <v>4.51</v>
          </cell>
          <cell r="F1128">
            <v>5.47</v>
          </cell>
          <cell r="H1128">
            <v>5.95</v>
          </cell>
          <cell r="I1128" t="str">
            <v>MATE MELE 1020</v>
          </cell>
        </row>
        <row r="1129">
          <cell r="B1129" t="str">
            <v>R) TP SINTENAX   PIRELLI OU EQUIV</v>
          </cell>
        </row>
        <row r="1130">
          <cell r="A1130">
            <v>1017</v>
          </cell>
          <cell r="B1130" t="str">
            <v>CABO DE COBRE ISOLAMENTO ANTI-CHAMA 0,6/1KV 120MM2 (1 CONDUT</v>
          </cell>
          <cell r="C1130" t="str">
            <v>M</v>
          </cell>
          <cell r="D1130">
            <v>2</v>
          </cell>
          <cell r="E1130">
            <v>42.12</v>
          </cell>
          <cell r="F1130">
            <v>51.1</v>
          </cell>
          <cell r="H1130">
            <v>55.62</v>
          </cell>
          <cell r="I1130" t="str">
            <v>MATE MELE 1017</v>
          </cell>
        </row>
        <row r="1131">
          <cell r="B1131" t="str">
            <v>OR) TP SINTENAX   PIRELLI OU EQUIV</v>
          </cell>
        </row>
        <row r="1132">
          <cell r="A1132">
            <v>999</v>
          </cell>
          <cell r="B1132" t="str">
            <v>CABO DE COBRE ISOLAMENTO ANTI-CHAMA 0,6/1KV 150MM2 (1 CONDUT</v>
          </cell>
          <cell r="C1132" t="str">
            <v>M</v>
          </cell>
          <cell r="D1132">
            <v>2</v>
          </cell>
          <cell r="E1132">
            <v>53.5</v>
          </cell>
          <cell r="F1132">
            <v>64.900000000000006</v>
          </cell>
          <cell r="H1132">
            <v>70.650000000000006</v>
          </cell>
          <cell r="I1132" t="str">
            <v>MATE MELE 999</v>
          </cell>
        </row>
        <row r="1133">
          <cell r="A1133" t="str">
            <v>ÓDIGO</v>
          </cell>
          <cell r="B1133" t="str">
            <v>| DESCRIÇÃO DO INSUMO</v>
          </cell>
          <cell r="C1133" t="str">
            <v>| UNID.</v>
          </cell>
          <cell r="D1133" t="str">
            <v>| CAT.</v>
          </cell>
          <cell r="E1133" t="str">
            <v>P R E Ç O</v>
          </cell>
          <cell r="F1133" t="str">
            <v>S  C A L C</v>
          </cell>
          <cell r="G1133" t="str">
            <v>U L A</v>
          </cell>
          <cell r="H1133" t="str">
            <v>D O S  |</v>
          </cell>
          <cell r="I1133" t="str">
            <v>COD.INTELIGENTE</v>
          </cell>
        </row>
        <row r="1134">
          <cell r="D1134">
            <v>1</v>
          </cell>
          <cell r="E1134" t="str">
            <v>.QUARTIL</v>
          </cell>
          <cell r="F1134" t="str">
            <v>MEDIANO</v>
          </cell>
          <cell r="G1134">
            <v>3</v>
          </cell>
          <cell r="H1134" t="str">
            <v>.QUARTIL</v>
          </cell>
        </row>
        <row r="1136">
          <cell r="A1136" t="str">
            <v>íNCULO..</v>
          </cell>
          <cell r="B1136" t="str">
            <v>...: NACIONAL CAIXA</v>
          </cell>
        </row>
        <row r="1138">
          <cell r="B1138" t="str">
            <v>OR) TP SINTENAX PIRELLI OU EQUIV</v>
          </cell>
        </row>
        <row r="1139">
          <cell r="A1139">
            <v>995</v>
          </cell>
          <cell r="B1139" t="str">
            <v>CABO DE COBRE ISOLAMENTO ANTI-CHAMA 0,6/1KV 16MM2 (1 CONDUTO</v>
          </cell>
          <cell r="C1139" t="str">
            <v>M</v>
          </cell>
          <cell r="D1139">
            <v>2</v>
          </cell>
          <cell r="E1139">
            <v>6.76</v>
          </cell>
          <cell r="F1139">
            <v>8.1999999999999993</v>
          </cell>
          <cell r="H1139">
            <v>8.93</v>
          </cell>
          <cell r="I1139" t="str">
            <v>MATE MELE 995</v>
          </cell>
        </row>
        <row r="1140">
          <cell r="B1140" t="str">
            <v>R) TP SINTENAX PIRELLI OU EQUIV</v>
          </cell>
        </row>
        <row r="1141">
          <cell r="A1141">
            <v>1000</v>
          </cell>
          <cell r="B1141" t="str">
            <v>CABO DE COBRE ISOLAMENTO ANTI-CHAMA 0,6/1KV 185MM2 (1 CONDUT</v>
          </cell>
          <cell r="C1141" t="str">
            <v>M</v>
          </cell>
          <cell r="D1141">
            <v>2</v>
          </cell>
          <cell r="E1141">
            <v>65.56</v>
          </cell>
          <cell r="F1141">
            <v>79.540000000000006</v>
          </cell>
          <cell r="H1141">
            <v>86.59</v>
          </cell>
          <cell r="I1141" t="str">
            <v>MATE MELE 1000</v>
          </cell>
        </row>
        <row r="1142">
          <cell r="B1142" t="str">
            <v>OR)TP SINTENAX PIRELLI OU EQUIV</v>
          </cell>
        </row>
        <row r="1143">
          <cell r="A1143">
            <v>1022</v>
          </cell>
          <cell r="B1143" t="str">
            <v>CABO DE COBRE ISOLAMENTO ANTI-CHAMA 0,6/1KV 2,5MM2 (1 CONDUT</v>
          </cell>
          <cell r="C1143" t="str">
            <v>M</v>
          </cell>
          <cell r="D1143">
            <v>2</v>
          </cell>
          <cell r="E1143">
            <v>1.41</v>
          </cell>
          <cell r="F1143">
            <v>1.71</v>
          </cell>
          <cell r="H1143">
            <v>1.87</v>
          </cell>
          <cell r="I1143" t="str">
            <v>MATE MELE 1022</v>
          </cell>
        </row>
        <row r="1144">
          <cell r="B1144" t="str">
            <v>OR) TP SINTENAX   PIRELLI OU EQUIV</v>
          </cell>
        </row>
        <row r="1145">
          <cell r="A1145">
            <v>1015</v>
          </cell>
          <cell r="B1145" t="str">
            <v>CABO DE COBRE ISOLAMENTO ANTI-CHAMA 0,6/1KV 240MM2 (1 CONDUT</v>
          </cell>
          <cell r="C1145" t="str">
            <v>M</v>
          </cell>
          <cell r="D1145">
            <v>2</v>
          </cell>
          <cell r="E1145">
            <v>88.8</v>
          </cell>
          <cell r="F1145">
            <v>107.73</v>
          </cell>
          <cell r="H1145">
            <v>117.27</v>
          </cell>
          <cell r="I1145" t="str">
            <v>MATE MELE 1015</v>
          </cell>
        </row>
        <row r="1146">
          <cell r="B1146" t="str">
            <v>OR)TP SINTENAX PIRELLI OU EQUIV</v>
          </cell>
        </row>
        <row r="1147">
          <cell r="A1147">
            <v>996</v>
          </cell>
          <cell r="B1147" t="str">
            <v>CABO DE COBRE ISOLAMENTO ANTI-CHAMA 0,6/1KV 25MM2 (1 CONDUTO</v>
          </cell>
          <cell r="C1147" t="str">
            <v>M</v>
          </cell>
          <cell r="D1147">
            <v>2</v>
          </cell>
          <cell r="E1147">
            <v>10.43</v>
          </cell>
          <cell r="F1147">
            <v>12.66</v>
          </cell>
          <cell r="H1147">
            <v>13.78</v>
          </cell>
          <cell r="I1147" t="str">
            <v>MATE MELE 996</v>
          </cell>
        </row>
        <row r="1148">
          <cell r="B1148" t="str">
            <v>R) TP SINTENAX PIRELLI OU EQUIV</v>
          </cell>
        </row>
        <row r="1149">
          <cell r="A1149">
            <v>1001</v>
          </cell>
          <cell r="B1149" t="str">
            <v>CABO DE COBRE ISOLAMENTO ANTI-CHAMA 0,6/1KV 300MM2 (1 CONDUT</v>
          </cell>
          <cell r="C1149" t="str">
            <v>M</v>
          </cell>
          <cell r="D1149">
            <v>2</v>
          </cell>
          <cell r="E1149">
            <v>105.64</v>
          </cell>
          <cell r="F1149">
            <v>128.16</v>
          </cell>
          <cell r="H1149">
            <v>139.51</v>
          </cell>
          <cell r="I1149" t="str">
            <v>MATE MELE 1001</v>
          </cell>
        </row>
        <row r="1150">
          <cell r="B1150" t="str">
            <v>OR) TP SINTENAX PIRELLI OU EQUIV</v>
          </cell>
        </row>
        <row r="1151">
          <cell r="A1151">
            <v>1019</v>
          </cell>
          <cell r="B1151" t="str">
            <v>CABO DE COBRE ISOLAMENTO ANTI-CHAMA 0,6/1KV 35MM2 (1 CONDUTO</v>
          </cell>
          <cell r="C1151" t="str">
            <v>M</v>
          </cell>
          <cell r="D1151">
            <v>2</v>
          </cell>
          <cell r="E1151">
            <v>13.74</v>
          </cell>
          <cell r="F1151">
            <v>16.670000000000002</v>
          </cell>
          <cell r="H1151">
            <v>18.14</v>
          </cell>
          <cell r="I1151" t="str">
            <v>MATE MELE 1019</v>
          </cell>
        </row>
        <row r="1152">
          <cell r="B1152" t="str">
            <v>R) TP SINTENAX PIRELLI OU EQUIV</v>
          </cell>
        </row>
        <row r="1153">
          <cell r="A1153">
            <v>1021</v>
          </cell>
          <cell r="B1153" t="str">
            <v>CABO DE COBRE ISOLAMENTO ANTI-CHAMA 0,6/1KV 4MM2 (1 CONDUTOR</v>
          </cell>
          <cell r="C1153" t="str">
            <v>M</v>
          </cell>
          <cell r="D1153">
            <v>2</v>
          </cell>
          <cell r="E1153">
            <v>2.36</v>
          </cell>
          <cell r="F1153">
            <v>2.86</v>
          </cell>
          <cell r="H1153">
            <v>3.11</v>
          </cell>
          <cell r="I1153" t="str">
            <v>MATE MELE 1021</v>
          </cell>
        </row>
        <row r="1154">
          <cell r="B1154" t="str">
            <v>) TP SINTENAX PIRELLI OU EQUIV</v>
          </cell>
        </row>
        <row r="1155">
          <cell r="A1155">
            <v>1018</v>
          </cell>
          <cell r="B1155" t="str">
            <v>CABO DE COBRE ISOLAMENTO ANTI-CHAMA 0,6/1KV 50MM2 (1 CONDUTO</v>
          </cell>
          <cell r="C1155" t="str">
            <v>M</v>
          </cell>
          <cell r="D1155">
            <v>2</v>
          </cell>
          <cell r="E1155">
            <v>18.62</v>
          </cell>
          <cell r="F1155">
            <v>22.59</v>
          </cell>
          <cell r="H1155">
            <v>24.59</v>
          </cell>
          <cell r="I1155" t="str">
            <v>MATE MELE 1018</v>
          </cell>
        </row>
        <row r="1156">
          <cell r="B1156" t="str">
            <v>R) TP SINTENAX PIRELLI OU EQUIV</v>
          </cell>
        </row>
        <row r="1157">
          <cell r="B1157" t="str">
            <v>75 A 500    E PN-16 DN 75 A 400</v>
          </cell>
        </row>
        <row r="1158">
          <cell r="A1158">
            <v>994</v>
          </cell>
          <cell r="B1158" t="str">
            <v>CABO DE COBRE ISOLAMENTO ANTI-CHAMA 0,6/1KV 6MM2 (1 CONDUTOR</v>
          </cell>
          <cell r="C1158" t="str">
            <v>M</v>
          </cell>
          <cell r="D1158">
            <v>2</v>
          </cell>
          <cell r="E1158">
            <v>2.93</v>
          </cell>
          <cell r="F1158">
            <v>3.56</v>
          </cell>
          <cell r="H1158">
            <v>3.87</v>
          </cell>
          <cell r="I1158" t="str">
            <v>MATE MELE 994</v>
          </cell>
        </row>
        <row r="1159">
          <cell r="B1159" t="str">
            <v>) TP SINTENAX PIRELLI OU EQUIV</v>
          </cell>
        </row>
        <row r="1160">
          <cell r="A1160">
            <v>977</v>
          </cell>
          <cell r="B1160" t="str">
            <v>CABO DE COBRE ISOLAMENTO ANTI-CHAMA 0,6/1KV 70MM2 (1 CONDUTO</v>
          </cell>
          <cell r="C1160" t="str">
            <v>M</v>
          </cell>
          <cell r="D1160">
            <v>2</v>
          </cell>
          <cell r="E1160">
            <v>26.01</v>
          </cell>
          <cell r="F1160">
            <v>31.56</v>
          </cell>
          <cell r="H1160">
            <v>34.35</v>
          </cell>
          <cell r="I1160" t="str">
            <v>MATE MELE 977</v>
          </cell>
        </row>
        <row r="1161">
          <cell r="B1161" t="str">
            <v>R) TP SINTENAX PIRELLI OU EQUIV</v>
          </cell>
        </row>
        <row r="1162">
          <cell r="A1162">
            <v>998</v>
          </cell>
          <cell r="B1162" t="str">
            <v>CABO DE COBRE ISOLAMENTO ANTI-CHAMA 0,6/1KV 95MM2 (1 CONDUTO</v>
          </cell>
          <cell r="C1162" t="str">
            <v>M</v>
          </cell>
          <cell r="D1162">
            <v>2</v>
          </cell>
          <cell r="E1162">
            <v>36.450000000000003</v>
          </cell>
          <cell r="F1162">
            <v>44.22</v>
          </cell>
          <cell r="H1162">
            <v>48.14</v>
          </cell>
          <cell r="I1162" t="str">
            <v>MATE MELE 998</v>
          </cell>
        </row>
        <row r="1163">
          <cell r="B1163" t="str">
            <v>R) TP SINTENAX PIRELLI OU EQUIV</v>
          </cell>
        </row>
        <row r="1164">
          <cell r="A1164" t="str">
            <v>ÓDIGO</v>
          </cell>
          <cell r="B1164" t="str">
            <v>| DESCRIÇÃO DO INSUMO</v>
          </cell>
          <cell r="C1164" t="str">
            <v>| UNID.</v>
          </cell>
          <cell r="D1164" t="str">
            <v>| CAT.</v>
          </cell>
          <cell r="E1164" t="str">
            <v>P R E Ç O</v>
          </cell>
          <cell r="F1164" t="str">
            <v>S  C A L C</v>
          </cell>
          <cell r="G1164" t="str">
            <v>U L A</v>
          </cell>
          <cell r="H1164" t="str">
            <v>D O S  |</v>
          </cell>
          <cell r="I1164" t="str">
            <v>COD.INTELIGENTE</v>
          </cell>
        </row>
        <row r="1165">
          <cell r="D1165">
            <v>1</v>
          </cell>
          <cell r="E1165" t="str">
            <v>.QUARTIL</v>
          </cell>
          <cell r="F1165" t="str">
            <v>MEDIANO</v>
          </cell>
          <cell r="G1165">
            <v>3</v>
          </cell>
          <cell r="H1165" t="str">
            <v>.QUARTIL</v>
          </cell>
        </row>
        <row r="1167">
          <cell r="A1167" t="str">
            <v>íNCULO..</v>
          </cell>
          <cell r="B1167" t="str">
            <v>...: NACIONAL CAIXA</v>
          </cell>
        </row>
        <row r="1169">
          <cell r="A1169">
            <v>876</v>
          </cell>
          <cell r="B1169" t="str">
            <v>CABO DE COBRE ISOLAMENTO ANTI-CHAMA 20/35KV 120MM2 TP EPROTE</v>
          </cell>
          <cell r="C1169" t="str">
            <v>M</v>
          </cell>
          <cell r="D1169">
            <v>2</v>
          </cell>
          <cell r="E1169">
            <v>164.39</v>
          </cell>
          <cell r="F1169">
            <v>199.43</v>
          </cell>
          <cell r="H1169">
            <v>217.1</v>
          </cell>
          <cell r="I1169" t="str">
            <v>MATE MELE 876</v>
          </cell>
        </row>
        <row r="1170">
          <cell r="B1170" t="str">
            <v>NAX FX3 PIRELLI OU EQUIV</v>
          </cell>
        </row>
        <row r="1171">
          <cell r="A1171">
            <v>877</v>
          </cell>
          <cell r="B1171" t="str">
            <v>CABO DE COBRE ISOLAMENTO ANTI-CHAMA 20/35KV 150MM2 TP EPROTE</v>
          </cell>
          <cell r="C1171" t="str">
            <v>M</v>
          </cell>
          <cell r="D1171">
            <v>2</v>
          </cell>
          <cell r="E1171">
            <v>183.22</v>
          </cell>
          <cell r="F1171">
            <v>222.28</v>
          </cell>
          <cell r="H1171">
            <v>241.96</v>
          </cell>
          <cell r="I1171" t="str">
            <v>MATE MELE 877</v>
          </cell>
        </row>
        <row r="1172">
          <cell r="B1172" t="str">
            <v>NAX FX3 PIRELLI OU EQUIV</v>
          </cell>
        </row>
        <row r="1173">
          <cell r="A1173">
            <v>882</v>
          </cell>
          <cell r="B1173" t="str">
            <v>CABO DE COBRE ISOLAMENTO ANTI-CHAMA 20/35KV 185MM2 TP EPROTE</v>
          </cell>
          <cell r="C1173" t="str">
            <v>M</v>
          </cell>
          <cell r="D1173">
            <v>2</v>
          </cell>
          <cell r="E1173">
            <v>208.5</v>
          </cell>
          <cell r="F1173">
            <v>252.95</v>
          </cell>
          <cell r="H1173">
            <v>275.35000000000002</v>
          </cell>
          <cell r="I1173" t="str">
            <v>MATE MELE 882</v>
          </cell>
        </row>
        <row r="1174">
          <cell r="B1174" t="str">
            <v>NAX FX3 PIRELLI OU EQUIV</v>
          </cell>
        </row>
        <row r="1175">
          <cell r="A1175">
            <v>878</v>
          </cell>
          <cell r="B1175" t="str">
            <v>CABO DE COBRE ISOLAMENTO ANTI-CHAMA 20/35KV 240MM2 TP EPROTE</v>
          </cell>
          <cell r="C1175" t="str">
            <v>M</v>
          </cell>
          <cell r="D1175">
            <v>2</v>
          </cell>
          <cell r="E1175">
            <v>248.63</v>
          </cell>
          <cell r="F1175">
            <v>301.63</v>
          </cell>
          <cell r="H1175">
            <v>328.35</v>
          </cell>
          <cell r="I1175" t="str">
            <v>MATE MELE 878</v>
          </cell>
        </row>
        <row r="1176">
          <cell r="B1176" t="str">
            <v>NAX FX3 PIRELLI OU EQUIV</v>
          </cell>
        </row>
        <row r="1177">
          <cell r="A1177">
            <v>879</v>
          </cell>
          <cell r="B1177" t="str">
            <v>CABO DE COBRE ISOLAMENTO ANTI-CHAMA 20/35KV 300MM2 TP EPROTE</v>
          </cell>
          <cell r="C1177" t="str">
            <v>M</v>
          </cell>
          <cell r="D1177">
            <v>2</v>
          </cell>
          <cell r="E1177">
            <v>288.97000000000003</v>
          </cell>
          <cell r="F1177">
            <v>350.57</v>
          </cell>
          <cell r="H1177">
            <v>381.62</v>
          </cell>
          <cell r="I1177" t="str">
            <v>MATE MELE 879</v>
          </cell>
        </row>
        <row r="1178">
          <cell r="B1178" t="str">
            <v>NAX FX3 PIRELLI OU EQUIV</v>
          </cell>
        </row>
        <row r="1179">
          <cell r="A1179">
            <v>880</v>
          </cell>
          <cell r="B1179" t="str">
            <v>CABO DE COBRE ISOLAMENTO ANTI-CHAMA 20/35KV 400MM2 TP EPROTE</v>
          </cell>
          <cell r="C1179" t="str">
            <v>M</v>
          </cell>
          <cell r="D1179">
            <v>2</v>
          </cell>
          <cell r="E1179">
            <v>341.63</v>
          </cell>
          <cell r="F1179">
            <v>414.46</v>
          </cell>
          <cell r="H1179">
            <v>451.17</v>
          </cell>
          <cell r="I1179" t="str">
            <v>MATE MELE 880</v>
          </cell>
        </row>
        <row r="1180">
          <cell r="B1180" t="str">
            <v>NAX FX3 PIRELLI OU EQUIV</v>
          </cell>
        </row>
        <row r="1181">
          <cell r="A1181">
            <v>873</v>
          </cell>
          <cell r="B1181" t="str">
            <v>CABO DE COBRE ISOLAMENTO ANTI-CHAMA 20/35KV 50MM2 TP EPROTEN</v>
          </cell>
          <cell r="C1181" t="str">
            <v>M</v>
          </cell>
          <cell r="D1181">
            <v>2</v>
          </cell>
          <cell r="E1181">
            <v>104.9</v>
          </cell>
          <cell r="F1181">
            <v>127.27</v>
          </cell>
          <cell r="H1181">
            <v>138.54</v>
          </cell>
          <cell r="I1181" t="str">
            <v>MATE MELE 873</v>
          </cell>
        </row>
        <row r="1182">
          <cell r="B1182" t="str">
            <v>AX FX3 PIRELLI OU EQUIV</v>
          </cell>
        </row>
        <row r="1183">
          <cell r="A1183">
            <v>881</v>
          </cell>
          <cell r="B1183" t="str">
            <v>CABO DE COBRE ISOLAMENTO ANTI-CHAMA 20/35KV 500MM2 TP EPROTE</v>
          </cell>
          <cell r="C1183" t="str">
            <v>M</v>
          </cell>
          <cell r="D1183">
            <v>2</v>
          </cell>
          <cell r="E1183">
            <v>407.46</v>
          </cell>
          <cell r="F1183">
            <v>494.32</v>
          </cell>
          <cell r="H1183">
            <v>538.11</v>
          </cell>
          <cell r="I1183" t="str">
            <v>MATE MELE 881</v>
          </cell>
        </row>
        <row r="1184">
          <cell r="B1184" t="str">
            <v>NAX FX3 PIRELLI OU EQUIV</v>
          </cell>
        </row>
        <row r="1185">
          <cell r="A1185">
            <v>874</v>
          </cell>
          <cell r="B1185" t="str">
            <v>CABO DE COBRE ISOLAMENTO ANTI-CHAMA 20/35KV 70MM2 TP EPROTEN</v>
          </cell>
          <cell r="C1185" t="str">
            <v>M</v>
          </cell>
          <cell r="D1185">
            <v>2</v>
          </cell>
          <cell r="E1185">
            <v>125.15</v>
          </cell>
          <cell r="F1185">
            <v>151.83000000000001</v>
          </cell>
          <cell r="H1185">
            <v>165.28</v>
          </cell>
          <cell r="I1185" t="str">
            <v>MATE MELE 874</v>
          </cell>
        </row>
        <row r="1186">
          <cell r="B1186" t="str">
            <v>AX FX3 PIRELLI OU EQUIV</v>
          </cell>
        </row>
        <row r="1187">
          <cell r="A1187">
            <v>875</v>
          </cell>
          <cell r="B1187" t="str">
            <v>CABO DE COBRE ISOLAMENTO ANTI-CHAMA 20/35KV 95MM2 TP EPROTEN</v>
          </cell>
          <cell r="C1187" t="str">
            <v>M</v>
          </cell>
          <cell r="D1187">
            <v>2</v>
          </cell>
          <cell r="E1187">
            <v>145.44999999999999</v>
          </cell>
          <cell r="F1187">
            <v>176.46</v>
          </cell>
          <cell r="H1187">
            <v>192.09</v>
          </cell>
          <cell r="I1187" t="str">
            <v>MATE MELE 875</v>
          </cell>
        </row>
        <row r="1188">
          <cell r="B1188" t="str">
            <v>AX FX3 PIRELLI OU EQUIV</v>
          </cell>
        </row>
        <row r="1189">
          <cell r="A1189">
            <v>1011</v>
          </cell>
          <cell r="B1189" t="str">
            <v>CABO DE COBRE ISOLAMENTO ANTI-CHAMA 450/750V 0,75MM2, FLEXIV</v>
          </cell>
          <cell r="C1189" t="str">
            <v>M</v>
          </cell>
          <cell r="D1189">
            <v>2</v>
          </cell>
          <cell r="E1189">
            <v>0.47</v>
          </cell>
          <cell r="F1189">
            <v>0.56999999999999995</v>
          </cell>
          <cell r="H1189">
            <v>0.62</v>
          </cell>
          <cell r="I1189" t="str">
            <v>MATE MELE 1011</v>
          </cell>
        </row>
        <row r="1190">
          <cell r="B1190" t="str">
            <v>EL, TP FORESPLAST ALCOA OU EQUIV</v>
          </cell>
        </row>
        <row r="1191">
          <cell r="A1191">
            <v>1013</v>
          </cell>
          <cell r="B1191" t="str">
            <v>CABO DE COBRE ISOLAMENTO ANTI-CHAMA 450/750V 1,5MM2, FLEXIVE</v>
          </cell>
          <cell r="C1191" t="str">
            <v>M</v>
          </cell>
          <cell r="D1191">
            <v>2</v>
          </cell>
          <cell r="E1191">
            <v>0.78</v>
          </cell>
          <cell r="F1191">
            <v>0.95</v>
          </cell>
          <cell r="H1191">
            <v>1.03</v>
          </cell>
          <cell r="I1191" t="str">
            <v>MATE MELE 1013</v>
          </cell>
        </row>
        <row r="1192">
          <cell r="B1192" t="str">
            <v>L, TP FORESPLAST ALCOA OU EQUIV</v>
          </cell>
          <cell r="F1192">
            <v>14107</v>
          </cell>
        </row>
        <row r="1193">
          <cell r="A1193">
            <v>983</v>
          </cell>
          <cell r="B1193" t="str">
            <v>CABO DE COBRE ISOLAMENTO ANTI-CHAMA 450/750V 1,5MM2, TP PIRA</v>
          </cell>
          <cell r="C1193" t="str">
            <v>M</v>
          </cell>
          <cell r="D1193">
            <v>2</v>
          </cell>
          <cell r="E1193">
            <v>0.78</v>
          </cell>
          <cell r="F1193">
            <v>0.95</v>
          </cell>
          <cell r="H1193">
            <v>1.03</v>
          </cell>
          <cell r="I1193" t="str">
            <v>MATE MELE 983</v>
          </cell>
        </row>
        <row r="1194">
          <cell r="B1194" t="str">
            <v>STIC PIRELLI OU EQUIV</v>
          </cell>
        </row>
        <row r="1195">
          <cell r="A1195" t="str">
            <v>ÓDIGO</v>
          </cell>
          <cell r="B1195" t="str">
            <v>| DESCRIÇÃO DO INSUMO</v>
          </cell>
          <cell r="C1195" t="str">
            <v>| UNID.</v>
          </cell>
          <cell r="D1195" t="str">
            <v>| CAT.</v>
          </cell>
          <cell r="E1195" t="str">
            <v>P R E Ç O</v>
          </cell>
          <cell r="F1195" t="str">
            <v>S  C A L C</v>
          </cell>
          <cell r="G1195" t="str">
            <v>U L A</v>
          </cell>
          <cell r="H1195" t="str">
            <v>D O S  |</v>
          </cell>
          <cell r="I1195" t="str">
            <v>COD.INTELIGENTE</v>
          </cell>
        </row>
        <row r="1196">
          <cell r="D1196">
            <v>1</v>
          </cell>
          <cell r="E1196" t="str">
            <v>.QUARTIL</v>
          </cell>
          <cell r="F1196" t="str">
            <v>MEDIANO</v>
          </cell>
          <cell r="G1196">
            <v>3</v>
          </cell>
          <cell r="H1196" t="str">
            <v>.QUARTIL</v>
          </cell>
        </row>
        <row r="1198">
          <cell r="A1198" t="str">
            <v>íNCULO..</v>
          </cell>
          <cell r="B1198" t="str">
            <v>...: NACIONAL CAIXA</v>
          </cell>
        </row>
        <row r="1200">
          <cell r="A1200">
            <v>980</v>
          </cell>
          <cell r="B1200" t="str">
            <v>CABO DE COBRE ISOLAMENTO ANTI-CHAMA 450/750V 10MM2, FLEXIVEL</v>
          </cell>
          <cell r="C1200" t="str">
            <v>M</v>
          </cell>
          <cell r="D1200">
            <v>2</v>
          </cell>
          <cell r="E1200">
            <v>4.9800000000000004</v>
          </cell>
          <cell r="F1200">
            <v>6.04</v>
          </cell>
          <cell r="H1200">
            <v>6.58</v>
          </cell>
          <cell r="I1200" t="str">
            <v>MATE MELE 980</v>
          </cell>
        </row>
        <row r="1201">
          <cell r="B1201" t="str">
            <v>, TP FORESPLAST ALCOA OU EQUIV</v>
          </cell>
        </row>
        <row r="1202">
          <cell r="A1202">
            <v>985</v>
          </cell>
          <cell r="B1202" t="str">
            <v>CABO DE COBRE ISOLAMENTO ANTI-CHAMA 450/750V 10MM2, TP PIRAS</v>
          </cell>
          <cell r="C1202" t="str">
            <v>M</v>
          </cell>
          <cell r="D1202">
            <v>2</v>
          </cell>
          <cell r="E1202">
            <v>4.03</v>
          </cell>
          <cell r="F1202">
            <v>4.9000000000000004</v>
          </cell>
          <cell r="H1202">
            <v>5.33</v>
          </cell>
          <cell r="I1202" t="str">
            <v>MATE MELE 985</v>
          </cell>
        </row>
        <row r="1203">
          <cell r="B1203" t="str">
            <v>TIC PIRELLI OU EQUIV</v>
          </cell>
        </row>
        <row r="1204">
          <cell r="A1204">
            <v>1006</v>
          </cell>
          <cell r="B1204" t="str">
            <v>CABO DE COBRE ISOLAMENTO ANTI-CHAMA 450/750V 120MM2, TP PIRA</v>
          </cell>
          <cell r="C1204" t="str">
            <v>M</v>
          </cell>
          <cell r="D1204">
            <v>2</v>
          </cell>
          <cell r="E1204">
            <v>39.81</v>
          </cell>
          <cell r="F1204">
            <v>48.3</v>
          </cell>
          <cell r="H1204">
            <v>52.57</v>
          </cell>
          <cell r="I1204" t="str">
            <v>MATE MELE 1006</v>
          </cell>
        </row>
        <row r="1205">
          <cell r="B1205" t="str">
            <v>STIC PIRELLI OU EQUIV</v>
          </cell>
        </row>
        <row r="1206">
          <cell r="A1206">
            <v>990</v>
          </cell>
          <cell r="B1206" t="str">
            <v>CABO DE COBRE ISOLAMENTO ANTI-CHAMA 450/750V 150MM2, TP PIRA</v>
          </cell>
          <cell r="C1206" t="str">
            <v>M</v>
          </cell>
          <cell r="D1206">
            <v>2</v>
          </cell>
          <cell r="E1206">
            <v>48.1</v>
          </cell>
          <cell r="F1206">
            <v>58.35</v>
          </cell>
          <cell r="H1206">
            <v>63.52</v>
          </cell>
          <cell r="I1206" t="str">
            <v>MATE MELE 990</v>
          </cell>
        </row>
        <row r="1207">
          <cell r="B1207" t="str">
            <v>STIC PIRELLI OU EQUIV</v>
          </cell>
        </row>
        <row r="1208">
          <cell r="A1208">
            <v>1004</v>
          </cell>
          <cell r="B1208" t="str">
            <v>CABO DE COBRE ISOLAMENTO ANTI-CHAMA 450/750V 16MM2, FLEXIVEL</v>
          </cell>
          <cell r="C1208" t="str">
            <v>M</v>
          </cell>
          <cell r="D1208">
            <v>2</v>
          </cell>
          <cell r="E1208">
            <v>8.39</v>
          </cell>
          <cell r="F1208">
            <v>10.18</v>
          </cell>
          <cell r="H1208">
            <v>11.08</v>
          </cell>
          <cell r="I1208" t="str">
            <v>MATE MELE 1004</v>
          </cell>
        </row>
        <row r="1209">
          <cell r="B1209" t="str">
            <v>, TP FORESPLAST ALCOA OU EQUIV</v>
          </cell>
        </row>
        <row r="1210">
          <cell r="A1210">
            <v>979</v>
          </cell>
          <cell r="B1210" t="str">
            <v>CABO DE COBRE ISOLAMENTO ANTI-CHAMA 450/750V 16MM2, TP PIRAS</v>
          </cell>
          <cell r="C1210" t="str">
            <v>M</v>
          </cell>
          <cell r="D1210">
            <v>1</v>
          </cell>
          <cell r="E1210">
            <v>5.77</v>
          </cell>
          <cell r="F1210">
            <v>5.82</v>
          </cell>
          <cell r="H1210">
            <v>7.62</v>
          </cell>
          <cell r="I1210" t="str">
            <v>MATE MELE 979</v>
          </cell>
        </row>
        <row r="1211">
          <cell r="B1211" t="str">
            <v>TIC PIRELLI OU EQUIV</v>
          </cell>
        </row>
        <row r="1212">
          <cell r="A1212">
            <v>1005</v>
          </cell>
          <cell r="B1212" t="str">
            <v>CABO DE COBRE ISOLAMENTO ANTI-CHAMA 450/750V 185MM2, TP PIRA</v>
          </cell>
          <cell r="C1212" t="str">
            <v>M</v>
          </cell>
          <cell r="D1212">
            <v>2</v>
          </cell>
          <cell r="E1212">
            <v>60.16</v>
          </cell>
          <cell r="F1212">
            <v>72.989999999999995</v>
          </cell>
          <cell r="H1212">
            <v>79.45</v>
          </cell>
          <cell r="I1212" t="str">
            <v>MATE MELE 1005</v>
          </cell>
        </row>
        <row r="1213">
          <cell r="B1213" t="str">
            <v>STIC PIRELLI OU EQUIV</v>
          </cell>
        </row>
        <row r="1214">
          <cell r="A1214">
            <v>1014</v>
          </cell>
          <cell r="B1214" t="str">
            <v>CABO DE COBRE ISOLAMENTO ANTI-CHAMA 450/750V 2,5MM2, FLEXIVE</v>
          </cell>
          <cell r="C1214" t="str">
            <v>M</v>
          </cell>
          <cell r="D1214">
            <v>2</v>
          </cell>
          <cell r="E1214">
            <v>1.31</v>
          </cell>
          <cell r="F1214">
            <v>1.59</v>
          </cell>
          <cell r="H1214">
            <v>1.73</v>
          </cell>
          <cell r="I1214" t="str">
            <v>MATE MELE 1014</v>
          </cell>
        </row>
        <row r="1215">
          <cell r="B1215" t="str">
            <v>L, TP FORESPLAST ALCOA OU EQUIV</v>
          </cell>
        </row>
        <row r="1216">
          <cell r="A1216">
            <v>984</v>
          </cell>
          <cell r="B1216" t="str">
            <v>CABO DE COBRE ISOLAMENTO ANTI-CHAMA 450/750V 2,5MM2, TP PIRA</v>
          </cell>
          <cell r="C1216" t="str">
            <v>M</v>
          </cell>
          <cell r="D1216">
            <v>2</v>
          </cell>
          <cell r="E1216">
            <v>1.1000000000000001</v>
          </cell>
          <cell r="F1216">
            <v>1.33</v>
          </cell>
          <cell r="H1216">
            <v>1.45</v>
          </cell>
          <cell r="I1216" t="str">
            <v>MATE MELE 984</v>
          </cell>
        </row>
        <row r="1217">
          <cell r="B1217" t="str">
            <v>STIC PIRELLI OU EQUIV</v>
          </cell>
        </row>
        <row r="1218">
          <cell r="A1218">
            <v>991</v>
          </cell>
          <cell r="B1218" t="str">
            <v>CABO DE COBRE ISOLAMENTO ANTI-CHAMA 450/750V 240MM2, TP PIRA</v>
          </cell>
          <cell r="C1218" t="str">
            <v>M</v>
          </cell>
          <cell r="D1218">
            <v>2</v>
          </cell>
          <cell r="E1218">
            <v>78.31</v>
          </cell>
          <cell r="F1218">
            <v>95</v>
          </cell>
          <cell r="H1218">
            <v>103.42</v>
          </cell>
          <cell r="I1218" t="str">
            <v>MATE MELE 991</v>
          </cell>
        </row>
        <row r="1219">
          <cell r="B1219" t="str">
            <v>STIC PIRELLI OU EQUIV</v>
          </cell>
        </row>
        <row r="1220">
          <cell r="A1220">
            <v>986</v>
          </cell>
          <cell r="B1220" t="str">
            <v>CABO DE COBRE ISOLAMENTO ANTI-CHAMA 450/750V 25MM2, TP PIRAS</v>
          </cell>
          <cell r="C1220" t="str">
            <v>M</v>
          </cell>
          <cell r="D1220">
            <v>2</v>
          </cell>
          <cell r="E1220">
            <v>9.02</v>
          </cell>
          <cell r="F1220">
            <v>10.94</v>
          </cell>
          <cell r="H1220">
            <v>11.91</v>
          </cell>
          <cell r="I1220" t="str">
            <v>MATE MELE 986</v>
          </cell>
        </row>
        <row r="1221">
          <cell r="B1221" t="str">
            <v>TIC PIRELLI OU EQUIV</v>
          </cell>
        </row>
        <row r="1222">
          <cell r="A1222">
            <v>11798</v>
          </cell>
          <cell r="B1222" t="str">
            <v>CABO DE COBRE ISOLAMENTO ANTI-CHAMA 450/750V 3 X 10MM2, TP F</v>
          </cell>
          <cell r="C1222" t="str">
            <v>M</v>
          </cell>
          <cell r="D1222">
            <v>2</v>
          </cell>
          <cell r="E1222">
            <v>19.399999999999999</v>
          </cell>
          <cell r="F1222">
            <v>23.54</v>
          </cell>
          <cell r="H1222">
            <v>25.63</v>
          </cell>
          <cell r="I1222" t="str">
            <v>MATE MELE 11798</v>
          </cell>
        </row>
        <row r="1223">
          <cell r="B1223" t="str">
            <v>ICAP OU EQUIV</v>
          </cell>
        </row>
        <row r="1224">
          <cell r="A1224">
            <v>11801</v>
          </cell>
          <cell r="B1224" t="str">
            <v>CABO DE COBRE ISOLAMENTO ANTI-CHAMA 450/750V 3 X 16MM2, TP F</v>
          </cell>
          <cell r="C1224" t="str">
            <v>M</v>
          </cell>
          <cell r="D1224">
            <v>2</v>
          </cell>
          <cell r="E1224">
            <v>26.17</v>
          </cell>
          <cell r="F1224">
            <v>31.75</v>
          </cell>
          <cell r="H1224">
            <v>34.56</v>
          </cell>
          <cell r="I1224" t="str">
            <v>MATE MELE 11801</v>
          </cell>
        </row>
        <row r="1225">
          <cell r="B1225" t="str">
            <v>ICAP OU EQUIV</v>
          </cell>
        </row>
        <row r="1226">
          <cell r="A1226" t="str">
            <v>ÓDIGO</v>
          </cell>
          <cell r="B1226" t="str">
            <v>| DESCRIÇÃO DO INSUMO</v>
          </cell>
          <cell r="C1226" t="str">
            <v>| UNID.</v>
          </cell>
          <cell r="D1226" t="str">
            <v>| CAT.</v>
          </cell>
          <cell r="E1226" t="str">
            <v>P R E Ç O</v>
          </cell>
          <cell r="F1226" t="str">
            <v>S  C A L C</v>
          </cell>
          <cell r="G1226" t="str">
            <v>U L A</v>
          </cell>
          <cell r="H1226" t="str">
            <v>D O S  |</v>
          </cell>
          <cell r="I1226" t="str">
            <v>COD.INTELIGENTE</v>
          </cell>
        </row>
        <row r="1227">
          <cell r="D1227">
            <v>1</v>
          </cell>
          <cell r="E1227" t="str">
            <v>.QUARTIL</v>
          </cell>
          <cell r="F1227" t="str">
            <v>MEDIANO</v>
          </cell>
          <cell r="G1227">
            <v>3</v>
          </cell>
          <cell r="H1227" t="str">
            <v>.QUARTIL</v>
          </cell>
        </row>
        <row r="1229">
          <cell r="A1229" t="str">
            <v>íNCULO..</v>
          </cell>
          <cell r="B1229" t="str">
            <v>...: NACIONAL CAIXA</v>
          </cell>
        </row>
        <row r="1231">
          <cell r="A1231">
            <v>11804</v>
          </cell>
          <cell r="B1231" t="str">
            <v>CABO DE COBRE ISOLAMENTO ANTI-CHAMA 450/750V 3 X 25MM2, TP F</v>
          </cell>
          <cell r="C1231" t="str">
            <v>M</v>
          </cell>
          <cell r="D1231">
            <v>2</v>
          </cell>
          <cell r="E1231">
            <v>38.92</v>
          </cell>
          <cell r="F1231">
            <v>47.21</v>
          </cell>
          <cell r="H1231">
            <v>51.4</v>
          </cell>
          <cell r="I1231" t="str">
            <v>MATE MELE 11804</v>
          </cell>
        </row>
        <row r="1232">
          <cell r="B1232" t="str">
            <v>ICAP OU EQUIV</v>
          </cell>
        </row>
        <row r="1233">
          <cell r="A1233">
            <v>1024</v>
          </cell>
          <cell r="B1233" t="str">
            <v>CABO DE COBRE ISOLAMENTO ANTI-CHAMA 450/750V 300MM2, TP PIRA</v>
          </cell>
          <cell r="C1233" t="str">
            <v>M</v>
          </cell>
          <cell r="D1233">
            <v>2</v>
          </cell>
          <cell r="E1233">
            <v>95.2</v>
          </cell>
          <cell r="F1233">
            <v>115.5</v>
          </cell>
          <cell r="H1233">
            <v>125.73</v>
          </cell>
          <cell r="I1233" t="str">
            <v>MATE MELE 1024</v>
          </cell>
        </row>
        <row r="1234">
          <cell r="B1234" t="str">
            <v>STIC PIRELLI OU EQUIV</v>
          </cell>
        </row>
        <row r="1235">
          <cell r="A1235">
            <v>987</v>
          </cell>
          <cell r="B1235" t="str">
            <v>CABO DE COBRE ISOLAMENTO ANTI-CHAMA 450/750V 35MM2, TP PIRAS</v>
          </cell>
          <cell r="C1235" t="str">
            <v>M</v>
          </cell>
          <cell r="D1235">
            <v>2</v>
          </cell>
          <cell r="E1235">
            <v>11.95</v>
          </cell>
          <cell r="F1235">
            <v>14.5</v>
          </cell>
          <cell r="H1235">
            <v>15.79</v>
          </cell>
          <cell r="I1235" t="str">
            <v>MATE MELE 987</v>
          </cell>
        </row>
        <row r="1236">
          <cell r="B1236" t="str">
            <v>TIC PIRELLI OU EQUIV</v>
          </cell>
        </row>
        <row r="1237">
          <cell r="A1237">
            <v>981</v>
          </cell>
          <cell r="B1237" t="str">
            <v>CABO DE COBRE ISOLAMENTO ANTI-CHAMA 450/750V 4MM2, FLEXIVEL,</v>
          </cell>
          <cell r="C1237" t="str">
            <v>M</v>
          </cell>
          <cell r="D1237">
            <v>2</v>
          </cell>
          <cell r="E1237">
            <v>1.88</v>
          </cell>
          <cell r="F1237">
            <v>2.29</v>
          </cell>
          <cell r="H1237">
            <v>2.4900000000000002</v>
          </cell>
          <cell r="I1237" t="str">
            <v>MATE MELE 981</v>
          </cell>
        </row>
        <row r="1238">
          <cell r="B1238" t="str">
            <v>TP FORESPLAST ALCOA OU EQUIV</v>
          </cell>
        </row>
        <row r="1239">
          <cell r="A1239">
            <v>1003</v>
          </cell>
          <cell r="B1239" t="str">
            <v>CABO DE COBRE ISOLAMENTO ANTI-CHAMA 450/750V 4MM2, TP PIRAST</v>
          </cell>
          <cell r="C1239" t="str">
            <v>M</v>
          </cell>
          <cell r="D1239">
            <v>2</v>
          </cell>
          <cell r="E1239">
            <v>1.57</v>
          </cell>
          <cell r="F1239">
            <v>1.9</v>
          </cell>
          <cell r="H1239">
            <v>2.0699999999999998</v>
          </cell>
          <cell r="I1239" t="str">
            <v>MATE MELE 1003</v>
          </cell>
        </row>
        <row r="1240">
          <cell r="B1240" t="str">
            <v>IC PIRELLI OU EQUIV</v>
          </cell>
        </row>
        <row r="1241">
          <cell r="A1241">
            <v>992</v>
          </cell>
          <cell r="B1241" t="str">
            <v>CABO DE COBRE ISOLAMENTO ANTI-CHAMA 450/750V 400MM2 TP PIRAS</v>
          </cell>
          <cell r="C1241" t="str">
            <v>M</v>
          </cell>
          <cell r="D1241">
            <v>2</v>
          </cell>
          <cell r="E1241">
            <v>123.74</v>
          </cell>
          <cell r="F1241">
            <v>150.11000000000001</v>
          </cell>
          <cell r="H1241">
            <v>163.41</v>
          </cell>
          <cell r="I1241" t="str">
            <v>MATE MELE 992</v>
          </cell>
        </row>
        <row r="1242">
          <cell r="B1242" t="str">
            <v>TIC PIRELLI OU EQUIV</v>
          </cell>
        </row>
        <row r="1243">
          <cell r="A1243">
            <v>1007</v>
          </cell>
          <cell r="B1243" t="str">
            <v>CABO DE COBRE ISOLAMENTO ANTI-CHAMA 450/750V 50MM2, TP PIRAS</v>
          </cell>
          <cell r="C1243" t="str">
            <v>M</v>
          </cell>
          <cell r="D1243">
            <v>2</v>
          </cell>
          <cell r="E1243">
            <v>16.149999999999999</v>
          </cell>
          <cell r="F1243">
            <v>19.600000000000001</v>
          </cell>
          <cell r="H1243">
            <v>21.33</v>
          </cell>
          <cell r="I1243" t="str">
            <v>MATE MELE 1007</v>
          </cell>
        </row>
        <row r="1244">
          <cell r="B1244" t="str">
            <v>TIC PIRELLI OU EQUIV</v>
          </cell>
        </row>
        <row r="1245">
          <cell r="A1245">
            <v>982</v>
          </cell>
          <cell r="B1245" t="str">
            <v>CABO DE COBRE ISOLAMENTO ANTI-CHAMA 450/750V 6MM2, FLEXIVEL,</v>
          </cell>
          <cell r="C1245" t="str">
            <v>M</v>
          </cell>
          <cell r="D1245">
            <v>2</v>
          </cell>
          <cell r="E1245">
            <v>2.83</v>
          </cell>
          <cell r="F1245">
            <v>3.43</v>
          </cell>
          <cell r="H1245">
            <v>3.74</v>
          </cell>
          <cell r="I1245" t="str">
            <v>MATE MELE 982</v>
          </cell>
        </row>
        <row r="1246">
          <cell r="B1246" t="str">
            <v>TP FORESPLAST ALCOA OU EQUIV</v>
          </cell>
        </row>
        <row r="1247">
          <cell r="A1247">
            <v>1008</v>
          </cell>
          <cell r="B1247" t="str">
            <v>CABO DE COBRE ISOLAMENTO ANTI-CHAMA 450/750V 6MM2, TP PIRAST</v>
          </cell>
          <cell r="C1247" t="str">
            <v>M</v>
          </cell>
          <cell r="D1247">
            <v>2</v>
          </cell>
          <cell r="E1247">
            <v>2.41</v>
          </cell>
          <cell r="F1247">
            <v>2.92</v>
          </cell>
          <cell r="H1247">
            <v>3.18</v>
          </cell>
          <cell r="I1247" t="str">
            <v>MATE MELE 1008</v>
          </cell>
        </row>
        <row r="1248">
          <cell r="B1248" t="str">
            <v>IC PIRELLI OU EQUIV</v>
          </cell>
        </row>
        <row r="1249">
          <cell r="A1249">
            <v>988</v>
          </cell>
          <cell r="B1249" t="str">
            <v>CABO DE COBRE ISOLAMENTO ANTI-CHAMA 450/750V 70MM2, TP PIRAS</v>
          </cell>
          <cell r="C1249" t="str">
            <v>M</v>
          </cell>
          <cell r="D1249">
            <v>2</v>
          </cell>
          <cell r="E1249">
            <v>23.7</v>
          </cell>
          <cell r="F1249">
            <v>28.76</v>
          </cell>
          <cell r="H1249">
            <v>31.31</v>
          </cell>
          <cell r="I1249" t="str">
            <v>MATE MELE 988</v>
          </cell>
        </row>
        <row r="1250">
          <cell r="B1250" t="str">
            <v>TIC PIRELLI OU SIMILAR</v>
          </cell>
        </row>
        <row r="1251">
          <cell r="A1251">
            <v>989</v>
          </cell>
          <cell r="B1251" t="str">
            <v>CABO DE COBRE ISOLAMENTO ANTI-CHAMA 450/750V 95MM2, TP PIRAS</v>
          </cell>
          <cell r="C1251" t="str">
            <v>M</v>
          </cell>
          <cell r="D1251">
            <v>2</v>
          </cell>
          <cell r="E1251">
            <v>31.94</v>
          </cell>
          <cell r="F1251">
            <v>38.75</v>
          </cell>
          <cell r="H1251">
            <v>42.18</v>
          </cell>
          <cell r="I1251" t="str">
            <v>MATE MELE 989</v>
          </cell>
        </row>
        <row r="1252">
          <cell r="B1252" t="str">
            <v>TIC PIRELLI OU EQUIV</v>
          </cell>
        </row>
        <row r="1253">
          <cell r="A1253">
            <v>862</v>
          </cell>
          <cell r="B1253" t="str">
            <v>CABO DE COBRE NU 10MM2 MEIO-DURO</v>
          </cell>
          <cell r="C1253" t="str">
            <v>M</v>
          </cell>
          <cell r="D1253">
            <v>2</v>
          </cell>
          <cell r="E1253">
            <v>3.43</v>
          </cell>
          <cell r="F1253">
            <v>4.3600000000000003</v>
          </cell>
          <cell r="H1253">
            <v>4.55</v>
          </cell>
          <cell r="I1253" t="str">
            <v>MATE MELE 862</v>
          </cell>
        </row>
        <row r="1254">
          <cell r="A1254">
            <v>866</v>
          </cell>
          <cell r="B1254" t="str">
            <v>CABO DE COBRE NU 120MM2 MEIO-DURO</v>
          </cell>
          <cell r="C1254" t="str">
            <v>M</v>
          </cell>
          <cell r="D1254">
            <v>2</v>
          </cell>
          <cell r="E1254">
            <v>31.96</v>
          </cell>
          <cell r="F1254">
            <v>40.67</v>
          </cell>
          <cell r="H1254">
            <v>42.42</v>
          </cell>
          <cell r="I1254" t="str">
            <v>MATE MELE 866</v>
          </cell>
        </row>
        <row r="1255">
          <cell r="A1255">
            <v>892</v>
          </cell>
          <cell r="B1255" t="str">
            <v>CABO DE COBRE NU 150MM2 MEIO-DURO</v>
          </cell>
          <cell r="C1255" t="str">
            <v>M</v>
          </cell>
          <cell r="D1255">
            <v>2</v>
          </cell>
          <cell r="E1255">
            <v>38.770000000000003</v>
          </cell>
          <cell r="F1255">
            <v>49.35</v>
          </cell>
          <cell r="H1255">
            <v>51.46</v>
          </cell>
          <cell r="I1255" t="str">
            <v>MATE MELE 892</v>
          </cell>
        </row>
        <row r="1256">
          <cell r="A1256">
            <v>857</v>
          </cell>
          <cell r="B1256" t="str">
            <v>CABO DE COBRE NU 16MM2 MEIO-DURO</v>
          </cell>
          <cell r="C1256" t="str">
            <v>M</v>
          </cell>
          <cell r="D1256">
            <v>1</v>
          </cell>
          <cell r="E1256">
            <v>4.4000000000000004</v>
          </cell>
          <cell r="F1256">
            <v>5.6</v>
          </cell>
          <cell r="H1256">
            <v>5.84</v>
          </cell>
          <cell r="I1256" t="str">
            <v>MATE MELE 857</v>
          </cell>
        </row>
        <row r="1257">
          <cell r="A1257" t="str">
            <v>ÓDIGO</v>
          </cell>
          <cell r="B1257" t="str">
            <v>| DESCRIÇÃO DO INSUMO</v>
          </cell>
          <cell r="C1257" t="str">
            <v>| UNID.</v>
          </cell>
          <cell r="D1257" t="str">
            <v>| CAT.</v>
          </cell>
          <cell r="E1257" t="str">
            <v>P R E Ç O</v>
          </cell>
          <cell r="F1257" t="str">
            <v>S  C A L C</v>
          </cell>
          <cell r="G1257" t="str">
            <v>U L A</v>
          </cell>
          <cell r="H1257" t="str">
            <v>D O S  |</v>
          </cell>
          <cell r="I1257" t="str">
            <v>COD.INTELIGENTE</v>
          </cell>
        </row>
        <row r="1258">
          <cell r="D1258">
            <v>1</v>
          </cell>
          <cell r="E1258" t="str">
            <v>.QUARTIL</v>
          </cell>
          <cell r="F1258" t="str">
            <v>MEDIANO</v>
          </cell>
          <cell r="G1258">
            <v>3</v>
          </cell>
          <cell r="H1258" t="str">
            <v>.QUARTIL</v>
          </cell>
        </row>
        <row r="1260">
          <cell r="A1260" t="str">
            <v>íNCULO..</v>
          </cell>
          <cell r="B1260" t="str">
            <v>...: NACIONAL CAIXA</v>
          </cell>
        </row>
        <row r="1262">
          <cell r="A1262">
            <v>868</v>
          </cell>
          <cell r="B1262" t="str">
            <v>CABO DE COBRE NU 25MM2 MEIO-DURO</v>
          </cell>
          <cell r="C1262" t="str">
            <v>M</v>
          </cell>
          <cell r="D1262">
            <v>2</v>
          </cell>
          <cell r="E1262">
            <v>7.83</v>
          </cell>
          <cell r="F1262">
            <v>9.9600000000000009</v>
          </cell>
          <cell r="H1262">
            <v>10.39</v>
          </cell>
          <cell r="I1262" t="str">
            <v>MATE MELE 868</v>
          </cell>
        </row>
        <row r="1263">
          <cell r="A1263">
            <v>870</v>
          </cell>
          <cell r="B1263" t="str">
            <v>CABO DE COBRE NU 300MM2 MEIO-DURO</v>
          </cell>
          <cell r="C1263" t="str">
            <v>M</v>
          </cell>
          <cell r="D1263">
            <v>2</v>
          </cell>
          <cell r="E1263">
            <v>80.98</v>
          </cell>
          <cell r="F1263">
            <v>103.07</v>
          </cell>
          <cell r="H1263">
            <v>107.49</v>
          </cell>
          <cell r="I1263" t="str">
            <v>MATE MELE 870</v>
          </cell>
        </row>
        <row r="1264">
          <cell r="A1264">
            <v>863</v>
          </cell>
          <cell r="B1264" t="str">
            <v>CABO DE COBRE NU 35MM2 MEIO-DURO</v>
          </cell>
          <cell r="C1264" t="str">
            <v>M</v>
          </cell>
          <cell r="D1264">
            <v>2</v>
          </cell>
          <cell r="E1264">
            <v>10.050000000000001</v>
          </cell>
          <cell r="F1264">
            <v>12.79</v>
          </cell>
          <cell r="H1264">
            <v>13.34</v>
          </cell>
          <cell r="I1264" t="str">
            <v>MATE MELE 863</v>
          </cell>
        </row>
        <row r="1265">
          <cell r="A1265">
            <v>867</v>
          </cell>
          <cell r="B1265" t="str">
            <v>CABO DE COBRE NU 50MM2 MEIO-DURO</v>
          </cell>
          <cell r="C1265" t="str">
            <v>M</v>
          </cell>
          <cell r="D1265">
            <v>2</v>
          </cell>
          <cell r="E1265">
            <v>13.1</v>
          </cell>
          <cell r="F1265">
            <v>16.670000000000002</v>
          </cell>
          <cell r="H1265">
            <v>17.39</v>
          </cell>
          <cell r="I1265" t="str">
            <v>MATE MELE 867</v>
          </cell>
        </row>
        <row r="1266">
          <cell r="A1266">
            <v>891</v>
          </cell>
          <cell r="B1266" t="str">
            <v>CABO DE COBRE NU 500MM2 MEIO-DURO</v>
          </cell>
          <cell r="C1266" t="str">
            <v>M</v>
          </cell>
          <cell r="D1266">
            <v>2</v>
          </cell>
          <cell r="E1266">
            <v>129.09</v>
          </cell>
          <cell r="F1266">
            <v>164.3</v>
          </cell>
          <cell r="H1266">
            <v>171.34</v>
          </cell>
          <cell r="I1266" t="str">
            <v>MATE MELE 891</v>
          </cell>
        </row>
        <row r="1267">
          <cell r="A1267">
            <v>861</v>
          </cell>
          <cell r="B1267" t="str">
            <v>CABO DE COBRE NU 6MM2 MEIO-DURO</v>
          </cell>
          <cell r="C1267" t="str">
            <v>M</v>
          </cell>
          <cell r="D1267">
            <v>2</v>
          </cell>
          <cell r="E1267">
            <v>2.17</v>
          </cell>
          <cell r="F1267">
            <v>2.76</v>
          </cell>
          <cell r="H1267">
            <v>2.88</v>
          </cell>
          <cell r="I1267" t="str">
            <v>MATE MELE 861</v>
          </cell>
        </row>
        <row r="1268">
          <cell r="A1268">
            <v>864</v>
          </cell>
          <cell r="B1268" t="str">
            <v>CABO DE COBRE NU 70MM2 MEIO-DURO</v>
          </cell>
          <cell r="C1268" t="str">
            <v>M</v>
          </cell>
          <cell r="D1268">
            <v>2</v>
          </cell>
          <cell r="E1268">
            <v>19.34</v>
          </cell>
          <cell r="F1268">
            <v>24.61</v>
          </cell>
          <cell r="H1268">
            <v>25.67</v>
          </cell>
          <cell r="I1268" t="str">
            <v>MATE MELE 864</v>
          </cell>
        </row>
        <row r="1269">
          <cell r="A1269">
            <v>865</v>
          </cell>
          <cell r="B1269" t="str">
            <v>CABO DE COBRE NU 95MM2 MEIO-DURO</v>
          </cell>
          <cell r="C1269" t="str">
            <v>M</v>
          </cell>
          <cell r="D1269">
            <v>2</v>
          </cell>
          <cell r="E1269">
            <v>25.67</v>
          </cell>
          <cell r="F1269">
            <v>32.67</v>
          </cell>
          <cell r="H1269">
            <v>34.07</v>
          </cell>
          <cell r="I1269" t="str">
            <v>MATE MELE 865</v>
          </cell>
        </row>
        <row r="1270">
          <cell r="A1270">
            <v>948</v>
          </cell>
          <cell r="B1270" t="str">
            <v>CABO DE COBRE UNIPOLAR 10MM2 BLINDADO, ISOLACAO 3,6/6KV EPR,</v>
          </cell>
          <cell r="C1270" t="str">
            <v>M</v>
          </cell>
          <cell r="D1270">
            <v>2</v>
          </cell>
          <cell r="E1270">
            <v>8.76</v>
          </cell>
          <cell r="F1270">
            <v>16.37</v>
          </cell>
          <cell r="H1270">
            <v>16.37</v>
          </cell>
          <cell r="I1270" t="str">
            <v>MATE MELE 948</v>
          </cell>
        </row>
        <row r="1271">
          <cell r="B1271" t="str">
            <v>COBERTURA EM PVC</v>
          </cell>
        </row>
        <row r="1272">
          <cell r="A1272">
            <v>947</v>
          </cell>
          <cell r="B1272" t="str">
            <v>CABO DE COBRE UNIPOLAR 16MM2 BLINDADO, ISOLACAO 3,6/6KV EPR,</v>
          </cell>
          <cell r="C1272" t="str">
            <v>M</v>
          </cell>
          <cell r="D1272">
            <v>2</v>
          </cell>
          <cell r="E1272">
            <v>9.86</v>
          </cell>
          <cell r="F1272">
            <v>18.43</v>
          </cell>
          <cell r="H1272">
            <v>18.43</v>
          </cell>
          <cell r="I1272" t="str">
            <v>MATE MELE 947</v>
          </cell>
        </row>
        <row r="1273">
          <cell r="B1273" t="str">
            <v>COBERTURA EM PVC</v>
          </cell>
        </row>
        <row r="1274">
          <cell r="A1274">
            <v>911</v>
          </cell>
          <cell r="B1274" t="str">
            <v>CABO DE COBRE UNIPOLAR 16MM2 BLINDADO, ISOLACAO 6/10KV EPR,</v>
          </cell>
          <cell r="C1274" t="str">
            <v>M</v>
          </cell>
          <cell r="D1274">
            <v>2</v>
          </cell>
          <cell r="E1274">
            <v>9.9700000000000006</v>
          </cell>
          <cell r="F1274">
            <v>18.63</v>
          </cell>
          <cell r="H1274">
            <v>18.63</v>
          </cell>
          <cell r="I1274" t="str">
            <v>MATE MELE 911</v>
          </cell>
        </row>
        <row r="1275">
          <cell r="B1275" t="str">
            <v>COBERTURA EM PVC</v>
          </cell>
        </row>
        <row r="1276">
          <cell r="A1276">
            <v>925</v>
          </cell>
          <cell r="B1276" t="str">
            <v>CABO DE COBRE UNIPOLAR 25MM2 BLINDADO, ISOLACAO 3,6/6KV EPR,</v>
          </cell>
          <cell r="C1276" t="str">
            <v>M</v>
          </cell>
          <cell r="D1276">
            <v>2</v>
          </cell>
          <cell r="E1276">
            <v>11.38</v>
          </cell>
          <cell r="F1276">
            <v>21.28</v>
          </cell>
          <cell r="H1276">
            <v>21.28</v>
          </cell>
          <cell r="I1276" t="str">
            <v>MATE MELE 925</v>
          </cell>
        </row>
        <row r="1277">
          <cell r="B1277" t="str">
            <v>COBERTURA EM PVC</v>
          </cell>
        </row>
        <row r="1278">
          <cell r="A1278">
            <v>954</v>
          </cell>
          <cell r="B1278" t="str">
            <v>CABO DE COBRE UNIPOLAR 25MM2 BLINDADO, ISOLACAO 6/10 KV EPR,</v>
          </cell>
          <cell r="C1278" t="str">
            <v>M</v>
          </cell>
          <cell r="D1278">
            <v>2</v>
          </cell>
          <cell r="E1278">
            <v>11.5</v>
          </cell>
          <cell r="F1278">
            <v>21.5</v>
          </cell>
          <cell r="H1278">
            <v>21.5</v>
          </cell>
          <cell r="I1278" t="str">
            <v>MATE MELE 954</v>
          </cell>
        </row>
        <row r="1279">
          <cell r="B1279" t="str">
            <v>COBERTURA EM PVC</v>
          </cell>
        </row>
        <row r="1280">
          <cell r="A1280">
            <v>901</v>
          </cell>
          <cell r="B1280" t="str">
            <v>CABO DE COBRE UNIPOLAR 35MM2 BLINDADO, ISOLACAO 12/20KV EPR</v>
          </cell>
          <cell r="C1280" t="str">
            <v>M</v>
          </cell>
          <cell r="D1280">
            <v>1</v>
          </cell>
          <cell r="E1280">
            <v>14.98</v>
          </cell>
          <cell r="F1280">
            <v>28</v>
          </cell>
          <cell r="H1280">
            <v>28</v>
          </cell>
          <cell r="I1280" t="str">
            <v>MATE MELE 901</v>
          </cell>
        </row>
        <row r="1281">
          <cell r="B1281" t="str">
            <v>COBERTURA EM PVC</v>
          </cell>
        </row>
        <row r="1282">
          <cell r="B1282" t="str">
            <v>CERIA FIXA ABERTA DE MADEIRA P/ TRANSP</v>
          </cell>
        </row>
        <row r="1283">
          <cell r="B1283" t="str">
            <v>GERAL DE CARGA SECA - DIMENSOES APROXIM 2,50 X 7,00 X 0,50M</v>
          </cell>
        </row>
        <row r="1284">
          <cell r="A1284">
            <v>926</v>
          </cell>
          <cell r="B1284" t="str">
            <v>CABO DE COBRE UNIPOLAR 35MM2 BLINDADO, ISOLACAO 3,6/6KV EPR,</v>
          </cell>
          <cell r="C1284" t="str">
            <v>M</v>
          </cell>
          <cell r="D1284">
            <v>2</v>
          </cell>
          <cell r="E1284">
            <v>12.94</v>
          </cell>
          <cell r="F1284">
            <v>24.2</v>
          </cell>
          <cell r="H1284">
            <v>24.2</v>
          </cell>
          <cell r="I1284" t="str">
            <v>MATE MELE 926</v>
          </cell>
        </row>
        <row r="1285">
          <cell r="B1285" t="str">
            <v>COBERTURA EM PVC</v>
          </cell>
        </row>
        <row r="1286">
          <cell r="A1286">
            <v>912</v>
          </cell>
          <cell r="B1286" t="str">
            <v>CABO DE COBRE UNIPOLAR 35MM2 BLINDADO, ISOLACAO 6/10KV EPR,</v>
          </cell>
          <cell r="C1286" t="str">
            <v>M</v>
          </cell>
          <cell r="D1286">
            <v>2</v>
          </cell>
          <cell r="E1286">
            <v>13.09</v>
          </cell>
          <cell r="F1286">
            <v>24.47</v>
          </cell>
          <cell r="H1286">
            <v>24.47</v>
          </cell>
          <cell r="I1286" t="str">
            <v>MATE MELE 912</v>
          </cell>
        </row>
        <row r="1287">
          <cell r="B1287" t="str">
            <v>COBERTURA EM PVC</v>
          </cell>
        </row>
        <row r="1288">
          <cell r="A1288" t="str">
            <v>ÓDIGO</v>
          </cell>
          <cell r="B1288" t="str">
            <v>| DESCRIÇÃO DO INSUMO</v>
          </cell>
          <cell r="C1288" t="str">
            <v>| UNID.</v>
          </cell>
          <cell r="D1288" t="str">
            <v>| CAT.</v>
          </cell>
          <cell r="E1288" t="str">
            <v>P R E Ç O</v>
          </cell>
          <cell r="F1288" t="str">
            <v>S  C A L C</v>
          </cell>
          <cell r="G1288" t="str">
            <v>U L A</v>
          </cell>
          <cell r="H1288" t="str">
            <v>D O S  |</v>
          </cell>
          <cell r="I1288" t="str">
            <v>COD.INTELIGENTE</v>
          </cell>
        </row>
        <row r="1289">
          <cell r="D1289">
            <v>1</v>
          </cell>
          <cell r="E1289" t="str">
            <v>.QUARTIL</v>
          </cell>
          <cell r="F1289" t="str">
            <v>MEDIANO</v>
          </cell>
          <cell r="G1289">
            <v>3</v>
          </cell>
          <cell r="H1289" t="str">
            <v>.QUARTIL</v>
          </cell>
        </row>
        <row r="1291">
          <cell r="A1291" t="str">
            <v>íNCULO..</v>
          </cell>
          <cell r="B1291" t="str">
            <v>...: NACIONAL CAIXA</v>
          </cell>
        </row>
        <row r="1293">
          <cell r="A1293">
            <v>955</v>
          </cell>
          <cell r="B1293" t="str">
            <v>CABO DE COBRE UNIPOLAR 50MM2 BLINDADO, ISOLACAO 12/20 KV EPR</v>
          </cell>
          <cell r="C1293" t="str">
            <v>M</v>
          </cell>
          <cell r="D1293">
            <v>2</v>
          </cell>
          <cell r="E1293">
            <v>17.899999999999999</v>
          </cell>
          <cell r="F1293">
            <v>33.47</v>
          </cell>
          <cell r="H1293">
            <v>33.47</v>
          </cell>
          <cell r="I1293" t="str">
            <v>MATE MELE 955</v>
          </cell>
        </row>
        <row r="1294">
          <cell r="B1294" t="str">
            <v>, COBERTURA EM PVC</v>
          </cell>
        </row>
        <row r="1295">
          <cell r="A1295">
            <v>946</v>
          </cell>
          <cell r="B1295" t="str">
            <v>CABO DE COBRE UNIPOLAR 50MM2 BLINDADO, ISOLACAO 3,6/6 KV EPR</v>
          </cell>
          <cell r="C1295" t="str">
            <v>M</v>
          </cell>
          <cell r="D1295">
            <v>2</v>
          </cell>
          <cell r="E1295">
            <v>14.87</v>
          </cell>
          <cell r="F1295">
            <v>27.79</v>
          </cell>
          <cell r="H1295">
            <v>27.79</v>
          </cell>
          <cell r="I1295" t="str">
            <v>MATE MELE 946</v>
          </cell>
        </row>
        <row r="1296">
          <cell r="B1296" t="str">
            <v>, COBERTURA EM PVC</v>
          </cell>
        </row>
        <row r="1297">
          <cell r="A1297">
            <v>953</v>
          </cell>
          <cell r="B1297" t="str">
            <v>CABO DE COBRE UNIPOLAR 50MM2 BLINDADO, ISOLACAO 6/10 KV EPR,</v>
          </cell>
          <cell r="C1297" t="str">
            <v>M</v>
          </cell>
          <cell r="D1297">
            <v>2</v>
          </cell>
          <cell r="E1297">
            <v>15.56</v>
          </cell>
          <cell r="F1297">
            <v>29.08</v>
          </cell>
          <cell r="H1297">
            <v>29.08</v>
          </cell>
          <cell r="I1297" t="str">
            <v>MATE MELE 953</v>
          </cell>
        </row>
        <row r="1298">
          <cell r="B1298" t="str">
            <v>COBERTURA EM PVC</v>
          </cell>
        </row>
        <row r="1299">
          <cell r="A1299">
            <v>902</v>
          </cell>
          <cell r="B1299" t="str">
            <v>CABO DE COBRE UNIPOLAR 70MM2 BLINDADO, ISOLACAO 12/20KV EPR</v>
          </cell>
          <cell r="C1299" t="str">
            <v>M</v>
          </cell>
          <cell r="D1299">
            <v>2</v>
          </cell>
          <cell r="E1299">
            <v>19.440000000000001</v>
          </cell>
          <cell r="F1299">
            <v>36.340000000000003</v>
          </cell>
          <cell r="H1299">
            <v>36.340000000000003</v>
          </cell>
          <cell r="I1299" t="str">
            <v>MATE MELE 902</v>
          </cell>
        </row>
        <row r="1300">
          <cell r="B1300" t="str">
            <v>COBERTURA EM PVC</v>
          </cell>
        </row>
        <row r="1301">
          <cell r="A1301">
            <v>927</v>
          </cell>
          <cell r="B1301" t="str">
            <v>CABO DE COBRE UNIPOLAR 70MM2 BLINDADO, ISOLACAO 3,6 KV EPR,</v>
          </cell>
          <cell r="C1301" t="str">
            <v>M</v>
          </cell>
          <cell r="D1301">
            <v>2</v>
          </cell>
          <cell r="E1301">
            <v>18.25</v>
          </cell>
          <cell r="F1301">
            <v>34.119999999999997</v>
          </cell>
          <cell r="H1301">
            <v>34.119999999999997</v>
          </cell>
          <cell r="I1301" t="str">
            <v>MATE MELE 927</v>
          </cell>
        </row>
        <row r="1302">
          <cell r="B1302" t="str">
            <v>COBERTURA EM PVC</v>
          </cell>
        </row>
        <row r="1303">
          <cell r="A1303">
            <v>913</v>
          </cell>
          <cell r="B1303" t="str">
            <v>CABO DE COBRE UNIPOLAR 70MM2 BLINDADO, ISOLACAO 6/10KV EPR,</v>
          </cell>
          <cell r="C1303" t="str">
            <v>M</v>
          </cell>
          <cell r="D1303">
            <v>2</v>
          </cell>
          <cell r="E1303">
            <v>18.47</v>
          </cell>
          <cell r="F1303">
            <v>34.53</v>
          </cell>
          <cell r="H1303">
            <v>34.53</v>
          </cell>
          <cell r="I1303" t="str">
            <v>MATE MELE 913</v>
          </cell>
        </row>
        <row r="1304">
          <cell r="B1304" t="str">
            <v>COBERTURA EM PVC</v>
          </cell>
        </row>
        <row r="1305">
          <cell r="A1305">
            <v>903</v>
          </cell>
          <cell r="B1305" t="str">
            <v>CABO DE COBRE UNIPOLAR 95MM2 BLINDADO, ISOLACAO 12/20KV EPR,</v>
          </cell>
          <cell r="C1305" t="str">
            <v>M</v>
          </cell>
          <cell r="D1305">
            <v>2</v>
          </cell>
          <cell r="E1305">
            <v>26.31</v>
          </cell>
          <cell r="F1305">
            <v>49.19</v>
          </cell>
          <cell r="H1305">
            <v>49.19</v>
          </cell>
          <cell r="I1305" t="str">
            <v>MATE MELE 903</v>
          </cell>
        </row>
        <row r="1306">
          <cell r="B1306" t="str">
            <v>COBERTURA EM PVC</v>
          </cell>
        </row>
        <row r="1307">
          <cell r="A1307">
            <v>945</v>
          </cell>
          <cell r="B1307" t="str">
            <v>CABO DE COBRE UNIPOLAR 95MM2 BLINDADO, ISOLACAO 3,6/6 KV EPR</v>
          </cell>
          <cell r="C1307" t="str">
            <v>M</v>
          </cell>
          <cell r="D1307">
            <v>2</v>
          </cell>
          <cell r="E1307">
            <v>21.81</v>
          </cell>
          <cell r="F1307">
            <v>40.770000000000003</v>
          </cell>
          <cell r="H1307">
            <v>40.770000000000003</v>
          </cell>
          <cell r="I1307" t="str">
            <v>MATE MELE 945</v>
          </cell>
        </row>
        <row r="1308">
          <cell r="B1308" t="str">
            <v>, COBERTURA EM PVC</v>
          </cell>
        </row>
        <row r="1309">
          <cell r="A1309">
            <v>914</v>
          </cell>
          <cell r="B1309" t="str">
            <v>CABO DE COBRE UNIPOLAR 95MM2 BLINDADO, ISOLACAO 6/10KV EPR,</v>
          </cell>
          <cell r="C1309" t="str">
            <v>M</v>
          </cell>
          <cell r="D1309">
            <v>2</v>
          </cell>
          <cell r="E1309">
            <v>22.05</v>
          </cell>
          <cell r="F1309">
            <v>41.23</v>
          </cell>
          <cell r="H1309">
            <v>41.23</v>
          </cell>
          <cell r="I1309" t="str">
            <v>MATE MELE 914</v>
          </cell>
        </row>
        <row r="1310">
          <cell r="B1310" t="str">
            <v>COBERTURA EM PVC</v>
          </cell>
        </row>
        <row r="1311">
          <cell r="A1311">
            <v>11901</v>
          </cell>
          <cell r="B1311" t="str">
            <v>CABO TELEFONICO S/ BLINDAGEM INT CCI 1 PAR</v>
          </cell>
          <cell r="C1311" t="str">
            <v>M</v>
          </cell>
          <cell r="D1311">
            <v>1</v>
          </cell>
          <cell r="E1311">
            <v>0.36</v>
          </cell>
          <cell r="F1311">
            <v>0.4</v>
          </cell>
          <cell r="H1311">
            <v>0.4</v>
          </cell>
          <cell r="I1311" t="str">
            <v>MATE MELE 11901</v>
          </cell>
        </row>
        <row r="1312">
          <cell r="A1312">
            <v>11902</v>
          </cell>
          <cell r="B1312" t="str">
            <v>CABO TELEFONICO S/ BLINDAGEM INT CCI 2 PARES</v>
          </cell>
          <cell r="C1312" t="str">
            <v>M</v>
          </cell>
          <cell r="D1312">
            <v>2</v>
          </cell>
          <cell r="E1312">
            <v>0.57999999999999996</v>
          </cell>
          <cell r="F1312">
            <v>0.65</v>
          </cell>
          <cell r="H1312">
            <v>0.65</v>
          </cell>
          <cell r="I1312" t="str">
            <v>MATE MELE 11902</v>
          </cell>
        </row>
        <row r="1313">
          <cell r="A1313">
            <v>11903</v>
          </cell>
          <cell r="B1313" t="str">
            <v>CABO TELEFONICO S/ BLINDAGEM INT CCI 3 PARES</v>
          </cell>
          <cell r="C1313" t="str">
            <v>M</v>
          </cell>
          <cell r="D1313">
            <v>2</v>
          </cell>
          <cell r="E1313">
            <v>0.85</v>
          </cell>
          <cell r="F1313">
            <v>0.95</v>
          </cell>
          <cell r="H1313">
            <v>0.95</v>
          </cell>
          <cell r="I1313" t="str">
            <v>MATE MELE 11903</v>
          </cell>
        </row>
        <row r="1314">
          <cell r="A1314">
            <v>11904</v>
          </cell>
          <cell r="B1314" t="str">
            <v>CABO TELEFONICO S/ BLINDAGEM INT CCI 4 PARES</v>
          </cell>
          <cell r="C1314" t="str">
            <v>M</v>
          </cell>
          <cell r="D1314">
            <v>2</v>
          </cell>
          <cell r="E1314">
            <v>0.87</v>
          </cell>
          <cell r="F1314">
            <v>0.97</v>
          </cell>
          <cell r="H1314">
            <v>0.97</v>
          </cell>
          <cell r="I1314" t="str">
            <v>MATE MELE 11904</v>
          </cell>
        </row>
        <row r="1315">
          <cell r="A1315">
            <v>11905</v>
          </cell>
          <cell r="B1315" t="str">
            <v>CABO TELEFONICO S/ BLINDAGEM INT CCI 5 PARES</v>
          </cell>
          <cell r="C1315" t="str">
            <v>M</v>
          </cell>
          <cell r="D1315">
            <v>2</v>
          </cell>
          <cell r="E1315">
            <v>0.94</v>
          </cell>
          <cell r="F1315">
            <v>1.05</v>
          </cell>
          <cell r="H1315">
            <v>1.05</v>
          </cell>
          <cell r="I1315" t="str">
            <v>MATE MELE 11905</v>
          </cell>
        </row>
        <row r="1316">
          <cell r="A1316">
            <v>11906</v>
          </cell>
          <cell r="B1316" t="str">
            <v>CABO TELEFONICO S/ BLINDAGEM INT CCI 6 PARES</v>
          </cell>
          <cell r="C1316" t="str">
            <v>M</v>
          </cell>
          <cell r="D1316">
            <v>2</v>
          </cell>
          <cell r="E1316">
            <v>1.21</v>
          </cell>
          <cell r="F1316">
            <v>1.35</v>
          </cell>
          <cell r="H1316">
            <v>1.35</v>
          </cell>
          <cell r="I1316" t="str">
            <v>MATE MELE 11906</v>
          </cell>
        </row>
        <row r="1317">
          <cell r="A1317">
            <v>11914</v>
          </cell>
          <cell r="B1317" t="str">
            <v>CABO TELEFONICO TP CT 0,50 PARA 100 PARES</v>
          </cell>
          <cell r="C1317" t="str">
            <v>M</v>
          </cell>
          <cell r="D1317">
            <v>2</v>
          </cell>
          <cell r="E1317">
            <v>17.28</v>
          </cell>
          <cell r="F1317">
            <v>19.2</v>
          </cell>
          <cell r="H1317">
            <v>19.2</v>
          </cell>
          <cell r="I1317" t="str">
            <v>MATE MELE 11914</v>
          </cell>
        </row>
        <row r="1318">
          <cell r="A1318">
            <v>11916</v>
          </cell>
          <cell r="B1318" t="str">
            <v>CABO TELEFONICO TP CTP-APL 0,50 PARA 10 PARES</v>
          </cell>
          <cell r="C1318" t="str">
            <v>M</v>
          </cell>
          <cell r="D1318">
            <v>2</v>
          </cell>
          <cell r="E1318">
            <v>3.37</v>
          </cell>
          <cell r="F1318">
            <v>3.75</v>
          </cell>
          <cell r="H1318">
            <v>3.75</v>
          </cell>
          <cell r="I1318" t="str">
            <v>MATE MELE 11916</v>
          </cell>
        </row>
        <row r="1319">
          <cell r="A1319" t="str">
            <v>ÓDIGO</v>
          </cell>
          <cell r="B1319" t="str">
            <v>| DESCRIÇÃO DO INSUMO</v>
          </cell>
          <cell r="C1319" t="str">
            <v>| UNID.</v>
          </cell>
          <cell r="D1319" t="str">
            <v>| CAT.</v>
          </cell>
          <cell r="E1319" t="str">
            <v>P R E Ç O</v>
          </cell>
          <cell r="F1319" t="str">
            <v>S  C A L C</v>
          </cell>
          <cell r="G1319" t="str">
            <v>U L A</v>
          </cell>
          <cell r="H1319" t="str">
            <v>D O S  |</v>
          </cell>
          <cell r="I1319" t="str">
            <v>COD.INTELIGENTE</v>
          </cell>
        </row>
        <row r="1320">
          <cell r="D1320">
            <v>1</v>
          </cell>
          <cell r="E1320" t="str">
            <v>.QUARTIL</v>
          </cell>
          <cell r="F1320" t="str">
            <v>MEDIANO</v>
          </cell>
          <cell r="G1320">
            <v>3</v>
          </cell>
          <cell r="H1320" t="str">
            <v>.QUARTIL</v>
          </cell>
        </row>
        <row r="1322">
          <cell r="A1322" t="str">
            <v>íNCULO..</v>
          </cell>
          <cell r="B1322" t="str">
            <v>...: NACIONAL CAIXA</v>
          </cell>
        </row>
        <row r="1324">
          <cell r="A1324">
            <v>11917</v>
          </cell>
          <cell r="B1324" t="str">
            <v>CABO TELEFONICO TP CTP-APL 0,50 PARA 20 PARES</v>
          </cell>
          <cell r="C1324" t="str">
            <v>M</v>
          </cell>
          <cell r="D1324">
            <v>2</v>
          </cell>
          <cell r="E1324">
            <v>5.73</v>
          </cell>
          <cell r="F1324">
            <v>6.37</v>
          </cell>
          <cell r="H1324">
            <v>6.37</v>
          </cell>
          <cell r="I1324" t="str">
            <v>MATE MELE 11917</v>
          </cell>
        </row>
        <row r="1325">
          <cell r="A1325">
            <v>11918</v>
          </cell>
          <cell r="B1325" t="str">
            <v>CABO TELEFONICO TP CTP-APL 0,50 PARA 30 PARES</v>
          </cell>
          <cell r="C1325" t="str">
            <v>M</v>
          </cell>
          <cell r="D1325">
            <v>2</v>
          </cell>
          <cell r="E1325">
            <v>6.75</v>
          </cell>
          <cell r="F1325">
            <v>7.5</v>
          </cell>
          <cell r="H1325">
            <v>7.5</v>
          </cell>
          <cell r="I1325" t="str">
            <v>MATE MELE 11918</v>
          </cell>
        </row>
        <row r="1326">
          <cell r="A1326">
            <v>11919</v>
          </cell>
          <cell r="B1326" t="str">
            <v>CABO TELEFONICO USO INTERNO TP CI PARA 10 PARES</v>
          </cell>
          <cell r="C1326" t="str">
            <v>M</v>
          </cell>
          <cell r="D1326">
            <v>2</v>
          </cell>
          <cell r="E1326">
            <v>2.67</v>
          </cell>
          <cell r="F1326">
            <v>2.97</v>
          </cell>
          <cell r="H1326">
            <v>2.97</v>
          </cell>
          <cell r="I1326" t="str">
            <v>MATE MELE 11919</v>
          </cell>
        </row>
        <row r="1327">
          <cell r="A1327">
            <v>11920</v>
          </cell>
          <cell r="B1327" t="str">
            <v>CABO TELEFONICO USO INTERNO TP CI PARA 20 PARES</v>
          </cell>
          <cell r="C1327" t="str">
            <v>M</v>
          </cell>
          <cell r="D1327">
            <v>2</v>
          </cell>
          <cell r="E1327">
            <v>4.29</v>
          </cell>
          <cell r="F1327">
            <v>4.7699999999999996</v>
          </cell>
          <cell r="H1327">
            <v>4.7699999999999996</v>
          </cell>
          <cell r="I1327" t="str">
            <v>MATE MELE 11920</v>
          </cell>
        </row>
        <row r="1328">
          <cell r="A1328">
            <v>11924</v>
          </cell>
          <cell r="B1328" t="str">
            <v>CABO TELEFONICO USO INTERNO TP CI PARA 200 PARES</v>
          </cell>
          <cell r="C1328" t="str">
            <v>M</v>
          </cell>
          <cell r="D1328">
            <v>2</v>
          </cell>
          <cell r="E1328">
            <v>39.53</v>
          </cell>
          <cell r="F1328">
            <v>43.92</v>
          </cell>
          <cell r="H1328">
            <v>43.92</v>
          </cell>
          <cell r="I1328" t="str">
            <v>MATE MELE 11924</v>
          </cell>
        </row>
        <row r="1329">
          <cell r="A1329">
            <v>11921</v>
          </cell>
          <cell r="B1329" t="str">
            <v>CABO TELEFONICO USO INTERNO TP CI PARA 30 PARES</v>
          </cell>
          <cell r="C1329" t="str">
            <v>M</v>
          </cell>
          <cell r="D1329">
            <v>2</v>
          </cell>
          <cell r="E1329">
            <v>6</v>
          </cell>
          <cell r="F1329">
            <v>6.67</v>
          </cell>
          <cell r="H1329">
            <v>6.67</v>
          </cell>
          <cell r="I1329" t="str">
            <v>MATE MELE 11921</v>
          </cell>
        </row>
        <row r="1330">
          <cell r="A1330">
            <v>11922</v>
          </cell>
          <cell r="B1330" t="str">
            <v>CABO TELEFONICO USO INTERNO TP CI PARA 50 PARES</v>
          </cell>
          <cell r="C1330" t="str">
            <v>M</v>
          </cell>
          <cell r="D1330">
            <v>2</v>
          </cell>
          <cell r="E1330">
            <v>10.48</v>
          </cell>
          <cell r="F1330">
            <v>11.65</v>
          </cell>
          <cell r="H1330">
            <v>11.65</v>
          </cell>
          <cell r="I1330" t="str">
            <v>MATE MELE 11922</v>
          </cell>
        </row>
        <row r="1331">
          <cell r="A1331">
            <v>11923</v>
          </cell>
          <cell r="B1331" t="str">
            <v>CABO TELEFONICO USO INTERNO TP CI PARA 75 PARES</v>
          </cell>
          <cell r="C1331" t="str">
            <v>M</v>
          </cell>
          <cell r="D1331">
            <v>2</v>
          </cell>
          <cell r="E1331">
            <v>12.89</v>
          </cell>
          <cell r="F1331">
            <v>14.32</v>
          </cell>
          <cell r="H1331">
            <v>14.32</v>
          </cell>
          <cell r="I1331" t="str">
            <v>MATE MELE 11923</v>
          </cell>
        </row>
        <row r="1332">
          <cell r="A1332">
            <v>10711</v>
          </cell>
          <cell r="B1332" t="str">
            <v>CACO CERAMICO</v>
          </cell>
          <cell r="C1332" t="str">
            <v>M2</v>
          </cell>
          <cell r="D1332">
            <v>2</v>
          </cell>
          <cell r="E1332">
            <v>5.9</v>
          </cell>
          <cell r="F1332">
            <v>5.95</v>
          </cell>
          <cell r="H1332">
            <v>6.15</v>
          </cell>
          <cell r="I1332" t="str">
            <v>MATE MDIV 10711</v>
          </cell>
        </row>
        <row r="1333">
          <cell r="A1333">
            <v>10721</v>
          </cell>
          <cell r="B1333" t="str">
            <v>CACO DE MARMORE PARA PISO</v>
          </cell>
          <cell r="C1333" t="str">
            <v>M2</v>
          </cell>
          <cell r="D1333">
            <v>2</v>
          </cell>
          <cell r="E1333">
            <v>3.55</v>
          </cell>
          <cell r="F1333">
            <v>4.07</v>
          </cell>
          <cell r="H1333">
            <v>4.6399999999999997</v>
          </cell>
          <cell r="I1333" t="str">
            <v>MATE MDIV 10721</v>
          </cell>
        </row>
        <row r="1334">
          <cell r="A1334">
            <v>2354</v>
          </cell>
          <cell r="B1334" t="str">
            <v>CADASTRISTA DE USUARIOS METROPOLITANO</v>
          </cell>
          <cell r="C1334" t="str">
            <v>H</v>
          </cell>
          <cell r="D1334">
            <v>2</v>
          </cell>
          <cell r="E1334">
            <v>4.25</v>
          </cell>
          <cell r="F1334">
            <v>4.25</v>
          </cell>
          <cell r="H1334">
            <v>4.25</v>
          </cell>
          <cell r="I1334" t="str">
            <v>MOBR MOBA 2354</v>
          </cell>
        </row>
        <row r="1335">
          <cell r="A1335">
            <v>5089</v>
          </cell>
          <cell r="B1335" t="str">
            <v>CADEADO ACO GRAFITADO OXIDADO ENVERNIZADO 45MM</v>
          </cell>
          <cell r="C1335" t="str">
            <v>UN</v>
          </cell>
          <cell r="D1335">
            <v>2</v>
          </cell>
          <cell r="E1335">
            <v>16.36</v>
          </cell>
          <cell r="F1335">
            <v>17.62</v>
          </cell>
          <cell r="H1335">
            <v>20.02</v>
          </cell>
          <cell r="I1335" t="str">
            <v>MATE MDIV 5089</v>
          </cell>
        </row>
        <row r="1336">
          <cell r="A1336">
            <v>5090</v>
          </cell>
          <cell r="B1336" t="str">
            <v>CADEADO LATAO CROMADO H = 25MM</v>
          </cell>
          <cell r="C1336" t="str">
            <v>UN</v>
          </cell>
          <cell r="D1336">
            <v>1</v>
          </cell>
          <cell r="E1336">
            <v>8.67</v>
          </cell>
          <cell r="F1336">
            <v>9.34</v>
          </cell>
          <cell r="H1336">
            <v>10.61</v>
          </cell>
          <cell r="I1336" t="str">
            <v>MATE MDIV 5090</v>
          </cell>
        </row>
        <row r="1337">
          <cell r="A1337">
            <v>5085</v>
          </cell>
          <cell r="B1337" t="str">
            <v>CADEADO LATAO CROMADO H = 35MM / 5 PINOS / HASTE CROMADA H =</v>
          </cell>
          <cell r="C1337" t="str">
            <v>UN</v>
          </cell>
          <cell r="D1337">
            <v>2</v>
          </cell>
          <cell r="E1337">
            <v>12.07</v>
          </cell>
          <cell r="F1337">
            <v>13</v>
          </cell>
          <cell r="H1337">
            <v>14.77</v>
          </cell>
          <cell r="I1337" t="str">
            <v>MATE MDIV 5085</v>
          </cell>
        </row>
        <row r="1338">
          <cell r="B1338" t="str">
            <v>30MM</v>
          </cell>
        </row>
        <row r="1339">
          <cell r="A1339">
            <v>11848</v>
          </cell>
          <cell r="B1339" t="str">
            <v>CADERNETA DE TOPOGRAFO</v>
          </cell>
          <cell r="C1339" t="str">
            <v>UN</v>
          </cell>
          <cell r="D1339">
            <v>2</v>
          </cell>
          <cell r="E1339">
            <v>4.54</v>
          </cell>
          <cell r="F1339">
            <v>4.54</v>
          </cell>
          <cell r="H1339">
            <v>4.54</v>
          </cell>
          <cell r="I1339" t="str">
            <v>MATE MDIV 11848</v>
          </cell>
        </row>
        <row r="1340">
          <cell r="A1340">
            <v>11638</v>
          </cell>
          <cell r="B1340" t="str">
            <v>CAIXA CONCRETO ARMADO P/AR CONDICIONADO 18000BTU</v>
          </cell>
          <cell r="C1340" t="str">
            <v>UN</v>
          </cell>
          <cell r="D1340">
            <v>2</v>
          </cell>
          <cell r="E1340">
            <v>46.42</v>
          </cell>
          <cell r="F1340">
            <v>59.95</v>
          </cell>
          <cell r="H1340">
            <v>62.94</v>
          </cell>
          <cell r="I1340" t="str">
            <v>MATE MDIV 11638</v>
          </cell>
        </row>
        <row r="1341">
          <cell r="A1341">
            <v>11868</v>
          </cell>
          <cell r="B1341" t="str">
            <v>CAIXA D'AGUA FIBRA DE VIDRO 1000L</v>
          </cell>
          <cell r="C1341" t="str">
            <v>UN</v>
          </cell>
          <cell r="D1341">
            <v>2</v>
          </cell>
          <cell r="E1341">
            <v>212.19</v>
          </cell>
          <cell r="F1341">
            <v>293.73</v>
          </cell>
          <cell r="H1341">
            <v>437.81</v>
          </cell>
          <cell r="I1341" t="str">
            <v>MATE MHIS 11868</v>
          </cell>
        </row>
        <row r="1342">
          <cell r="A1342">
            <v>11869</v>
          </cell>
          <cell r="B1342" t="str">
            <v>CAIXA D'AGUA FIBRA DE VIDRO 1500L</v>
          </cell>
          <cell r="C1342" t="str">
            <v>UN</v>
          </cell>
          <cell r="D1342">
            <v>2</v>
          </cell>
          <cell r="E1342">
            <v>322.87</v>
          </cell>
          <cell r="F1342">
            <v>446.95</v>
          </cell>
          <cell r="H1342">
            <v>666.17</v>
          </cell>
          <cell r="I1342" t="str">
            <v>MATE MHIS 11869</v>
          </cell>
        </row>
        <row r="1343">
          <cell r="A1343">
            <v>11871</v>
          </cell>
          <cell r="B1343" t="str">
            <v>CAIXA D'AGUA FIBRA DE VIDRO 500L</v>
          </cell>
          <cell r="C1343" t="str">
            <v>UN</v>
          </cell>
          <cell r="D1343">
            <v>1</v>
          </cell>
          <cell r="E1343">
            <v>135.71</v>
          </cell>
          <cell r="F1343">
            <v>187.86</v>
          </cell>
          <cell r="H1343">
            <v>280</v>
          </cell>
          <cell r="I1343" t="str">
            <v>MATE MHIS 11871</v>
          </cell>
        </row>
        <row r="1344">
          <cell r="A1344">
            <v>11865</v>
          </cell>
          <cell r="B1344" t="str">
            <v>CAIXA D'AGUA FIBROCIMENTO REDONDA C/ TAMPA 500L</v>
          </cell>
          <cell r="C1344" t="str">
            <v>UN</v>
          </cell>
          <cell r="D1344">
            <v>2</v>
          </cell>
          <cell r="E1344">
            <v>91.15</v>
          </cell>
          <cell r="F1344">
            <v>103.97</v>
          </cell>
          <cell r="H1344">
            <v>123.42</v>
          </cell>
          <cell r="I1344" t="str">
            <v>MATE MHIS 11865</v>
          </cell>
        </row>
        <row r="1345">
          <cell r="A1345">
            <v>11867</v>
          </cell>
          <cell r="B1345" t="str">
            <v>CAIXA D'AGUA FIBROCIMENTO REDONDA C/ TAMPA 750L</v>
          </cell>
          <cell r="C1345" t="str">
            <v>UN</v>
          </cell>
          <cell r="D1345">
            <v>2</v>
          </cell>
          <cell r="E1345">
            <v>158</v>
          </cell>
          <cell r="F1345">
            <v>182.33</v>
          </cell>
          <cell r="H1345">
            <v>213.93</v>
          </cell>
          <cell r="I1345" t="str">
            <v>MATE MHIS 11867</v>
          </cell>
        </row>
        <row r="1346">
          <cell r="A1346">
            <v>1025</v>
          </cell>
          <cell r="B1346" t="str">
            <v>CAIXA D'AGUA FIBROCIMENTO 1000L</v>
          </cell>
          <cell r="C1346" t="str">
            <v>UN</v>
          </cell>
          <cell r="D1346">
            <v>1</v>
          </cell>
          <cell r="E1346">
            <v>189.74</v>
          </cell>
          <cell r="F1346">
            <v>218.95</v>
          </cell>
          <cell r="H1346">
            <v>256.89999999999998</v>
          </cell>
          <cell r="I1346" t="str">
            <v>MATE MHIS 1025</v>
          </cell>
        </row>
        <row r="1347">
          <cell r="A1347">
            <v>1026</v>
          </cell>
          <cell r="B1347" t="str">
            <v>CAIXA D'AGUA FIBROCIMENTO 250L</v>
          </cell>
          <cell r="C1347" t="str">
            <v>UN</v>
          </cell>
          <cell r="D1347">
            <v>2</v>
          </cell>
          <cell r="E1347">
            <v>57.25</v>
          </cell>
          <cell r="F1347">
            <v>66.069999999999993</v>
          </cell>
          <cell r="H1347">
            <v>77.52</v>
          </cell>
          <cell r="I1347" t="str">
            <v>MATE MHIS 1026</v>
          </cell>
        </row>
        <row r="1348">
          <cell r="A1348">
            <v>1027</v>
          </cell>
          <cell r="B1348" t="str">
            <v>CAIXA DAGUA FIBROCIMENTO 100L</v>
          </cell>
          <cell r="C1348" t="str">
            <v>UN</v>
          </cell>
          <cell r="D1348">
            <v>2</v>
          </cell>
          <cell r="E1348">
            <v>33.57</v>
          </cell>
          <cell r="F1348">
            <v>38.74</v>
          </cell>
          <cell r="H1348">
            <v>45.45</v>
          </cell>
          <cell r="I1348" t="str">
            <v>MATE MHIS 1027</v>
          </cell>
        </row>
        <row r="1349">
          <cell r="A1349">
            <v>11241</v>
          </cell>
          <cell r="B1349" t="str">
            <v>CAIXA DE FERRO FUNDIDO P/ REGISTRO NA RUA - 38,5 X 38,5 X 22</v>
          </cell>
          <cell r="C1349" t="str">
            <v>UN</v>
          </cell>
          <cell r="D1349">
            <v>2</v>
          </cell>
          <cell r="E1349">
            <v>127.31</v>
          </cell>
          <cell r="F1349">
            <v>127.31</v>
          </cell>
          <cell r="H1349">
            <v>127.31</v>
          </cell>
          <cell r="I1349" t="str">
            <v>MATE MDIV 11241</v>
          </cell>
        </row>
        <row r="1350">
          <cell r="A1350" t="str">
            <v>ÓDIGO</v>
          </cell>
          <cell r="B1350" t="str">
            <v>| DESCRIÇÃO DO INSUMO</v>
          </cell>
          <cell r="C1350" t="str">
            <v>| UNID.</v>
          </cell>
          <cell r="D1350" t="str">
            <v>| CAT.</v>
          </cell>
          <cell r="E1350" t="str">
            <v>P R E Ç O</v>
          </cell>
          <cell r="F1350" t="str">
            <v>S  C A L C</v>
          </cell>
          <cell r="G1350" t="str">
            <v>U L A</v>
          </cell>
          <cell r="H1350" t="str">
            <v>D O S  |</v>
          </cell>
          <cell r="I1350" t="str">
            <v>COD.INTELIGENTE</v>
          </cell>
        </row>
        <row r="1351">
          <cell r="D1351">
            <v>1</v>
          </cell>
          <cell r="E1351" t="str">
            <v>.QUARTIL</v>
          </cell>
          <cell r="F1351" t="str">
            <v>MEDIANO</v>
          </cell>
          <cell r="G1351">
            <v>3</v>
          </cell>
          <cell r="H1351" t="str">
            <v>.QUARTIL</v>
          </cell>
        </row>
        <row r="1353">
          <cell r="A1353" t="str">
            <v>íNCULO..</v>
          </cell>
          <cell r="B1353" t="str">
            <v>...: NACIONAL CAIXA</v>
          </cell>
        </row>
        <row r="1355">
          <cell r="B1355" t="str">
            <v>CM - 59KG</v>
          </cell>
        </row>
        <row r="1356">
          <cell r="A1356">
            <v>10521</v>
          </cell>
          <cell r="B1356" t="str">
            <v>CAIXA DE INCENDIO/ABRIGO DE MANGUEIRAS EM CHAPA SAE 1020 LAM</v>
          </cell>
          <cell r="C1356" t="str">
            <v>UN</v>
          </cell>
          <cell r="D1356">
            <v>2</v>
          </cell>
          <cell r="E1356">
            <v>67.37</v>
          </cell>
          <cell r="F1356">
            <v>118.88</v>
          </cell>
          <cell r="H1356">
            <v>158.51</v>
          </cell>
          <cell r="I1356" t="str">
            <v>MATE MDIV 10521</v>
          </cell>
        </row>
        <row r="1357">
          <cell r="B1357" t="str">
            <v>INADA A FRIO, PORTA C/ VENTILACAO E VISOR SUPORTE 1/2 LUA P/</v>
          </cell>
        </row>
        <row r="1358">
          <cell r="B1358" t="str">
            <v>MANG, DE EMBUTIR, INSCR. INCENDIO 75 X 45 X 17CM</v>
          </cell>
        </row>
        <row r="1359">
          <cell r="A1359">
            <v>10885</v>
          </cell>
          <cell r="B1359" t="str">
            <v>CAIXA DE INCENDIO/ABRIGO DE MANGUEIRAS EM CHAPA SAE 1020 LAM</v>
          </cell>
          <cell r="C1359" t="str">
            <v>UN</v>
          </cell>
          <cell r="D1359">
            <v>2</v>
          </cell>
          <cell r="E1359">
            <v>87.14</v>
          </cell>
          <cell r="F1359">
            <v>153.77000000000001</v>
          </cell>
          <cell r="H1359">
            <v>205.03</v>
          </cell>
          <cell r="I1359" t="str">
            <v>MATE MDIV 10885</v>
          </cell>
        </row>
        <row r="1360">
          <cell r="B1360" t="str">
            <v>INADA A FRIO, PORTA C/ VENTILACAO E VISOR SUPORTE 1/2 LUA P/</v>
          </cell>
        </row>
        <row r="1361">
          <cell r="B1361" t="str">
            <v>MANG, DE EMBUTIR, INSCR. INCENDIO 90 X 60 X 17CM</v>
          </cell>
        </row>
        <row r="1362">
          <cell r="A1362">
            <v>20962</v>
          </cell>
          <cell r="B1362" t="str">
            <v>CAIXA DE INCENDIO/ABRIGO DE MANGUEIRAS EM CHAPA SAE 1020 LAM</v>
          </cell>
          <cell r="C1362" t="str">
            <v>UN</v>
          </cell>
          <cell r="D1362">
            <v>1</v>
          </cell>
          <cell r="E1362">
            <v>68</v>
          </cell>
          <cell r="F1362">
            <v>120</v>
          </cell>
          <cell r="H1362">
            <v>160</v>
          </cell>
          <cell r="I1362" t="str">
            <v>MATE MDIV 20962</v>
          </cell>
        </row>
        <row r="1363">
          <cell r="B1363" t="str">
            <v>INADA A FRIO, PORTA C/ VENTILACAO E VISOR SUPORTE 1/2 LUA P/</v>
          </cell>
        </row>
        <row r="1364">
          <cell r="B1364" t="str">
            <v>MANG, EXTERNA, INSCR. INCENDIO 75 X 45 X 17CM</v>
          </cell>
        </row>
        <row r="1365">
          <cell r="A1365">
            <v>20963</v>
          </cell>
          <cell r="B1365" t="str">
            <v>CAIXA DE INCENDIO/ABRIGO DE MANGUEIRAS EM CHAPA SAE 1020 LAM</v>
          </cell>
          <cell r="C1365" t="str">
            <v>UN</v>
          </cell>
          <cell r="D1365">
            <v>2</v>
          </cell>
          <cell r="E1365">
            <v>93.18</v>
          </cell>
          <cell r="F1365">
            <v>164.44</v>
          </cell>
          <cell r="H1365">
            <v>219.25</v>
          </cell>
          <cell r="I1365" t="str">
            <v>MATE MDIV 20963</v>
          </cell>
        </row>
        <row r="1366">
          <cell r="B1366" t="str">
            <v>INADA A FRIO, PORTA C/ VENTILACAO E VISOR SUPORTE 1/2 LUA P/</v>
          </cell>
        </row>
        <row r="1367">
          <cell r="B1367" t="str">
            <v>MANG, EXTERNA, INSCR. INCENDIO 90 X 60 X 17CM</v>
          </cell>
        </row>
        <row r="1368">
          <cell r="A1368">
            <v>11246</v>
          </cell>
          <cell r="B1368" t="str">
            <v>CAIXA DE PASSAGEM N 1 PADRAO TELEBRAS DIM 10 X10 X 5CM EM CH</v>
          </cell>
          <cell r="C1368" t="str">
            <v>UN</v>
          </cell>
          <cell r="D1368">
            <v>2</v>
          </cell>
          <cell r="E1368">
            <v>5.71</v>
          </cell>
          <cell r="F1368">
            <v>6.4</v>
          </cell>
          <cell r="H1368">
            <v>8.42</v>
          </cell>
          <cell r="I1368" t="str">
            <v>MATE MELE 11246</v>
          </cell>
        </row>
        <row r="1369">
          <cell r="B1369" t="str">
            <v>APA DE ACO GALV</v>
          </cell>
        </row>
        <row r="1370">
          <cell r="A1370">
            <v>11250</v>
          </cell>
          <cell r="B1370" t="str">
            <v>CAIXA DE PASSAGEM N 2 PADRAO TELEBRAS DIM 20 X 20 X 12CM EM</v>
          </cell>
          <cell r="C1370" t="str">
            <v>UN</v>
          </cell>
          <cell r="D1370">
            <v>2</v>
          </cell>
          <cell r="E1370">
            <v>27.98</v>
          </cell>
          <cell r="F1370">
            <v>31.36</v>
          </cell>
          <cell r="H1370">
            <v>41.26</v>
          </cell>
          <cell r="I1370" t="str">
            <v>MATE MELE 11250</v>
          </cell>
        </row>
        <row r="1371">
          <cell r="B1371" t="str">
            <v>CHAPA DE ACO GALV</v>
          </cell>
        </row>
        <row r="1372">
          <cell r="A1372">
            <v>11251</v>
          </cell>
          <cell r="B1372" t="str">
            <v>CAIXA DE PASSAGEM N 3 PADRAO TELEBRAS DIM 40 X 40 X 12CM EM</v>
          </cell>
          <cell r="C1372" t="str">
            <v>UN</v>
          </cell>
          <cell r="D1372">
            <v>2</v>
          </cell>
          <cell r="E1372">
            <v>50.67</v>
          </cell>
          <cell r="F1372">
            <v>56.79</v>
          </cell>
          <cell r="H1372">
            <v>74.72</v>
          </cell>
          <cell r="I1372" t="str">
            <v>MATE MELE 11251</v>
          </cell>
        </row>
        <row r="1373">
          <cell r="B1373" t="str">
            <v>CHAPA DE ACO GALV</v>
          </cell>
        </row>
        <row r="1374">
          <cell r="A1374">
            <v>11253</v>
          </cell>
          <cell r="B1374" t="str">
            <v>CAIXA DE PASSAGEM N 4 PADRAO TELEBRAS DIM 60 X 60 X 12CM EM</v>
          </cell>
          <cell r="C1374" t="str">
            <v>UN</v>
          </cell>
          <cell r="D1374">
            <v>2</v>
          </cell>
          <cell r="E1374">
            <v>80.489999999999995</v>
          </cell>
          <cell r="F1374">
            <v>90.22</v>
          </cell>
          <cell r="H1374">
            <v>118.7</v>
          </cell>
          <cell r="I1374" t="str">
            <v>MATE MELE 11253</v>
          </cell>
        </row>
        <row r="1375">
          <cell r="B1375" t="str">
            <v>CHAPA DE ACO GALV</v>
          </cell>
        </row>
        <row r="1376">
          <cell r="A1376">
            <v>11255</v>
          </cell>
          <cell r="B1376" t="str">
            <v>CAIXA DE PASSAGEM N 5 PADRAO TELEBRAS DIM 80 X 80 X 12CM EM</v>
          </cell>
          <cell r="C1376" t="str">
            <v>UN</v>
          </cell>
          <cell r="D1376">
            <v>2</v>
          </cell>
          <cell r="E1376">
            <v>119.04</v>
          </cell>
          <cell r="F1376">
            <v>133.41999999999999</v>
          </cell>
          <cell r="H1376">
            <v>175.54</v>
          </cell>
          <cell r="I1376" t="str">
            <v>MATE MELE 11255</v>
          </cell>
        </row>
        <row r="1377">
          <cell r="B1377" t="str">
            <v>CHAPA DE ACO GALV</v>
          </cell>
        </row>
        <row r="1378">
          <cell r="A1378">
            <v>14055</v>
          </cell>
          <cell r="B1378" t="str">
            <v>CAIXA DE PASSAGEM N 6 PADRAO TELEBRAS DIM 120 X 120 X 12CM E</v>
          </cell>
          <cell r="C1378" t="str">
            <v>UN</v>
          </cell>
          <cell r="D1378">
            <v>2</v>
          </cell>
          <cell r="E1378">
            <v>287.49</v>
          </cell>
          <cell r="F1378">
            <v>322.22000000000003</v>
          </cell>
          <cell r="H1378">
            <v>423.95</v>
          </cell>
          <cell r="I1378" t="str">
            <v>MATE MELE 14055</v>
          </cell>
        </row>
        <row r="1379">
          <cell r="B1379" t="str">
            <v>M CHAPA DE ACO GALV</v>
          </cell>
        </row>
        <row r="1380">
          <cell r="A1380">
            <v>10569</v>
          </cell>
          <cell r="B1380" t="str">
            <v>CAIXA DE PASSAGEM OCTOGONAL 4" X 4" FUNDO MOVEL, EM CHAPA GA</v>
          </cell>
          <cell r="C1380" t="str">
            <v>UN</v>
          </cell>
          <cell r="D1380">
            <v>2</v>
          </cell>
          <cell r="E1380">
            <v>1.1499999999999999</v>
          </cell>
          <cell r="F1380">
            <v>1.28</v>
          </cell>
          <cell r="H1380">
            <v>1.69</v>
          </cell>
          <cell r="I1380" t="str">
            <v>MATE MELE 10569</v>
          </cell>
        </row>
        <row r="1381">
          <cell r="A1381" t="str">
            <v>ÓDIGO</v>
          </cell>
          <cell r="B1381" t="str">
            <v>| DESCRIÇÃO DO INSUMO</v>
          </cell>
          <cell r="C1381" t="str">
            <v>| UNID.</v>
          </cell>
          <cell r="D1381" t="str">
            <v>| CAT.</v>
          </cell>
          <cell r="E1381" t="str">
            <v>P R E Ç O</v>
          </cell>
          <cell r="F1381" t="str">
            <v>S  C A L C</v>
          </cell>
          <cell r="G1381" t="str">
            <v>U L A</v>
          </cell>
          <cell r="H1381" t="str">
            <v>D O S  |</v>
          </cell>
          <cell r="I1381" t="str">
            <v>COD.INTELIGENTE</v>
          </cell>
        </row>
        <row r="1382">
          <cell r="D1382">
            <v>1</v>
          </cell>
          <cell r="E1382" t="str">
            <v>.QUARTIL</v>
          </cell>
          <cell r="F1382" t="str">
            <v>MEDIANO</v>
          </cell>
          <cell r="G1382">
            <v>3</v>
          </cell>
          <cell r="H1382" t="str">
            <v>.QUARTIL</v>
          </cell>
        </row>
        <row r="1384">
          <cell r="A1384" t="str">
            <v>íNCULO..</v>
          </cell>
          <cell r="B1384" t="str">
            <v>...: NACIONAL CAIXA</v>
          </cell>
        </row>
        <row r="1386">
          <cell r="B1386" t="str">
            <v>LVANIZADA"</v>
          </cell>
        </row>
        <row r="1387">
          <cell r="A1387">
            <v>11247</v>
          </cell>
          <cell r="B1387" t="str">
            <v>CAIXA DE PASSAGEM P/ TELEFONE EM CHAPA DE ACO GALV 150 X 150</v>
          </cell>
          <cell r="C1387" t="str">
            <v>UN</v>
          </cell>
          <cell r="D1387">
            <v>2</v>
          </cell>
          <cell r="E1387">
            <v>517.5</v>
          </cell>
          <cell r="F1387">
            <v>580</v>
          </cell>
          <cell r="H1387">
            <v>763.12</v>
          </cell>
          <cell r="I1387" t="str">
            <v>MATE MELE 11247</v>
          </cell>
        </row>
        <row r="1388">
          <cell r="B1388" t="str">
            <v>X 15CM</v>
          </cell>
        </row>
        <row r="1389">
          <cell r="A1389">
            <v>11248</v>
          </cell>
          <cell r="B1389" t="str">
            <v>CAIXA DE PASSAGEM P/ TELEFONE EM CHAPA DE ACO GALV 200 X 200</v>
          </cell>
          <cell r="C1389" t="str">
            <v>UN</v>
          </cell>
          <cell r="D1389">
            <v>2</v>
          </cell>
          <cell r="E1389">
            <v>705.81</v>
          </cell>
          <cell r="F1389">
            <v>791.05</v>
          </cell>
          <cell r="H1389">
            <v>1040.81</v>
          </cell>
          <cell r="I1389" t="str">
            <v>MATE MELE 11248</v>
          </cell>
        </row>
        <row r="1390">
          <cell r="B1390" t="str">
            <v>X 15CM</v>
          </cell>
        </row>
        <row r="1391">
          <cell r="A1391">
            <v>11249</v>
          </cell>
          <cell r="B1391" t="str">
            <v>CAIXA DE PASSAGEM P/ TELEFONE EM CHAPA DE ACO GALV 200 X 200</v>
          </cell>
          <cell r="C1391" t="str">
            <v>UN</v>
          </cell>
          <cell r="D1391">
            <v>2</v>
          </cell>
          <cell r="E1391">
            <v>987.08</v>
          </cell>
          <cell r="F1391">
            <v>1106.29</v>
          </cell>
          <cell r="H1391">
            <v>1455.59</v>
          </cell>
          <cell r="I1391" t="str">
            <v>MATE MELE 11249</v>
          </cell>
        </row>
        <row r="1392">
          <cell r="B1392" t="str">
            <v>X 21,8CM</v>
          </cell>
        </row>
        <row r="1393">
          <cell r="A1393">
            <v>11254</v>
          </cell>
          <cell r="B1393" t="str">
            <v>CAIXA DE PASSAGEM P/ TELEFONE EM CHAPA DE ACO GALV 60 X 60 X</v>
          </cell>
          <cell r="C1393" t="str">
            <v>UN</v>
          </cell>
          <cell r="D1393">
            <v>2</v>
          </cell>
          <cell r="E1393">
            <v>85.19</v>
          </cell>
          <cell r="F1393">
            <v>95.48</v>
          </cell>
          <cell r="H1393">
            <v>125.63</v>
          </cell>
          <cell r="I1393" t="str">
            <v>MATE MELE 11254</v>
          </cell>
        </row>
        <row r="1394">
          <cell r="B1394" t="str">
            <v>15CM</v>
          </cell>
        </row>
        <row r="1395">
          <cell r="A1395">
            <v>11256</v>
          </cell>
          <cell r="B1395" t="str">
            <v>CAIXA DE PASSAGEM P/ TELEFONE EM CHAPA DE ACO GALV 80 X 80 X</v>
          </cell>
          <cell r="C1395" t="str">
            <v>UN</v>
          </cell>
          <cell r="D1395">
            <v>2</v>
          </cell>
          <cell r="E1395">
            <v>141.81</v>
          </cell>
          <cell r="F1395">
            <v>158.94</v>
          </cell>
          <cell r="H1395">
            <v>209.12</v>
          </cell>
          <cell r="I1395" t="str">
            <v>MATE MELE 11256</v>
          </cell>
        </row>
        <row r="1396">
          <cell r="B1396" t="str">
            <v>15CM</v>
          </cell>
        </row>
        <row r="1397">
          <cell r="A1397">
            <v>11252</v>
          </cell>
          <cell r="B1397" t="str">
            <v>CAIXA DE PASSAGEM PADRAO TELESP/TELEBRAS DIM 50 X 50 X 12CM</v>
          </cell>
          <cell r="C1397" t="str">
            <v>UN</v>
          </cell>
          <cell r="D1397">
            <v>2</v>
          </cell>
          <cell r="E1397">
            <v>57.59</v>
          </cell>
          <cell r="F1397">
            <v>64.55</v>
          </cell>
          <cell r="H1397">
            <v>84.93</v>
          </cell>
          <cell r="I1397" t="str">
            <v>MATE MELE 11252</v>
          </cell>
        </row>
        <row r="1398">
          <cell r="B1398" t="str">
            <v>EM CHAPA DE ACO GALV</v>
          </cell>
        </row>
        <row r="1399">
          <cell r="A1399">
            <v>2555</v>
          </cell>
          <cell r="B1399" t="str">
            <v>CAIXA DE PASSAGEM 3" X 3" SEXTAVADA EM FERRO GALV"</v>
          </cell>
          <cell r="C1399" t="str">
            <v>UN</v>
          </cell>
          <cell r="D1399">
            <v>2</v>
          </cell>
          <cell r="E1399">
            <v>0.95</v>
          </cell>
          <cell r="F1399">
            <v>1.07</v>
          </cell>
          <cell r="H1399">
            <v>1.41</v>
          </cell>
          <cell r="I1399" t="str">
            <v>MATE MELE 2555</v>
          </cell>
        </row>
        <row r="1400">
          <cell r="A1400">
            <v>2556</v>
          </cell>
          <cell r="B1400" t="str">
            <v>CAIXA DE PASSAGEM 4" X 2" EM FERRO GALV"</v>
          </cell>
          <cell r="C1400" t="str">
            <v>UN</v>
          </cell>
          <cell r="D1400">
            <v>2</v>
          </cell>
          <cell r="E1400">
            <v>0.56999999999999995</v>
          </cell>
          <cell r="F1400">
            <v>0.64</v>
          </cell>
          <cell r="H1400">
            <v>0.84</v>
          </cell>
          <cell r="I1400" t="str">
            <v>MATE MELE 2556</v>
          </cell>
        </row>
        <row r="1401">
          <cell r="A1401">
            <v>2557</v>
          </cell>
          <cell r="B1401" t="str">
            <v>CAIXA DE PASSAGEM 4" X 4" EM FERRO GALV"</v>
          </cell>
          <cell r="C1401" t="str">
            <v>UN</v>
          </cell>
          <cell r="D1401">
            <v>2</v>
          </cell>
          <cell r="E1401">
            <v>0.95</v>
          </cell>
          <cell r="F1401">
            <v>1.07</v>
          </cell>
          <cell r="H1401">
            <v>1.41</v>
          </cell>
          <cell r="I1401" t="str">
            <v>MATE MELE 2557</v>
          </cell>
        </row>
        <row r="1402">
          <cell r="A1402">
            <v>1066</v>
          </cell>
          <cell r="B1402" t="str">
            <v>CAIXA DE PROTECAO P/ MEDIDOR HORO-SAZONAL EM CHAPA DE ALUMIN</v>
          </cell>
          <cell r="C1402" t="str">
            <v>UN</v>
          </cell>
          <cell r="D1402">
            <v>2</v>
          </cell>
          <cell r="E1402">
            <v>514.91999999999996</v>
          </cell>
          <cell r="F1402">
            <v>522.5</v>
          </cell>
          <cell r="H1402">
            <v>535.55999999999995</v>
          </cell>
          <cell r="I1402" t="str">
            <v>MATE MELE 1066</v>
          </cell>
        </row>
        <row r="1403">
          <cell r="B1403" t="str">
            <v>IO DE 3MM</v>
          </cell>
        </row>
        <row r="1404">
          <cell r="A1404">
            <v>1043</v>
          </cell>
          <cell r="B1404" t="str">
            <v>CAIXA DE PROTECAO P/ MEDIDOR MONOFASICO E DISJUNTOR EM CHAPA</v>
          </cell>
          <cell r="C1404" t="str">
            <v>UN</v>
          </cell>
          <cell r="D1404">
            <v>2</v>
          </cell>
          <cell r="E1404">
            <v>54.59</v>
          </cell>
          <cell r="F1404">
            <v>55.39</v>
          </cell>
          <cell r="H1404">
            <v>56.78</v>
          </cell>
          <cell r="I1404" t="str">
            <v>MATE MELE 1043</v>
          </cell>
        </row>
        <row r="1405">
          <cell r="B1405" t="str">
            <v>ALUMINIO 3MM</v>
          </cell>
        </row>
        <row r="1406">
          <cell r="A1406">
            <v>1072</v>
          </cell>
          <cell r="B1406" t="str">
            <v>CAIXA DE PROTECAO P/ MEDIDOR MONOFASICO E DISJUNTOR EM CHAPA</v>
          </cell>
          <cell r="C1406" t="str">
            <v>UN</v>
          </cell>
          <cell r="D1406">
            <v>2</v>
          </cell>
          <cell r="E1406">
            <v>33.380000000000003</v>
          </cell>
          <cell r="F1406">
            <v>37.42</v>
          </cell>
          <cell r="H1406">
            <v>49.23</v>
          </cell>
          <cell r="I1406" t="str">
            <v>MATE MELE 1072</v>
          </cell>
        </row>
        <row r="1407">
          <cell r="B1407" t="str">
            <v>DE FERRO GALV</v>
          </cell>
        </row>
        <row r="1408">
          <cell r="A1408">
            <v>1062</v>
          </cell>
          <cell r="B1408" t="str">
            <v>CAIXA DE PROTECAO P/ MEDIDOR TRIFASICO E DISJUNTOR EM CHAPA</v>
          </cell>
          <cell r="C1408" t="str">
            <v>UN</v>
          </cell>
          <cell r="D1408">
            <v>1</v>
          </cell>
          <cell r="E1408">
            <v>78.84</v>
          </cell>
          <cell r="F1408">
            <v>80</v>
          </cell>
          <cell r="H1408">
            <v>82</v>
          </cell>
          <cell r="I1408" t="str">
            <v>MATE MELE 1062</v>
          </cell>
        </row>
        <row r="1409">
          <cell r="B1409" t="str">
            <v>DE ACO GALV 18 USG</v>
          </cell>
        </row>
        <row r="1410">
          <cell r="A1410">
            <v>1061</v>
          </cell>
          <cell r="B1410" t="str">
            <v>CAIXA DE PROTECAO P/ MEDIDOR TRIFASICO E DISJUNTOR EM CHAPA</v>
          </cell>
          <cell r="C1410" t="str">
            <v>UN</v>
          </cell>
          <cell r="D1410">
            <v>2</v>
          </cell>
          <cell r="E1410">
            <v>121.59</v>
          </cell>
          <cell r="F1410">
            <v>123.38</v>
          </cell>
          <cell r="H1410">
            <v>126.47</v>
          </cell>
          <cell r="I1410" t="str">
            <v>MATE MELE 1061</v>
          </cell>
        </row>
        <row r="1411">
          <cell r="B1411" t="str">
            <v>DE ALUMINIO 3MM</v>
          </cell>
        </row>
        <row r="1412">
          <cell r="A1412" t="str">
            <v>ÓDIGO</v>
          </cell>
          <cell r="B1412" t="str">
            <v>| DESCRIÇÃO DO INSUMO</v>
          </cell>
          <cell r="C1412" t="str">
            <v>| UNID.</v>
          </cell>
          <cell r="D1412" t="str">
            <v>| CAT.</v>
          </cell>
          <cell r="E1412" t="str">
            <v>P R E Ç O</v>
          </cell>
          <cell r="F1412" t="str">
            <v>S  C A L C</v>
          </cell>
          <cell r="G1412" t="str">
            <v>U L A</v>
          </cell>
          <cell r="H1412" t="str">
            <v>D O S  |</v>
          </cell>
          <cell r="I1412" t="str">
            <v>COD.INTELIGENTE</v>
          </cell>
        </row>
        <row r="1413">
          <cell r="D1413">
            <v>1</v>
          </cell>
          <cell r="E1413" t="str">
            <v>.QUARTIL</v>
          </cell>
          <cell r="F1413" t="str">
            <v>MEDIANO</v>
          </cell>
          <cell r="G1413">
            <v>3</v>
          </cell>
          <cell r="H1413" t="str">
            <v>.QUARTIL</v>
          </cell>
        </row>
        <row r="1415">
          <cell r="A1415" t="str">
            <v>íNCULO..</v>
          </cell>
          <cell r="B1415" t="str">
            <v>...: NACIONAL CAIXA</v>
          </cell>
        </row>
        <row r="1417">
          <cell r="A1417">
            <v>1065</v>
          </cell>
          <cell r="B1417" t="str">
            <v>CAIXA DE PROTECAO P/ TRANSFORMADOR DE CORRENTE EM CHAPA DE A</v>
          </cell>
          <cell r="C1417" t="str">
            <v>UN</v>
          </cell>
          <cell r="D1417">
            <v>2</v>
          </cell>
          <cell r="E1417">
            <v>135.46</v>
          </cell>
          <cell r="F1417">
            <v>137.46</v>
          </cell>
          <cell r="H1417">
            <v>140.88999999999999</v>
          </cell>
          <cell r="I1417" t="str">
            <v>MATE MELE 1065</v>
          </cell>
        </row>
        <row r="1418">
          <cell r="B1418" t="str">
            <v>LUMINIO DE 3MM</v>
          </cell>
        </row>
        <row r="1419">
          <cell r="A1419">
            <v>11694</v>
          </cell>
          <cell r="B1419" t="str">
            <v>CAIXA DESCARGA PLASTICA, EMBUTIR, COMPLETA, COM ESPELHO CROM</v>
          </cell>
          <cell r="C1419" t="str">
            <v>UN</v>
          </cell>
          <cell r="D1419">
            <v>2</v>
          </cell>
          <cell r="E1419">
            <v>122.53</v>
          </cell>
          <cell r="F1419">
            <v>138.38</v>
          </cell>
          <cell r="H1419">
            <v>154.91999999999999</v>
          </cell>
          <cell r="I1419" t="str">
            <v>MATE MDIV 11694</v>
          </cell>
        </row>
        <row r="1420">
          <cell r="B1420" t="str">
            <v>ADO - CAPACIDADE 12 A 14 L</v>
          </cell>
        </row>
        <row r="1421">
          <cell r="A1421">
            <v>1030</v>
          </cell>
          <cell r="B1421" t="str">
            <v>CAIXA DESCARGA PLASTICA, EXTERNA, COMPLETA COM TUBO DE DESCA</v>
          </cell>
          <cell r="C1421" t="str">
            <v>UN</v>
          </cell>
          <cell r="D1421">
            <v>1</v>
          </cell>
          <cell r="E1421">
            <v>17.399999999999999</v>
          </cell>
          <cell r="F1421">
            <v>20.9</v>
          </cell>
          <cell r="H1421">
            <v>22</v>
          </cell>
          <cell r="I1421" t="str">
            <v>MATE MDIV 1030</v>
          </cell>
        </row>
        <row r="1422">
          <cell r="B1422" t="str">
            <v>RGA, ENGATE FLEXIVEL, BOIA E SUPORTE PARA FIXACAO - CAPACIDA</v>
          </cell>
        </row>
        <row r="1423">
          <cell r="B1423" t="str">
            <v>DE 9L</v>
          </cell>
        </row>
        <row r="1424">
          <cell r="A1424">
            <v>3280</v>
          </cell>
          <cell r="B1424" t="str">
            <v>CAIXA GORDURA DUPLA CONCRETO PRE MOLDADO CIRCULAR COM TAMPA</v>
          </cell>
          <cell r="C1424" t="str">
            <v>UN</v>
          </cell>
          <cell r="D1424">
            <v>2</v>
          </cell>
          <cell r="E1424">
            <v>67.77</v>
          </cell>
          <cell r="F1424">
            <v>67.77</v>
          </cell>
          <cell r="H1424">
            <v>67.77</v>
          </cell>
          <cell r="I1424" t="str">
            <v>MATE MHIS 3280</v>
          </cell>
        </row>
        <row r="1425">
          <cell r="B1425" t="str">
            <v>D = 61CM</v>
          </cell>
        </row>
        <row r="1426">
          <cell r="A1426">
            <v>11880</v>
          </cell>
          <cell r="B1426" t="str">
            <v>CAIXA GORDURA PVC 250 X 230 X 75MM C/ TAMPA E PORTA TAMPA</v>
          </cell>
          <cell r="C1426" t="str">
            <v>UN</v>
          </cell>
          <cell r="D1426">
            <v>2</v>
          </cell>
          <cell r="E1426">
            <v>18.25</v>
          </cell>
          <cell r="F1426">
            <v>24.59</v>
          </cell>
          <cell r="H1426">
            <v>26.1</v>
          </cell>
          <cell r="I1426" t="str">
            <v>MATE MHIS 11880</v>
          </cell>
        </row>
        <row r="1427">
          <cell r="A1427">
            <v>11881</v>
          </cell>
          <cell r="B1427" t="str">
            <v>CAIXA GORDURA SIMPLES CONCRETO PRE MOLDADO CIRCULAR COM TAMP</v>
          </cell>
          <cell r="C1427" t="str">
            <v>UN</v>
          </cell>
          <cell r="D1427">
            <v>2</v>
          </cell>
          <cell r="E1427">
            <v>17.72</v>
          </cell>
          <cell r="F1427">
            <v>17.72</v>
          </cell>
          <cell r="H1427">
            <v>17.72</v>
          </cell>
          <cell r="I1427" t="str">
            <v>MATE MHIS 11881</v>
          </cell>
        </row>
        <row r="1428">
          <cell r="B1428" t="str">
            <v>A D = 40CM</v>
          </cell>
        </row>
        <row r="1429">
          <cell r="A1429">
            <v>3278</v>
          </cell>
          <cell r="B1429" t="str">
            <v>CAIXA INSPECAO CONCRETO PRE MOLDADO CIRCULAR COM TAMPA D = 4</v>
          </cell>
          <cell r="C1429" t="str">
            <v>UN</v>
          </cell>
          <cell r="D1429">
            <v>2</v>
          </cell>
          <cell r="E1429">
            <v>14.34</v>
          </cell>
          <cell r="F1429">
            <v>14.34</v>
          </cell>
          <cell r="H1429">
            <v>14.34</v>
          </cell>
          <cell r="I1429" t="str">
            <v>MATE MHIS 3278</v>
          </cell>
        </row>
        <row r="1430">
          <cell r="B1430" t="str">
            <v>0CM</v>
          </cell>
        </row>
        <row r="1431">
          <cell r="A1431">
            <v>3279</v>
          </cell>
          <cell r="B1431" t="str">
            <v>CAIXA INSPECAO CONCRETO PRE MOLDADO CIRCULAR COM TAMPA D = 6</v>
          </cell>
          <cell r="C1431" t="str">
            <v>UN</v>
          </cell>
          <cell r="D1431">
            <v>2</v>
          </cell>
          <cell r="E1431">
            <v>43</v>
          </cell>
          <cell r="F1431">
            <v>43</v>
          </cell>
          <cell r="H1431">
            <v>43</v>
          </cell>
          <cell r="I1431" t="str">
            <v>MATE MHIS 3279</v>
          </cell>
        </row>
        <row r="1432">
          <cell r="B1432" t="str">
            <v>0CM    H=60CM</v>
          </cell>
        </row>
        <row r="1433">
          <cell r="A1433">
            <v>13845</v>
          </cell>
          <cell r="B1433" t="str">
            <v>CAIXA METALICA P/ MEDICAO MONOFASICA CHAPA 18 (300 X 300 X 1</v>
          </cell>
          <cell r="C1433" t="str">
            <v>UN</v>
          </cell>
          <cell r="D1433">
            <v>2</v>
          </cell>
          <cell r="E1433">
            <v>41.3</v>
          </cell>
          <cell r="F1433">
            <v>46.29</v>
          </cell>
          <cell r="H1433">
            <v>60.9</v>
          </cell>
          <cell r="I1433" t="str">
            <v>MATE MELE 13845</v>
          </cell>
        </row>
        <row r="1434">
          <cell r="B1434" t="str">
            <v>45MM) P/ USO EXTERNO C/ PORTA E CX. DE MUFLA, COR CINZA, SEM</v>
          </cell>
        </row>
        <row r="1435">
          <cell r="B1435" t="str">
            <v>TRANSFORMADOR, PADRAO CELPE, MODELO D</v>
          </cell>
        </row>
        <row r="1436">
          <cell r="A1436">
            <v>13844</v>
          </cell>
          <cell r="B1436" t="str">
            <v>CAIXA METALICA P/ MEDICAO MONOFASICA CHAPA 18 (300 X 330 X 1</v>
          </cell>
          <cell r="C1436" t="str">
            <v>UN</v>
          </cell>
          <cell r="D1436">
            <v>2</v>
          </cell>
          <cell r="E1436">
            <v>43.89</v>
          </cell>
          <cell r="F1436">
            <v>49.19</v>
          </cell>
          <cell r="H1436">
            <v>64.72</v>
          </cell>
          <cell r="I1436" t="str">
            <v>MATE MELE 13844</v>
          </cell>
        </row>
        <row r="1437">
          <cell r="B1437" t="str">
            <v>45MM) P/ USO INTERNO C/ PORTA E CX. DE MUFLA, COR CINZA, SEM</v>
          </cell>
        </row>
        <row r="1438">
          <cell r="B1438" t="str">
            <v>TRANSFORMADOR, PADRAO CELPE, MODELO D</v>
          </cell>
        </row>
        <row r="1439">
          <cell r="A1439">
            <v>13843</v>
          </cell>
          <cell r="B1439" t="str">
            <v>CAIXA METALICA P/ MEDICAO TRIFASICA CHAPA 18 P/ USO EXTERNO</v>
          </cell>
          <cell r="C1439" t="str">
            <v>UN</v>
          </cell>
          <cell r="D1439">
            <v>2</v>
          </cell>
          <cell r="E1439">
            <v>57.49</v>
          </cell>
          <cell r="F1439">
            <v>64.44</v>
          </cell>
          <cell r="H1439">
            <v>84.79</v>
          </cell>
          <cell r="I1439" t="str">
            <v>MATE MELE 13843</v>
          </cell>
        </row>
        <row r="1440">
          <cell r="B1440" t="str">
            <v>C/ PORTA E CX. DE MUFLA, COR CINZA, SEM TRANSFORMADOR PADRAO</v>
          </cell>
        </row>
        <row r="1441">
          <cell r="B1441" t="str">
            <v>CELPE, MODELO D</v>
          </cell>
        </row>
        <row r="1442">
          <cell r="A1442">
            <v>13842</v>
          </cell>
          <cell r="B1442" t="str">
            <v>CAIXA METALICA P/ MEDICAO TRIFASICA CHAPA 18 P/ USO INTERNO</v>
          </cell>
          <cell r="C1442" t="str">
            <v>UN</v>
          </cell>
          <cell r="D1442">
            <v>2</v>
          </cell>
          <cell r="E1442">
            <v>67.459999999999994</v>
          </cell>
          <cell r="F1442">
            <v>75.61</v>
          </cell>
          <cell r="H1442">
            <v>99.48</v>
          </cell>
          <cell r="I1442" t="str">
            <v>MATE MELE 13842</v>
          </cell>
        </row>
        <row r="1443">
          <cell r="A1443" t="str">
            <v>ÓDIGO</v>
          </cell>
          <cell r="B1443" t="str">
            <v>| DESCRIÇÃO DO INSUMO</v>
          </cell>
          <cell r="C1443" t="str">
            <v>| UNID.</v>
          </cell>
          <cell r="D1443" t="str">
            <v>| CAT.</v>
          </cell>
          <cell r="E1443" t="str">
            <v>P R E Ç O</v>
          </cell>
          <cell r="F1443" t="str">
            <v>S  C A L C</v>
          </cell>
          <cell r="G1443" t="str">
            <v>U L A</v>
          </cell>
          <cell r="H1443" t="str">
            <v>D O S  |</v>
          </cell>
          <cell r="I1443" t="str">
            <v>COD.INTELIGENTE</v>
          </cell>
        </row>
        <row r="1444">
          <cell r="D1444">
            <v>1</v>
          </cell>
          <cell r="E1444" t="str">
            <v>.QUARTIL</v>
          </cell>
          <cell r="F1444" t="str">
            <v>MEDIANO</v>
          </cell>
          <cell r="G1444">
            <v>3</v>
          </cell>
          <cell r="H1444" t="str">
            <v>.QUARTIL</v>
          </cell>
        </row>
        <row r="1446">
          <cell r="A1446" t="str">
            <v>íNCULO..</v>
          </cell>
          <cell r="B1446" t="str">
            <v>...: NACIONAL CAIXA</v>
          </cell>
        </row>
        <row r="1448">
          <cell r="B1448" t="str">
            <v>C/ PORTA E CX DE MUFLA, COR CINZA, SEM TRANSFORMADOR PADRAO</v>
          </cell>
        </row>
        <row r="1449">
          <cell r="B1449" t="str">
            <v>CELPE, MODELO D</v>
          </cell>
        </row>
        <row r="1450">
          <cell r="A1450">
            <v>12075</v>
          </cell>
          <cell r="B1450" t="str">
            <v>CAIXA P/ MEDICAO DE DEMANDA E ENERGIA REATIVA EM CHAPA 18 ES</v>
          </cell>
          <cell r="C1450" t="str">
            <v>UN</v>
          </cell>
          <cell r="D1450">
            <v>2</v>
          </cell>
          <cell r="E1450">
            <v>225.84</v>
          </cell>
          <cell r="F1450">
            <v>253.11</v>
          </cell>
          <cell r="H1450">
            <v>333.03</v>
          </cell>
          <cell r="I1450" t="str">
            <v>MATE MELE 12075</v>
          </cell>
        </row>
        <row r="1451">
          <cell r="B1451" t="str">
            <v>TAMPADA , PADRAO DE CONCESSIONARIA LOCAL</v>
          </cell>
        </row>
        <row r="1452">
          <cell r="A1452">
            <v>13405</v>
          </cell>
          <cell r="B1452" t="str">
            <v>CAIXA P/ MEDICAO MONOF 30 X 33 X 15CM EM CHAPA 18 C/ VISOR/P</v>
          </cell>
          <cell r="C1452" t="str">
            <v>UN</v>
          </cell>
          <cell r="D1452">
            <v>2</v>
          </cell>
          <cell r="E1452">
            <v>74.75</v>
          </cell>
          <cell r="F1452">
            <v>83.77</v>
          </cell>
          <cell r="H1452">
            <v>110.22</v>
          </cell>
          <cell r="I1452" t="str">
            <v>MATE MELE 13405</v>
          </cell>
        </row>
        <row r="1453">
          <cell r="B1453" t="str">
            <v>ORTA/CX MUFLA USO EXTERNO COR CINZA</v>
          </cell>
        </row>
        <row r="1454">
          <cell r="A1454">
            <v>13404</v>
          </cell>
          <cell r="B1454" t="str">
            <v>CAIXA P/ MEDICAO MONOF 30 X 33 X 15CM EM CHAPA 18 C/ VISOR/P</v>
          </cell>
          <cell r="C1454" t="str">
            <v>UN</v>
          </cell>
          <cell r="D1454">
            <v>2</v>
          </cell>
          <cell r="E1454">
            <v>74.75</v>
          </cell>
          <cell r="F1454">
            <v>83.77</v>
          </cell>
          <cell r="H1454">
            <v>110.22</v>
          </cell>
          <cell r="I1454" t="str">
            <v>MATE MELE 13404</v>
          </cell>
        </row>
        <row r="1455">
          <cell r="B1455" t="str">
            <v>ORTA/CX MUFLA USO INTERNO COR CINZA</v>
          </cell>
        </row>
        <row r="1456">
          <cell r="A1456">
            <v>11882</v>
          </cell>
          <cell r="B1456" t="str">
            <v>CAIXA PARA HIDROMETRO CONCRETO PRE MOLDADO</v>
          </cell>
          <cell r="C1456" t="str">
            <v>UN</v>
          </cell>
          <cell r="D1456">
            <v>2</v>
          </cell>
          <cell r="E1456">
            <v>19.54</v>
          </cell>
          <cell r="F1456">
            <v>19.54</v>
          </cell>
          <cell r="H1456">
            <v>19.54</v>
          </cell>
          <cell r="I1456" t="str">
            <v>MATE MHIS 11882</v>
          </cell>
        </row>
        <row r="1457">
          <cell r="A1457">
            <v>11996</v>
          </cell>
          <cell r="B1457" t="str">
            <v>CAIXA PASSAGEM EM CHAPA 18 DE FERRO GALV 5" X 10" X 3" (125</v>
          </cell>
          <cell r="C1457" t="str">
            <v>UN</v>
          </cell>
          <cell r="D1457">
            <v>2</v>
          </cell>
          <cell r="E1457">
            <v>1.32</v>
          </cell>
          <cell r="F1457">
            <v>1.48</v>
          </cell>
          <cell r="H1457">
            <v>1.95</v>
          </cell>
          <cell r="I1457" t="str">
            <v>MATE MELE 11996</v>
          </cell>
        </row>
        <row r="1458">
          <cell r="B1458" t="str">
            <v>X 250 X 80MM) COM TAMPA E PARAFUSO."</v>
          </cell>
        </row>
        <row r="1459">
          <cell r="A1459">
            <v>20254</v>
          </cell>
          <cell r="B1459" t="str">
            <v>CAIXA PASSAGEM METALICA 15 X 15 X 10CM P/ INST ELETRICA</v>
          </cell>
          <cell r="C1459" t="str">
            <v>UN</v>
          </cell>
          <cell r="D1459">
            <v>2</v>
          </cell>
          <cell r="E1459">
            <v>5.82</v>
          </cell>
          <cell r="F1459">
            <v>6.53</v>
          </cell>
          <cell r="H1459">
            <v>8.59</v>
          </cell>
          <cell r="I1459" t="str">
            <v>MATE MELE 20254</v>
          </cell>
        </row>
        <row r="1460">
          <cell r="A1460">
            <v>20255</v>
          </cell>
          <cell r="B1460" t="str">
            <v>CAIXA PASSAGEM METALICA 25 X 25 X 10CM P/ INST ELETRICA</v>
          </cell>
          <cell r="C1460" t="str">
            <v>UN</v>
          </cell>
          <cell r="D1460">
            <v>2</v>
          </cell>
          <cell r="E1460">
            <v>10.48</v>
          </cell>
          <cell r="F1460">
            <v>11.75</v>
          </cell>
          <cell r="H1460">
            <v>15.46</v>
          </cell>
          <cell r="I1460" t="str">
            <v>MATE MELE 20255</v>
          </cell>
        </row>
        <row r="1461">
          <cell r="A1461">
            <v>20253</v>
          </cell>
          <cell r="B1461" t="str">
            <v>CAIXA PASSAGEM METALICA 35 X 35 X 12CM P/ INST ELETRICA</v>
          </cell>
          <cell r="C1461" t="str">
            <v>UN</v>
          </cell>
          <cell r="D1461">
            <v>2</v>
          </cell>
          <cell r="E1461">
            <v>20.7</v>
          </cell>
          <cell r="F1461">
            <v>23.2</v>
          </cell>
          <cell r="H1461">
            <v>30.52</v>
          </cell>
          <cell r="I1461" t="str">
            <v>MATE MELE 20253</v>
          </cell>
        </row>
        <row r="1462">
          <cell r="A1462">
            <v>12001</v>
          </cell>
          <cell r="B1462" t="str">
            <v>CAIXA PVC OCTOGONAL - 4"</v>
          </cell>
          <cell r="C1462" t="str">
            <v>UN</v>
          </cell>
          <cell r="D1462">
            <v>2</v>
          </cell>
          <cell r="E1462">
            <v>3.02</v>
          </cell>
          <cell r="F1462">
            <v>3.19</v>
          </cell>
          <cell r="H1462">
            <v>4.1500000000000004</v>
          </cell>
          <cell r="I1462" t="str">
            <v>MATE MELE 12001</v>
          </cell>
        </row>
        <row r="1463">
          <cell r="A1463">
            <v>1871</v>
          </cell>
          <cell r="B1463" t="str">
            <v>CAIXA PVC OCTOGONAL 3" X 3"</v>
          </cell>
          <cell r="C1463" t="str">
            <v>UN</v>
          </cell>
          <cell r="D1463">
            <v>2</v>
          </cell>
          <cell r="E1463">
            <v>3.18</v>
          </cell>
          <cell r="F1463">
            <v>3.28</v>
          </cell>
          <cell r="H1463">
            <v>4.59</v>
          </cell>
          <cell r="I1463" t="str">
            <v>MATE MELE 1871</v>
          </cell>
        </row>
        <row r="1464">
          <cell r="A1464">
            <v>1872</v>
          </cell>
          <cell r="B1464" t="str">
            <v>CAIXA PVC 4" X 2" P/ ELETRODUTO "</v>
          </cell>
          <cell r="C1464" t="str">
            <v>UN</v>
          </cell>
          <cell r="D1464">
            <v>2</v>
          </cell>
          <cell r="E1464">
            <v>1.17</v>
          </cell>
          <cell r="F1464">
            <v>1.2</v>
          </cell>
          <cell r="H1464">
            <v>1.69</v>
          </cell>
          <cell r="I1464" t="str">
            <v>MATE MELE 1872</v>
          </cell>
        </row>
        <row r="1465">
          <cell r="A1465">
            <v>1873</v>
          </cell>
          <cell r="B1465" t="str">
            <v>CAIXA PVC 4" X 4" P/ ELETRODUTO "</v>
          </cell>
          <cell r="C1465" t="str">
            <v>UN</v>
          </cell>
          <cell r="D1465">
            <v>2</v>
          </cell>
          <cell r="E1465">
            <v>1.86</v>
          </cell>
          <cell r="F1465">
            <v>1.92</v>
          </cell>
          <cell r="H1465">
            <v>2.68</v>
          </cell>
          <cell r="I1465" t="str">
            <v>MATE MELE 1873</v>
          </cell>
        </row>
        <row r="1466">
          <cell r="A1466">
            <v>11639</v>
          </cell>
          <cell r="B1466" t="str">
            <v>CAIXA SARJETA PREMOLDADA 1,4 X 0,6 X 0,4 M</v>
          </cell>
          <cell r="C1466" t="str">
            <v>UN</v>
          </cell>
          <cell r="D1466">
            <v>2</v>
          </cell>
          <cell r="E1466">
            <v>84.09</v>
          </cell>
          <cell r="F1466">
            <v>108.6</v>
          </cell>
          <cell r="H1466">
            <v>114.02</v>
          </cell>
          <cell r="I1466" t="str">
            <v>MATE MDIV 11639</v>
          </cell>
        </row>
        <row r="1467">
          <cell r="A1467">
            <v>11716</v>
          </cell>
          <cell r="B1467" t="str">
            <v>CAIXA SIFONADA PVC 100 X 100 X 40MM C/ GRELHA REDONDA BRANCA</v>
          </cell>
          <cell r="C1467" t="str">
            <v>UN</v>
          </cell>
          <cell r="D1467">
            <v>2</v>
          </cell>
          <cell r="E1467">
            <v>5.65</v>
          </cell>
          <cell r="F1467">
            <v>7.61</v>
          </cell>
          <cell r="H1467">
            <v>8.08</v>
          </cell>
          <cell r="I1467" t="str">
            <v>MATE MDIV 11716</v>
          </cell>
        </row>
        <row r="1468">
          <cell r="A1468">
            <v>5103</v>
          </cell>
          <cell r="B1468" t="str">
            <v>CAIXA SIFONADA PVC 100 X 100 X 50MM C/ GRELHA REDONDA BRANCA</v>
          </cell>
          <cell r="C1468" t="str">
            <v>UN</v>
          </cell>
          <cell r="D1468">
            <v>2</v>
          </cell>
          <cell r="E1468">
            <v>5.79</v>
          </cell>
          <cell r="F1468">
            <v>7.8</v>
          </cell>
          <cell r="H1468">
            <v>8.2799999999999994</v>
          </cell>
          <cell r="I1468" t="str">
            <v>MATE MDIV 5103</v>
          </cell>
        </row>
        <row r="1469">
          <cell r="A1469">
            <v>11712</v>
          </cell>
          <cell r="B1469" t="str">
            <v>CAIXA SIFONADA PVC 150 X 150 X 50MM C/ GRELHA QUADRADA BRANC</v>
          </cell>
          <cell r="C1469" t="str">
            <v>UN</v>
          </cell>
          <cell r="D1469">
            <v>1</v>
          </cell>
          <cell r="E1469">
            <v>10.74</v>
          </cell>
          <cell r="F1469">
            <v>14.47</v>
          </cell>
          <cell r="H1469">
            <v>15.36</v>
          </cell>
          <cell r="I1469" t="str">
            <v>MATE MDIV 11712</v>
          </cell>
        </row>
        <row r="1470">
          <cell r="B1470" t="str">
            <v>A</v>
          </cell>
        </row>
        <row r="1471">
          <cell r="A1471">
            <v>11717</v>
          </cell>
          <cell r="B1471" t="str">
            <v>CAIXA SIFONADA PVC 150 X 150 X 50MM C/ GRELHA REDONDA BRANCA</v>
          </cell>
          <cell r="C1471" t="str">
            <v>UN</v>
          </cell>
          <cell r="D1471">
            <v>2</v>
          </cell>
          <cell r="E1471">
            <v>10.130000000000001</v>
          </cell>
          <cell r="F1471">
            <v>13.65</v>
          </cell>
          <cell r="H1471">
            <v>14.49</v>
          </cell>
          <cell r="I1471" t="str">
            <v>MATE MDIV 11717</v>
          </cell>
        </row>
        <row r="1472">
          <cell r="A1472">
            <v>11713</v>
          </cell>
          <cell r="B1472" t="str">
            <v>CAIXA SIFONADA PVC 150 X 150 X 50MM C/ TAMPA CEGA QUADRADA B</v>
          </cell>
          <cell r="C1472" t="str">
            <v>UN</v>
          </cell>
          <cell r="D1472">
            <v>2</v>
          </cell>
          <cell r="E1472">
            <v>12.06</v>
          </cell>
          <cell r="F1472">
            <v>16.25</v>
          </cell>
          <cell r="H1472">
            <v>17.25</v>
          </cell>
          <cell r="I1472" t="str">
            <v>MATE MDIV 11713</v>
          </cell>
        </row>
        <row r="1473">
          <cell r="B1473" t="str">
            <v>RANCA</v>
          </cell>
        </row>
        <row r="1474">
          <cell r="A1474" t="str">
            <v>ÓDIGO</v>
          </cell>
          <cell r="B1474" t="str">
            <v>| DESCRIÇÃO DO INSUMO</v>
          </cell>
          <cell r="C1474" t="str">
            <v>| UNID.</v>
          </cell>
          <cell r="D1474" t="str">
            <v>| CAT.</v>
          </cell>
          <cell r="E1474" t="str">
            <v>P R E Ç O</v>
          </cell>
          <cell r="F1474" t="str">
            <v>S  C A L C</v>
          </cell>
          <cell r="G1474" t="str">
            <v>U L A</v>
          </cell>
          <cell r="H1474" t="str">
            <v>D O S  |</v>
          </cell>
          <cell r="I1474" t="str">
            <v>COD.INTELIGENTE</v>
          </cell>
        </row>
        <row r="1475">
          <cell r="D1475">
            <v>1</v>
          </cell>
          <cell r="E1475" t="str">
            <v>.QUARTIL</v>
          </cell>
          <cell r="F1475" t="str">
            <v>MEDIANO</v>
          </cell>
          <cell r="G1475">
            <v>3</v>
          </cell>
          <cell r="H1475" t="str">
            <v>.QUARTIL</v>
          </cell>
        </row>
        <row r="1477">
          <cell r="A1477" t="str">
            <v>íNCULO..</v>
          </cell>
          <cell r="B1477" t="str">
            <v>...: NACIONAL CAIXA</v>
          </cell>
        </row>
        <row r="1479">
          <cell r="A1479">
            <v>11714</v>
          </cell>
          <cell r="B1479" t="str">
            <v>CAIXA SIFONADA PVC 150 X 185 X 75MM C/ GRELHA QUADRADA BRANC</v>
          </cell>
          <cell r="C1479" t="str">
            <v>UN</v>
          </cell>
          <cell r="D1479">
            <v>2</v>
          </cell>
          <cell r="E1479">
            <v>13.27</v>
          </cell>
          <cell r="F1479">
            <v>17.88</v>
          </cell>
          <cell r="H1479">
            <v>18.98</v>
          </cell>
          <cell r="I1479" t="str">
            <v>MATE MDIV 11714</v>
          </cell>
        </row>
        <row r="1480">
          <cell r="B1480" t="str">
            <v>A</v>
          </cell>
        </row>
        <row r="1481">
          <cell r="A1481">
            <v>11715</v>
          </cell>
          <cell r="B1481" t="str">
            <v>CAIXA SIFONADA PVC 150 X 185 X 75MM C/ TAMPA CEGA QUADRADA B</v>
          </cell>
          <cell r="C1481" t="str">
            <v>UN</v>
          </cell>
          <cell r="D1481">
            <v>2</v>
          </cell>
          <cell r="E1481">
            <v>14.42</v>
          </cell>
          <cell r="F1481">
            <v>19.440000000000001</v>
          </cell>
          <cell r="H1481">
            <v>20.63</v>
          </cell>
          <cell r="I1481" t="str">
            <v>MATE MDIV 11715</v>
          </cell>
        </row>
        <row r="1482">
          <cell r="B1482" t="str">
            <v>RANCA</v>
          </cell>
        </row>
        <row r="1483">
          <cell r="A1483">
            <v>1056</v>
          </cell>
          <cell r="B1483" t="str">
            <v>CAIXA TP "J" OU EQUIV CONCESSIONARIA LOCAL"</v>
          </cell>
          <cell r="C1483" t="str">
            <v>UN</v>
          </cell>
          <cell r="D1483">
            <v>2</v>
          </cell>
          <cell r="E1483">
            <v>99.26</v>
          </cell>
          <cell r="F1483">
            <v>100.72</v>
          </cell>
          <cell r="H1483">
            <v>103.24</v>
          </cell>
          <cell r="I1483" t="str">
            <v>MATE MELE 1056</v>
          </cell>
        </row>
        <row r="1484">
          <cell r="A1484">
            <v>1068</v>
          </cell>
          <cell r="B1484" t="str">
            <v>CAIXA TP "L" OU EQUIV CONCESSIONARIA LOCAL"</v>
          </cell>
          <cell r="C1484" t="str">
            <v>UN</v>
          </cell>
          <cell r="D1484">
            <v>2</v>
          </cell>
          <cell r="E1484">
            <v>100.2</v>
          </cell>
          <cell r="F1484">
            <v>101.68</v>
          </cell>
          <cell r="H1484">
            <v>104.22</v>
          </cell>
          <cell r="I1484" t="str">
            <v>MATE MELE 1068</v>
          </cell>
        </row>
        <row r="1485">
          <cell r="A1485">
            <v>14116</v>
          </cell>
          <cell r="B1485" t="str">
            <v>CAIXA 20 X 26CM PADRAO LIGHT T-1 PAINEL</v>
          </cell>
          <cell r="C1485" t="str">
            <v>UN</v>
          </cell>
          <cell r="D1485">
            <v>2</v>
          </cell>
          <cell r="E1485">
            <v>11.4</v>
          </cell>
          <cell r="F1485">
            <v>12.78</v>
          </cell>
          <cell r="H1485">
            <v>16.809999999999999</v>
          </cell>
          <cell r="I1485" t="str">
            <v>MATE MELE 14116</v>
          </cell>
        </row>
        <row r="1486">
          <cell r="A1486">
            <v>14061</v>
          </cell>
          <cell r="B1486" t="str">
            <v>CAIXA 46 X 66CM PADRAO LIGHT T-3 PAINEL</v>
          </cell>
          <cell r="C1486" t="str">
            <v>UN</v>
          </cell>
          <cell r="D1486">
            <v>2</v>
          </cell>
          <cell r="E1486">
            <v>47.37</v>
          </cell>
          <cell r="F1486">
            <v>53.1</v>
          </cell>
          <cell r="H1486">
            <v>69.86</v>
          </cell>
          <cell r="I1486" t="str">
            <v>MATE MELE 14061</v>
          </cell>
        </row>
        <row r="1487">
          <cell r="A1487">
            <v>599</v>
          </cell>
          <cell r="B1487" t="str">
            <v>CAIXILHO FIXO ALUMINIO SERIE 25 COMPLETO 60 X 80CM</v>
          </cell>
          <cell r="C1487" t="str">
            <v>M2</v>
          </cell>
          <cell r="D1487">
            <v>2</v>
          </cell>
          <cell r="E1487">
            <v>287.32</v>
          </cell>
          <cell r="F1487">
            <v>318.86</v>
          </cell>
          <cell r="H1487">
            <v>350.41</v>
          </cell>
          <cell r="I1487" t="str">
            <v>MATE MDIV 599</v>
          </cell>
        </row>
        <row r="1488">
          <cell r="A1488">
            <v>619</v>
          </cell>
          <cell r="B1488" t="str">
            <v>CAIXILHO FIXO CHAPA DOBRADA ACO C/ ADICAO DE COBRE PRE-ZINCA</v>
          </cell>
          <cell r="C1488" t="str">
            <v>M2</v>
          </cell>
          <cell r="D1488">
            <v>2</v>
          </cell>
          <cell r="E1488">
            <v>138.55000000000001</v>
          </cell>
          <cell r="F1488">
            <v>170.71</v>
          </cell>
          <cell r="H1488">
            <v>202.87</v>
          </cell>
          <cell r="I1488" t="str">
            <v>MATE MDIV 619</v>
          </cell>
        </row>
        <row r="1489">
          <cell r="B1489" t="str">
            <v>DO 60 X 80CM</v>
          </cell>
        </row>
        <row r="1490">
          <cell r="A1490">
            <v>621</v>
          </cell>
          <cell r="B1490" t="str">
            <v>CAIXILHO FIXO EM CANTONEIRA DE FERRO 5/8" X 1/8" - 100 X 100</v>
          </cell>
          <cell r="C1490" t="str">
            <v>M2</v>
          </cell>
          <cell r="D1490">
            <v>2</v>
          </cell>
          <cell r="E1490">
            <v>44.83</v>
          </cell>
          <cell r="F1490">
            <v>44.83</v>
          </cell>
          <cell r="H1490">
            <v>44.83</v>
          </cell>
          <cell r="I1490" t="str">
            <v>MATE MDIV 621</v>
          </cell>
        </row>
        <row r="1491">
          <cell r="B1491" t="str">
            <v>CM</v>
          </cell>
        </row>
        <row r="1492">
          <cell r="A1492">
            <v>1106</v>
          </cell>
          <cell r="B1492" t="str">
            <v>CAL HIDRATADA P/ ARGAMASSA</v>
          </cell>
          <cell r="C1492" t="str">
            <v>KG</v>
          </cell>
          <cell r="D1492">
            <v>1</v>
          </cell>
          <cell r="E1492">
            <v>0.31</v>
          </cell>
          <cell r="F1492">
            <v>0.41</v>
          </cell>
          <cell r="H1492">
            <v>0.4</v>
          </cell>
          <cell r="I1492" t="str">
            <v>MATE MDIV 1106</v>
          </cell>
        </row>
        <row r="1493">
          <cell r="A1493">
            <v>11161</v>
          </cell>
          <cell r="B1493" t="str">
            <v>CAL HIDRATADA P/ PINTURA</v>
          </cell>
          <cell r="C1493" t="str">
            <v>KG</v>
          </cell>
          <cell r="D1493">
            <v>1</v>
          </cell>
          <cell r="E1493">
            <v>0.35</v>
          </cell>
          <cell r="F1493">
            <v>0.53</v>
          </cell>
          <cell r="H1493">
            <v>0.73</v>
          </cell>
          <cell r="I1493" t="str">
            <v>MATE MDIV 11161</v>
          </cell>
        </row>
        <row r="1494">
          <cell r="A1494">
            <v>1107</v>
          </cell>
          <cell r="B1494" t="str">
            <v>CAL VIRGEM</v>
          </cell>
          <cell r="C1494" t="str">
            <v>KG</v>
          </cell>
          <cell r="D1494">
            <v>2</v>
          </cell>
          <cell r="E1494">
            <v>0.18</v>
          </cell>
          <cell r="F1494">
            <v>0.22</v>
          </cell>
          <cell r="H1494">
            <v>0.23</v>
          </cell>
          <cell r="I1494" t="str">
            <v>MATE MDIV 1107</v>
          </cell>
        </row>
        <row r="1495">
          <cell r="A1495">
            <v>4758</v>
          </cell>
          <cell r="B1495" t="str">
            <v>CALAFETADOR/CALAFATE</v>
          </cell>
          <cell r="C1495" t="str">
            <v>H</v>
          </cell>
          <cell r="D1495">
            <v>2</v>
          </cell>
          <cell r="E1495">
            <v>3.1</v>
          </cell>
          <cell r="F1495">
            <v>3.1</v>
          </cell>
          <cell r="H1495">
            <v>3.1</v>
          </cell>
          <cell r="I1495" t="str">
            <v>MOBR MOBA 4758</v>
          </cell>
        </row>
        <row r="1496">
          <cell r="A1496">
            <v>13186</v>
          </cell>
          <cell r="B1496" t="str">
            <v>CALCAMENTO POLIEDRICO</v>
          </cell>
          <cell r="C1496" t="str">
            <v>M3</v>
          </cell>
          <cell r="D1496">
            <v>2</v>
          </cell>
          <cell r="E1496">
            <v>27.54</v>
          </cell>
          <cell r="F1496">
            <v>36.369999999999997</v>
          </cell>
          <cell r="H1496">
            <v>48.5</v>
          </cell>
          <cell r="I1496" t="str">
            <v>MATE MDIV 13186</v>
          </cell>
        </row>
        <row r="1497">
          <cell r="A1497">
            <v>25963</v>
          </cell>
          <cell r="B1497" t="str">
            <v>CALCARIO DOLOMITICO  A</v>
          </cell>
          <cell r="C1497" t="str">
            <v>KG</v>
          </cell>
          <cell r="D1497">
            <v>2</v>
          </cell>
          <cell r="E1497">
            <v>0.04</v>
          </cell>
          <cell r="F1497">
            <v>0.04</v>
          </cell>
          <cell r="H1497">
            <v>0.05</v>
          </cell>
          <cell r="I1497" t="str">
            <v>MATE MDIV 25963</v>
          </cell>
        </row>
        <row r="1498">
          <cell r="A1498">
            <v>4759</v>
          </cell>
          <cell r="B1498" t="str">
            <v>CALCETEIRO (QUE TRABALHA C/PAVIMENTACAO DE BLOKRET)</v>
          </cell>
          <cell r="C1498" t="str">
            <v>H</v>
          </cell>
          <cell r="D1498">
            <v>2</v>
          </cell>
          <cell r="E1498">
            <v>2.68</v>
          </cell>
          <cell r="F1498">
            <v>2.68</v>
          </cell>
          <cell r="H1498">
            <v>2.68</v>
          </cell>
          <cell r="I1498" t="str">
            <v>MOBR MOBA 4759</v>
          </cell>
        </row>
        <row r="1499">
          <cell r="A1499">
            <v>11572</v>
          </cell>
          <cell r="B1499" t="str">
            <v>CALCO/PRENDEDOR LATAO CROMADO P/ PORTA</v>
          </cell>
          <cell r="C1499" t="str">
            <v>UN</v>
          </cell>
          <cell r="D1499">
            <v>2</v>
          </cell>
          <cell r="E1499">
            <v>11.81</v>
          </cell>
          <cell r="F1499">
            <v>12.72</v>
          </cell>
          <cell r="H1499">
            <v>14.45</v>
          </cell>
          <cell r="I1499" t="str">
            <v>MATE MDIV 11572</v>
          </cell>
        </row>
        <row r="1500">
          <cell r="A1500">
            <v>13241</v>
          </cell>
          <cell r="B1500" t="str">
            <v>CALDEIRA AQUECEDORA DE ASFALTO FERLEX CB-601, CAPACIDADE 600</v>
          </cell>
          <cell r="C1500" t="str">
            <v>UN</v>
          </cell>
          <cell r="D1500" t="str">
            <v>2     3</v>
          </cell>
          <cell r="E1500">
            <v>9938.4</v>
          </cell>
          <cell r="F1500">
            <v>39938.400000000001</v>
          </cell>
          <cell r="G1500">
            <v>3</v>
          </cell>
          <cell r="H1500">
            <v>9938.4</v>
          </cell>
          <cell r="I1500" t="str">
            <v>EQHP EQAQ 13241</v>
          </cell>
        </row>
        <row r="1501">
          <cell r="B1501" t="str">
            <v>L, C/ ESPARGIDOR POR GRAVIDADE, REBOCAVEL**CAIXA**</v>
          </cell>
        </row>
        <row r="1502">
          <cell r="A1502">
            <v>13242</v>
          </cell>
          <cell r="B1502" t="str">
            <v>CALDEIRA AQUECEDORA DE ASFALTO FERLEX CB-603, CAPACIDADE 600</v>
          </cell>
          <cell r="C1502" t="str">
            <v>UN</v>
          </cell>
          <cell r="D1502" t="str">
            <v>2     5</v>
          </cell>
          <cell r="E1502">
            <v>4128.3999999999996</v>
          </cell>
          <cell r="F1502">
            <v>54128.4</v>
          </cell>
          <cell r="G1502">
            <v>5</v>
          </cell>
          <cell r="H1502">
            <v>4128.3999999999996</v>
          </cell>
          <cell r="I1502" t="str">
            <v>EQHP EQAQ 13242</v>
          </cell>
        </row>
        <row r="1503">
          <cell r="B1503" t="str">
            <v>L, C/ BOMBA P/ ESPARGIMENTO SOB PRESSAO DE 3,4 HP, REBOCAVEL</v>
          </cell>
        </row>
        <row r="1504">
          <cell r="B1504" t="str">
            <v>**CAIXA**</v>
          </cell>
        </row>
        <row r="1505">
          <cell r="A1505" t="str">
            <v>ÓDIGO</v>
          </cell>
          <cell r="B1505" t="str">
            <v>| DESCRIÇÃO DO INSUMO</v>
          </cell>
          <cell r="C1505" t="str">
            <v>| UNID.</v>
          </cell>
          <cell r="D1505" t="str">
            <v>| CAT.</v>
          </cell>
          <cell r="E1505" t="str">
            <v>P R E Ç O</v>
          </cell>
          <cell r="F1505" t="str">
            <v>S  C A L C</v>
          </cell>
          <cell r="G1505" t="str">
            <v>U L A</v>
          </cell>
          <cell r="H1505" t="str">
            <v>D O S  |</v>
          </cell>
          <cell r="I1505" t="str">
            <v>COD.INTELIGENTE</v>
          </cell>
        </row>
        <row r="1506">
          <cell r="D1506">
            <v>1</v>
          </cell>
          <cell r="E1506" t="str">
            <v>.QUARTIL</v>
          </cell>
          <cell r="F1506" t="str">
            <v>MEDIANO</v>
          </cell>
          <cell r="G1506">
            <v>3</v>
          </cell>
          <cell r="H1506" t="str">
            <v>.QUARTIL</v>
          </cell>
        </row>
        <row r="1508">
          <cell r="A1508" t="str">
            <v>íNCULO..</v>
          </cell>
          <cell r="B1508" t="str">
            <v>...: NACIONAL CAIXA</v>
          </cell>
        </row>
        <row r="1510">
          <cell r="A1510">
            <v>14220</v>
          </cell>
          <cell r="B1510" t="str">
            <v>CALDEIRA DE ASFALTO CONSMAQ CA2 C/TANQUE ISOLADO DE 2500L C/</v>
          </cell>
          <cell r="C1510" t="str">
            <v>UN</v>
          </cell>
          <cell r="D1510" t="str">
            <v>2    13</v>
          </cell>
          <cell r="E1510">
            <v>2025.2</v>
          </cell>
          <cell r="F1510">
            <v>132025.20000000001</v>
          </cell>
          <cell r="G1510">
            <v>13</v>
          </cell>
          <cell r="H1510">
            <v>2025.2</v>
          </cell>
          <cell r="I1510" t="str">
            <v>EQHP EQAQ 14220</v>
          </cell>
        </row>
        <row r="1511">
          <cell r="B1511" t="str">
            <v>2 MACARICOS, C/BOMBA P/ESPARGIMENTO, BARRA ESPARGIDORA LARGU</v>
          </cell>
        </row>
        <row r="1512">
          <cell r="B1512" t="str">
            <v>RA 2M E HASTE MANUAL, REBOCAVEL**CAIXA**</v>
          </cell>
        </row>
        <row r="1513">
          <cell r="A1513">
            <v>20218</v>
          </cell>
          <cell r="B1513" t="str">
            <v>CALDEIRA DE ASFALTO CONSMAQ MOD CA1 C/ TANQUE 1200L, REBOCAV</v>
          </cell>
          <cell r="C1513" t="str">
            <v>UN</v>
          </cell>
          <cell r="D1513" t="str">
            <v>2     9</v>
          </cell>
          <cell r="E1513">
            <v>6932.4</v>
          </cell>
          <cell r="F1513">
            <v>96932.4</v>
          </cell>
          <cell r="G1513">
            <v>9</v>
          </cell>
          <cell r="H1513">
            <v>6932.4</v>
          </cell>
          <cell r="I1513" t="str">
            <v>EQHP EQAQ 20218</v>
          </cell>
        </row>
        <row r="1514">
          <cell r="B1514" t="str">
            <v>EL, C/ FUNDO DUPLO AQUECIDO POR MACARICO C/ ESPARGIMENTO PRE</v>
          </cell>
        </row>
        <row r="1515">
          <cell r="B1515" t="str">
            <v>SSURIZADO MANUAL**CAIXA**</v>
          </cell>
        </row>
        <row r="1516">
          <cell r="A1516">
            <v>1108</v>
          </cell>
          <cell r="B1516" t="str">
            <v>CALHA CHAPA GALVANIZADA NUM 24 L = 33CM</v>
          </cell>
          <cell r="C1516" t="str">
            <v>M</v>
          </cell>
          <cell r="D1516">
            <v>2</v>
          </cell>
          <cell r="E1516">
            <v>12.41</v>
          </cell>
          <cell r="F1516">
            <v>14.25</v>
          </cell>
          <cell r="H1516">
            <v>17.59</v>
          </cell>
          <cell r="I1516" t="str">
            <v>MATE MDIV 1108</v>
          </cell>
        </row>
        <row r="1517">
          <cell r="A1517">
            <v>1117</v>
          </cell>
          <cell r="B1517" t="str">
            <v>CALHA CHAPA GALVANIZADA NUM 24 L = 40CM</v>
          </cell>
          <cell r="C1517" t="str">
            <v>M</v>
          </cell>
          <cell r="D1517">
            <v>2</v>
          </cell>
          <cell r="E1517">
            <v>14.58</v>
          </cell>
          <cell r="F1517">
            <v>16.739999999999998</v>
          </cell>
          <cell r="H1517">
            <v>20.67</v>
          </cell>
          <cell r="I1517" t="str">
            <v>MATE MDIV 1117</v>
          </cell>
        </row>
        <row r="1518">
          <cell r="A1518">
            <v>1118</v>
          </cell>
          <cell r="B1518" t="str">
            <v>CALHA CHAPA GALVANIZADA NUM 24 L = 50CM</v>
          </cell>
          <cell r="C1518" t="str">
            <v>M</v>
          </cell>
          <cell r="D1518">
            <v>2</v>
          </cell>
          <cell r="E1518">
            <v>18</v>
          </cell>
          <cell r="F1518">
            <v>20.66</v>
          </cell>
          <cell r="H1518">
            <v>25.52</v>
          </cell>
          <cell r="I1518" t="str">
            <v>MATE MDIV 1118</v>
          </cell>
        </row>
        <row r="1519">
          <cell r="A1519">
            <v>1119</v>
          </cell>
          <cell r="B1519" t="str">
            <v>CALHA CHAPA GALVANIZADA NUM 26 L = 10CM</v>
          </cell>
          <cell r="C1519" t="str">
            <v>M</v>
          </cell>
          <cell r="D1519">
            <v>2</v>
          </cell>
          <cell r="E1519">
            <v>6.2</v>
          </cell>
          <cell r="F1519">
            <v>7.12</v>
          </cell>
          <cell r="H1519">
            <v>8.7899999999999991</v>
          </cell>
          <cell r="I1519" t="str">
            <v>MATE MDIV 1119</v>
          </cell>
        </row>
        <row r="1520">
          <cell r="A1520">
            <v>1109</v>
          </cell>
          <cell r="B1520" t="str">
            <v>CALHA CHAPA GALVANIZADA NUM 26 L = 35CM</v>
          </cell>
          <cell r="C1520" t="str">
            <v>M</v>
          </cell>
          <cell r="D1520">
            <v>2</v>
          </cell>
          <cell r="E1520">
            <v>12.72</v>
          </cell>
          <cell r="F1520">
            <v>14.6</v>
          </cell>
          <cell r="H1520">
            <v>18.04</v>
          </cell>
          <cell r="I1520" t="str">
            <v>MATE MDIV 1109</v>
          </cell>
        </row>
        <row r="1521">
          <cell r="A1521">
            <v>1110</v>
          </cell>
          <cell r="B1521" t="str">
            <v>CALHA CHAPA GALVANIZADA NUM 26 L = 45CM</v>
          </cell>
          <cell r="C1521" t="str">
            <v>M</v>
          </cell>
          <cell r="D1521">
            <v>2</v>
          </cell>
          <cell r="E1521">
            <v>13.96</v>
          </cell>
          <cell r="F1521">
            <v>16.03</v>
          </cell>
          <cell r="H1521">
            <v>19.79</v>
          </cell>
          <cell r="I1521" t="str">
            <v>MATE MDIV 1110</v>
          </cell>
        </row>
        <row r="1522">
          <cell r="A1522">
            <v>13115</v>
          </cell>
          <cell r="B1522" t="str">
            <v>CALHA CONCRETO SIMPLES D = 20 CM P/ AGUA PLUVIAL</v>
          </cell>
          <cell r="C1522" t="str">
            <v>M</v>
          </cell>
          <cell r="D1522">
            <v>2</v>
          </cell>
          <cell r="E1522">
            <v>7</v>
          </cell>
          <cell r="F1522">
            <v>7.24</v>
          </cell>
          <cell r="H1522">
            <v>7.37</v>
          </cell>
          <cell r="I1522" t="str">
            <v>MATE MHIS 13115</v>
          </cell>
        </row>
        <row r="1523">
          <cell r="A1523">
            <v>10541</v>
          </cell>
          <cell r="B1523" t="str">
            <v>CALHA CONCRETO SIMPLES D = 30 CM P/ AGUA PLUVIAL</v>
          </cell>
          <cell r="C1523" t="str">
            <v>M</v>
          </cell>
          <cell r="D1523">
            <v>2</v>
          </cell>
          <cell r="E1523">
            <v>8.75</v>
          </cell>
          <cell r="F1523">
            <v>9.0500000000000007</v>
          </cell>
          <cell r="H1523">
            <v>9.2100000000000009</v>
          </cell>
          <cell r="I1523" t="str">
            <v>MATE MHIS 10541</v>
          </cell>
        </row>
        <row r="1524">
          <cell r="A1524">
            <v>10542</v>
          </cell>
          <cell r="B1524" t="str">
            <v>CALHA CONCRETO SIMPLES D = 40 CM P/ AGUA PLUVIAL</v>
          </cell>
          <cell r="C1524" t="str">
            <v>M</v>
          </cell>
          <cell r="D1524">
            <v>2</v>
          </cell>
          <cell r="E1524">
            <v>11.67</v>
          </cell>
          <cell r="F1524">
            <v>12.07</v>
          </cell>
          <cell r="H1524">
            <v>12.28</v>
          </cell>
          <cell r="I1524" t="str">
            <v>MATE MHIS 10542</v>
          </cell>
        </row>
        <row r="1525">
          <cell r="A1525">
            <v>10543</v>
          </cell>
          <cell r="B1525" t="str">
            <v>CALHA CONCRETO SIMPLES D = 50 CM P/ AGUA PLUVIAL</v>
          </cell>
          <cell r="C1525" t="str">
            <v>M</v>
          </cell>
          <cell r="D1525">
            <v>2</v>
          </cell>
          <cell r="E1525">
            <v>17.170000000000002</v>
          </cell>
          <cell r="F1525">
            <v>17.760000000000002</v>
          </cell>
          <cell r="H1525">
            <v>18.079999999999998</v>
          </cell>
          <cell r="I1525" t="str">
            <v>MATE MHIS 10543</v>
          </cell>
        </row>
        <row r="1526">
          <cell r="A1526">
            <v>10544</v>
          </cell>
          <cell r="B1526" t="str">
            <v>CALHA CONCRETO SIMPLES D = 60 CM P/ AGUA PLUVIAL</v>
          </cell>
          <cell r="C1526" t="str">
            <v>M</v>
          </cell>
          <cell r="D1526">
            <v>2</v>
          </cell>
          <cell r="E1526">
            <v>22.43</v>
          </cell>
          <cell r="F1526">
            <v>23.19</v>
          </cell>
          <cell r="H1526">
            <v>23.61</v>
          </cell>
          <cell r="I1526" t="str">
            <v>MATE MHIS 10544</v>
          </cell>
        </row>
        <row r="1527">
          <cell r="A1527">
            <v>10545</v>
          </cell>
          <cell r="B1527" t="str">
            <v>CALHA CONCRETO SIMPLES D = 80 CM P/ AGUA PLUVIAL</v>
          </cell>
          <cell r="C1527" t="str">
            <v>M</v>
          </cell>
          <cell r="D1527">
            <v>2</v>
          </cell>
          <cell r="E1527">
            <v>41.27</v>
          </cell>
          <cell r="F1527">
            <v>42.68</v>
          </cell>
          <cell r="H1527">
            <v>43.45</v>
          </cell>
          <cell r="I1527" t="str">
            <v>MATE MHIS 10545</v>
          </cell>
        </row>
        <row r="1528">
          <cell r="A1528">
            <v>12618</v>
          </cell>
          <cell r="B1528" t="str">
            <v>CALHA PVC AQUAPLUV DN = 125 MM C/ 3,00 M DE COMPRIM=</v>
          </cell>
          <cell r="C1528" t="str">
            <v>UN</v>
          </cell>
          <cell r="D1528">
            <v>2</v>
          </cell>
          <cell r="E1528">
            <v>60.23</v>
          </cell>
          <cell r="F1528">
            <v>60.23</v>
          </cell>
          <cell r="H1528">
            <v>60.23</v>
          </cell>
          <cell r="I1528" t="str">
            <v>MATE MHIS 12618</v>
          </cell>
        </row>
        <row r="1529">
          <cell r="A1529">
            <v>25010</v>
          </cell>
          <cell r="B1529" t="str">
            <v>CAMINHAO "TOCO" GMC 12.170 - POTENCIA 172 CV - PESO BRUTO TO</v>
          </cell>
          <cell r="C1529" t="str">
            <v>UN</v>
          </cell>
          <cell r="D1529" t="str">
            <v>2    15</v>
          </cell>
          <cell r="E1529">
            <v>4091.18</v>
          </cell>
          <cell r="F1529">
            <v>154091.18</v>
          </cell>
          <cell r="G1529">
            <v>15</v>
          </cell>
          <cell r="H1529">
            <v>4091.18</v>
          </cell>
          <cell r="I1529" t="str">
            <v>EQHP EQAQ 25010</v>
          </cell>
        </row>
        <row r="1530">
          <cell r="B1530" t="str">
            <v>TAL 12300 KG - CARGA UTIL + CARROCERIA = 7850 KG - DISTANCIA</v>
          </cell>
        </row>
        <row r="1531">
          <cell r="B1531" t="str">
            <v>ENTRE EIXOS 5350 MM - CARROCERIA FIXA ABERTA DE MADEIRA PAR</v>
          </cell>
        </row>
        <row r="1532">
          <cell r="B1532" t="str">
            <v>A TRANSP      GERAL DE CARGA SECA - DIMENSOES APROXIM 2,50 X</v>
          </cell>
        </row>
        <row r="1533">
          <cell r="B1533" t="str">
            <v>6,60 X 0,50 M</v>
          </cell>
        </row>
        <row r="1534">
          <cell r="A1534">
            <v>25011</v>
          </cell>
          <cell r="B1534" t="str">
            <v>CAMINHAO "TOCO" GMC 14.190 - POTENCIA 188 CV - PESO BRUTO TO</v>
          </cell>
          <cell r="C1534" t="str">
            <v>UN</v>
          </cell>
          <cell r="D1534" t="str">
            <v>2    16</v>
          </cell>
          <cell r="E1534">
            <v>9813.41</v>
          </cell>
          <cell r="F1534">
            <v>169813.41</v>
          </cell>
          <cell r="G1534">
            <v>16</v>
          </cell>
          <cell r="H1534">
            <v>9813.41</v>
          </cell>
          <cell r="I1534" t="str">
            <v>EQHP EQAQ 25011</v>
          </cell>
        </row>
        <row r="1535">
          <cell r="B1535" t="str">
            <v>TAL 15000 KG - CARGA UTIL + CARROCERIA 10200 KG - DISTANCIA</v>
          </cell>
        </row>
        <row r="1536">
          <cell r="A1536" t="str">
            <v>ÓDIGO</v>
          </cell>
          <cell r="B1536" t="str">
            <v>| DESCRIÇÃO DO INSUMO</v>
          </cell>
          <cell r="C1536" t="str">
            <v>| UNID.</v>
          </cell>
          <cell r="D1536" t="str">
            <v>| CAT.</v>
          </cell>
          <cell r="E1536" t="str">
            <v>P R E Ç O</v>
          </cell>
          <cell r="F1536" t="str">
            <v>S  C A L C</v>
          </cell>
          <cell r="G1536" t="str">
            <v>U L A</v>
          </cell>
          <cell r="H1536" t="str">
            <v>D O S  |</v>
          </cell>
          <cell r="I1536" t="str">
            <v>COD.INTELIGENTE</v>
          </cell>
        </row>
        <row r="1537">
          <cell r="D1537">
            <v>1</v>
          </cell>
          <cell r="E1537" t="str">
            <v>.QUARTIL</v>
          </cell>
          <cell r="F1537" t="str">
            <v>MEDIANO</v>
          </cell>
          <cell r="G1537">
            <v>3</v>
          </cell>
          <cell r="H1537" t="str">
            <v>.QUARTIL</v>
          </cell>
        </row>
        <row r="1539">
          <cell r="A1539" t="str">
            <v>íNCULO..</v>
          </cell>
          <cell r="B1539" t="str">
            <v>...: NACIONAL CAIXA</v>
          </cell>
        </row>
        <row r="1541">
          <cell r="B1541" t="str">
            <v>ENTRE EIXOS 5350 MM - CARROCERIA FIXA ABERTA DE MADEIRA PARA</v>
          </cell>
        </row>
        <row r="1542">
          <cell r="B1542" t="str">
            <v>TRANSP      GERAL DE CARGA SECA - DIMENSOES APROXIM 2,50 X</v>
          </cell>
        </row>
        <row r="1543">
          <cell r="B1543" t="str">
            <v>6,60 X 0,50 M*</v>
          </cell>
        </row>
        <row r="1544">
          <cell r="A1544">
            <v>13863</v>
          </cell>
          <cell r="B1544" t="str">
            <v>CAMINHAO BASCULANTE 10,0M3 TRUCADO MERCEDES BENZ 2423 K - PO</v>
          </cell>
          <cell r="C1544" t="str">
            <v>UN</v>
          </cell>
          <cell r="D1544" t="str">
            <v>2    24</v>
          </cell>
          <cell r="E1544">
            <v>5682.41</v>
          </cell>
          <cell r="F1544">
            <v>245682.41</v>
          </cell>
          <cell r="G1544">
            <v>24</v>
          </cell>
          <cell r="H1544">
            <v>5682.41</v>
          </cell>
          <cell r="I1544" t="str">
            <v>EQHP EQAQ 13863</v>
          </cell>
        </row>
        <row r="1545">
          <cell r="B1545" t="str">
            <v>TENCIA 231CV - PBT =26500KG - CARGA UTIL MAX C/ EQUIP =16300</v>
          </cell>
        </row>
        <row r="1546">
          <cell r="B1546" t="str">
            <v>KG - DIST ENTRE EIXOS 3600+1350MM - INCL CACAMBA</v>
          </cell>
        </row>
        <row r="1547">
          <cell r="A1547">
            <v>10619</v>
          </cell>
          <cell r="B1547" t="str">
            <v>CAMINHAO BASCULANTE 4,0M3 TOCO FORD F-12000 S270 MOTOR CUMMI</v>
          </cell>
          <cell r="C1547" t="str">
            <v>UN</v>
          </cell>
          <cell r="D1547" t="str">
            <v>2    13</v>
          </cell>
          <cell r="E1547">
            <v>3003.9</v>
          </cell>
          <cell r="F1547">
            <v>133003.9</v>
          </cell>
          <cell r="G1547">
            <v>13</v>
          </cell>
          <cell r="H1547">
            <v>3003.9</v>
          </cell>
          <cell r="I1547" t="str">
            <v>EQHP EQAQ 10619</v>
          </cell>
        </row>
        <row r="1548">
          <cell r="B1548" t="str">
            <v>NS 162CV   PBT=11800KG -  CARGA UTIL MAX C/ EQUIP=7640KG - D</v>
          </cell>
        </row>
        <row r="1549">
          <cell r="B1549" t="str">
            <v>IST ENTRE EIXOS 4470MM - INCL CACAMBA</v>
          </cell>
        </row>
        <row r="1550">
          <cell r="A1550">
            <v>13598</v>
          </cell>
          <cell r="B1550" t="str">
            <v>CAMINHAO BASCULANTE 4,0M3 TOCO MERCEDES BENZ 1215 C - POTENC</v>
          </cell>
          <cell r="C1550" t="str">
            <v>UN</v>
          </cell>
          <cell r="D1550" t="str">
            <v>1    16</v>
          </cell>
          <cell r="E1550">
            <v>7701.31</v>
          </cell>
          <cell r="F1550">
            <v>167701.31</v>
          </cell>
          <cell r="G1550">
            <v>16</v>
          </cell>
          <cell r="H1550">
            <v>7701.31</v>
          </cell>
          <cell r="I1550" t="str">
            <v>EQHP EQAQ 13598</v>
          </cell>
        </row>
        <row r="1551">
          <cell r="B1551" t="str">
            <v>IA 152 CV - PBT 12900KG -CARGA UTIL MAX C/ EQUIP 8550KG - DI</v>
          </cell>
        </row>
        <row r="1552">
          <cell r="B1552" t="str">
            <v>ST ENTRE EIXOS 4830MM   - INCL CACAMBA</v>
          </cell>
        </row>
        <row r="1553">
          <cell r="A1553">
            <v>13213</v>
          </cell>
          <cell r="B1553" t="str">
            <v>CAMINHAO BASCULANTE 4,0M3 TOCO VOLKSWAGEN 13.150T - POTENCIA</v>
          </cell>
          <cell r="C1553" t="str">
            <v>UN</v>
          </cell>
          <cell r="D1553" t="str">
            <v>2    14</v>
          </cell>
          <cell r="E1553">
            <v>3703.25</v>
          </cell>
          <cell r="F1553">
            <v>143703.25</v>
          </cell>
          <cell r="G1553">
            <v>14</v>
          </cell>
          <cell r="H1553">
            <v>3703.25</v>
          </cell>
          <cell r="I1553" t="str">
            <v>EQHP EQAQ 13213</v>
          </cell>
        </row>
        <row r="1554">
          <cell r="B1554" t="str">
            <v>145 CV - PBT =12900 KG -   CARGA UTIL MAX C/ EQUIP =9010KG</v>
          </cell>
        </row>
        <row r="1555">
          <cell r="B1555" t="str">
            <v>- DIST  ENTRE EIXOS 3560MM - INCL  CACAMBA</v>
          </cell>
        </row>
        <row r="1556">
          <cell r="A1556">
            <v>11276</v>
          </cell>
          <cell r="B1556" t="str">
            <v>CAMINHAO BASCULANTE 5,0M3 TOCO MERCEDES BENZ 1718 K - POTENC</v>
          </cell>
          <cell r="C1556" t="str">
            <v>UN</v>
          </cell>
          <cell r="D1556" t="str">
            <v>2    24</v>
          </cell>
          <cell r="E1556" t="str">
            <v>0.708,39</v>
          </cell>
          <cell r="F1556">
            <v>240708.39</v>
          </cell>
          <cell r="G1556">
            <v>24</v>
          </cell>
          <cell r="H1556" t="str">
            <v>0.708,39</v>
          </cell>
          <cell r="I1556" t="str">
            <v>EQHP EQAQ 11276</v>
          </cell>
        </row>
        <row r="1557">
          <cell r="B1557" t="str">
            <v>IA 170CV - PBT 16500KG - CARGA UTIL MAX C/ EQUIP =11240KG -</v>
          </cell>
        </row>
        <row r="1558">
          <cell r="B1558" t="str">
            <v>DIST ENTRE EIXOS 3600MM - INCL CACAMBA</v>
          </cell>
        </row>
        <row r="1559">
          <cell r="A1559">
            <v>1133</v>
          </cell>
          <cell r="B1559" t="str">
            <v>CAMINHAO BASCULANTE 5,0M3/11T DIESEL TIPO MERCEDES  142HP  L</v>
          </cell>
          <cell r="C1559" t="str">
            <v>H</v>
          </cell>
          <cell r="D1559">
            <v>1</v>
          </cell>
          <cell r="E1559">
            <v>30.7</v>
          </cell>
          <cell r="F1559">
            <v>30.7</v>
          </cell>
          <cell r="H1559">
            <v>30.7</v>
          </cell>
          <cell r="I1559" t="str">
            <v>EQHP EQLC 1133</v>
          </cell>
        </row>
        <row r="1560">
          <cell r="B1560" t="str">
            <v>K-1214 OU EQUIV (INCL MANUT/OPERACAO)</v>
          </cell>
        </row>
        <row r="1561">
          <cell r="B1561" t="str">
            <v>OCERIA FIXA ABERTA DE MADEIRA P/ TRANSP</v>
          </cell>
        </row>
        <row r="1562">
          <cell r="B1562" t="str">
            <v>GERAL DE CARGA SECA - DIMENSOES APROXIM 2,25 X 4,10 X 0,50</v>
          </cell>
        </row>
        <row r="1563">
          <cell r="B1563" t="str">
            <v>M</v>
          </cell>
        </row>
        <row r="1564">
          <cell r="A1564">
            <v>1155</v>
          </cell>
          <cell r="B1564" t="str">
            <v>CAMINHAO BASCULANTE 6,0M3 TOCO FORD F-14000 S550 MOTOR CUMMI</v>
          </cell>
          <cell r="C1564" t="str">
            <v>UN</v>
          </cell>
          <cell r="D1564" t="str">
            <v>2    17</v>
          </cell>
          <cell r="E1564">
            <v>1171.05</v>
          </cell>
          <cell r="F1564">
            <v>171171.05</v>
          </cell>
          <cell r="G1564">
            <v>17</v>
          </cell>
          <cell r="H1564">
            <v>1171.05</v>
          </cell>
          <cell r="I1564" t="str">
            <v>EQHP EQAQ 1155</v>
          </cell>
        </row>
        <row r="1565">
          <cell r="B1565" t="str">
            <v>NS 208CV    PBT=14100KG - DIST ENTRE EIXOS 4928MM - CARGA UT</v>
          </cell>
        </row>
        <row r="1566">
          <cell r="B1566" t="str">
            <v>IL MAX C/EQUIP=9326KG - INCL CACAMBA</v>
          </cell>
        </row>
        <row r="1567">
          <cell r="A1567" t="str">
            <v>ÓDIGO</v>
          </cell>
          <cell r="B1567" t="str">
            <v>| DESCRIÇÃO DO INSUMO</v>
          </cell>
          <cell r="C1567" t="str">
            <v>| UNID.</v>
          </cell>
          <cell r="D1567" t="str">
            <v>| CAT.</v>
          </cell>
          <cell r="E1567" t="str">
            <v>P R E Ç O</v>
          </cell>
          <cell r="F1567" t="str">
            <v>S  C A L C</v>
          </cell>
          <cell r="G1567" t="str">
            <v>U L A</v>
          </cell>
          <cell r="H1567" t="str">
            <v>D O S  |</v>
          </cell>
          <cell r="I1567" t="str">
            <v>COD.INTELIGENTE</v>
          </cell>
        </row>
        <row r="1568">
          <cell r="D1568">
            <v>1</v>
          </cell>
          <cell r="E1568" t="str">
            <v>.QUARTIL</v>
          </cell>
          <cell r="F1568" t="str">
            <v>MEDIANO</v>
          </cell>
          <cell r="G1568">
            <v>3</v>
          </cell>
          <cell r="H1568" t="str">
            <v>.QUARTIL</v>
          </cell>
        </row>
        <row r="1570">
          <cell r="A1570" t="str">
            <v>íNCULO..</v>
          </cell>
          <cell r="B1570" t="str">
            <v>...: NACIONAL CAIXA</v>
          </cell>
        </row>
        <row r="1572">
          <cell r="A1572">
            <v>11277</v>
          </cell>
          <cell r="B1572" t="str">
            <v>CAMINHAO BASCULANTE 6,0M3 TOCO MERCEDES BENZ 1720 K - POTENC</v>
          </cell>
          <cell r="C1572" t="str">
            <v>UN</v>
          </cell>
          <cell r="D1572" t="str">
            <v>2    20</v>
          </cell>
          <cell r="E1572">
            <v>6638.2</v>
          </cell>
          <cell r="F1572">
            <v>206638.2</v>
          </cell>
          <cell r="G1572">
            <v>20</v>
          </cell>
          <cell r="H1572">
            <v>6638.2</v>
          </cell>
          <cell r="I1572" t="str">
            <v>EQHP EQAQ 11277</v>
          </cell>
        </row>
        <row r="1573">
          <cell r="B1573" t="str">
            <v>IA 211CV - PBT =16500KG - CARGA UTIL MAX C/ EQUIP =11240KG -</v>
          </cell>
        </row>
        <row r="1574">
          <cell r="B1574" t="str">
            <v>DIST ENTRE EIXOS 3600MM - INCL CACAMBA</v>
          </cell>
        </row>
        <row r="1575">
          <cell r="A1575">
            <v>13212</v>
          </cell>
          <cell r="B1575" t="str">
            <v>CAMINHAO BASCULANTE 8,0M3 TRUCADO (C/ TERCEIRO EIXO) MERCEDE</v>
          </cell>
          <cell r="C1575" t="str">
            <v>UN</v>
          </cell>
          <cell r="D1575" t="str">
            <v>2    24</v>
          </cell>
          <cell r="E1575">
            <v>2878.45</v>
          </cell>
          <cell r="F1575">
            <v>242878.45</v>
          </cell>
          <cell r="G1575">
            <v>24</v>
          </cell>
          <cell r="H1575">
            <v>2878.45</v>
          </cell>
          <cell r="I1575" t="str">
            <v>EQHP EQAQ 13212</v>
          </cell>
        </row>
        <row r="1576">
          <cell r="B1576" t="str">
            <v>S BENZ LK 1620 - POTENCIA 204CV - PBT = 22000KG - DIST   ENT</v>
          </cell>
        </row>
        <row r="1577">
          <cell r="B1577" t="str">
            <v>RE EIXOS 4200MM - INCL CACAMBA</v>
          </cell>
        </row>
        <row r="1578">
          <cell r="A1578">
            <v>1139</v>
          </cell>
          <cell r="B1578" t="str">
            <v>CAMINHAO BASCULANTE 8,0M3/16T DIESEL TIPO MERCEDES 170HP  LK</v>
          </cell>
          <cell r="C1578" t="str">
            <v>H</v>
          </cell>
          <cell r="D1578">
            <v>2</v>
          </cell>
          <cell r="E1578">
            <v>35.58</v>
          </cell>
          <cell r="F1578">
            <v>35.58</v>
          </cell>
          <cell r="H1578">
            <v>35.58</v>
          </cell>
          <cell r="I1578" t="str">
            <v>EQHP EQLC 1139</v>
          </cell>
        </row>
        <row r="1579">
          <cell r="B1579" t="str">
            <v>-1418 OU EQUIV (INCL MANUT/OPERACAO)</v>
          </cell>
        </row>
        <row r="1580">
          <cell r="A1580">
            <v>1286</v>
          </cell>
          <cell r="B1580" t="str">
            <v>CAMINHAO CAVALO MECANICO C/ CARRETA PRANCHA CAP 20T (INCL MA</v>
          </cell>
          <cell r="C1580" t="str">
            <v>H</v>
          </cell>
          <cell r="D1580">
            <v>2</v>
          </cell>
          <cell r="E1580">
            <v>104.1</v>
          </cell>
          <cell r="F1580">
            <v>104.1</v>
          </cell>
          <cell r="H1580">
            <v>104.1</v>
          </cell>
          <cell r="I1580" t="str">
            <v>EQHP EQLC 1286</v>
          </cell>
        </row>
        <row r="1581">
          <cell r="B1581" t="str">
            <v>NUT/OPERACAO)</v>
          </cell>
        </row>
        <row r="1582">
          <cell r="A1582">
            <v>10631</v>
          </cell>
          <cell r="B1582" t="str">
            <v>CAMINHAO CHASSIS TOCO FORD F-12000 S290 MOTOR CUMMINS 162CV</v>
          </cell>
          <cell r="C1582" t="str">
            <v>UN</v>
          </cell>
          <cell r="D1582" t="str">
            <v>2    10</v>
          </cell>
          <cell r="E1582">
            <v>6305.75</v>
          </cell>
          <cell r="F1582">
            <v>106305.75</v>
          </cell>
          <cell r="G1582">
            <v>10</v>
          </cell>
          <cell r="H1582">
            <v>6305.75</v>
          </cell>
          <cell r="I1582" t="str">
            <v>EQHP EQAQ 10631</v>
          </cell>
        </row>
        <row r="1583">
          <cell r="B1583" t="str">
            <v>- PBT = 11800 KG - CARGA UTIL + CARROCERIA = 7480KG - DIST E</v>
          </cell>
        </row>
        <row r="1584">
          <cell r="B1584" t="str">
            <v>NTRE EIXOS 4928MM - NAO INCL CARROCERIA</v>
          </cell>
        </row>
        <row r="1585">
          <cell r="A1585">
            <v>1156</v>
          </cell>
          <cell r="B1585" t="str">
            <v>CAMINHAO CHASSIS TOCO FORD F-14000 S570   MOTOR CUMMINS 208C</v>
          </cell>
          <cell r="C1585" t="str">
            <v>UN</v>
          </cell>
          <cell r="D1585" t="str">
            <v>2    14</v>
          </cell>
          <cell r="E1585">
            <v>2042.6</v>
          </cell>
          <cell r="F1585">
            <v>142042.6</v>
          </cell>
          <cell r="G1585">
            <v>14</v>
          </cell>
          <cell r="H1585">
            <v>2042.6</v>
          </cell>
          <cell r="I1585" t="str">
            <v>EQHP EQAQ 1156</v>
          </cell>
        </row>
        <row r="1586">
          <cell r="B1586" t="str">
            <v>V - PBT=14100KG - CARGA UTIL + CARROCERIA = 9173KG - DIST EN</v>
          </cell>
        </row>
        <row r="1587">
          <cell r="B1587" t="str">
            <v>TRE EIXOS 5385MM - NAO INCLUI CARROCERIA</v>
          </cell>
        </row>
        <row r="1588">
          <cell r="A1588">
            <v>1149</v>
          </cell>
          <cell r="B1588" t="str">
            <v>CAMINHAO CHASSIS TOCO MERCEDES BENZ L-1218R - POTENCIA 170CV</v>
          </cell>
          <cell r="C1588" t="str">
            <v>UN</v>
          </cell>
          <cell r="D1588" t="str">
            <v>1    15</v>
          </cell>
          <cell r="E1588">
            <v>5465.5</v>
          </cell>
          <cell r="F1588">
            <v>155465.5</v>
          </cell>
          <cell r="G1588">
            <v>15</v>
          </cell>
          <cell r="H1588">
            <v>5465.5</v>
          </cell>
          <cell r="I1588" t="str">
            <v>EQHP EQAQ 1149</v>
          </cell>
        </row>
        <row r="1589">
          <cell r="B1589" t="str">
            <v>- PBT =12300KG - CARGA UTIL C/ EQUIP = 8550KG - DIST ENTRE</v>
          </cell>
        </row>
        <row r="1590">
          <cell r="B1590" t="str">
            <v>EIXOS 5170MM - NAO INCLUI CARROCERIA</v>
          </cell>
        </row>
        <row r="1591">
          <cell r="A1591">
            <v>13529</v>
          </cell>
          <cell r="B1591" t="str">
            <v>CAMINHAO DE LIMPEZA A VACUO MERCEDES BENZ 1215 C - POTENCIA</v>
          </cell>
          <cell r="C1591" t="str">
            <v>UN</v>
          </cell>
          <cell r="D1591" t="str">
            <v>1    23</v>
          </cell>
          <cell r="E1591">
            <v>3852.3</v>
          </cell>
          <cell r="F1591">
            <v>233852.3</v>
          </cell>
          <cell r="G1591">
            <v>23</v>
          </cell>
          <cell r="H1591">
            <v>3852.3</v>
          </cell>
          <cell r="I1591" t="str">
            <v>EQHP EQAQ 13529</v>
          </cell>
        </row>
        <row r="1592">
          <cell r="B1592" t="str">
            <v>152CV -   PBT = 12,9T - CARGA UTIL C/ EQUIP = 8,55T - EQUIPA</v>
          </cell>
        </row>
        <row r="1593">
          <cell r="B1593" t="str">
            <v>DO C/TANQUE E EQUIP. DE VACUO OU SIMILAR</v>
          </cell>
        </row>
        <row r="1594">
          <cell r="A1594">
            <v>13531</v>
          </cell>
          <cell r="B1594" t="str">
            <v>CAMINHAO DE LIMPEZA COMBINADO (VACUO/ALTA PRESSAO) MERCEDES</v>
          </cell>
          <cell r="C1594" t="str">
            <v>UN</v>
          </cell>
          <cell r="D1594" t="str">
            <v>2    30</v>
          </cell>
          <cell r="E1594">
            <v>4466.34</v>
          </cell>
          <cell r="F1594">
            <v>304466.34000000003</v>
          </cell>
          <cell r="G1594">
            <v>30</v>
          </cell>
          <cell r="H1594">
            <v>4466.34</v>
          </cell>
          <cell r="I1594" t="str">
            <v>EQHP EQAQ 13531</v>
          </cell>
        </row>
        <row r="1595">
          <cell r="B1595" t="str">
            <v>BENZ L-1418 R   - POTENCIA 170CV - PBT = 14500KG - CARGA UTI</v>
          </cell>
        </row>
        <row r="1596">
          <cell r="B1596" t="str">
            <v>L MAX C/ EQUIP = 9670KG - DIST ENTRE EIXOS 5170MM - EQUIPADO</v>
          </cell>
        </row>
        <row r="1597">
          <cell r="B1597" t="str">
            <v>C/TANQUE E EQUIP. DE VACUO E ALTA PRESSAO OU SIMILAR</v>
          </cell>
        </row>
        <row r="1598">
          <cell r="A1598" t="str">
            <v>ÓDIGO</v>
          </cell>
          <cell r="B1598" t="str">
            <v>| DESCRIÇÃO DO INSUMO</v>
          </cell>
          <cell r="C1598" t="str">
            <v>| UNID.</v>
          </cell>
          <cell r="D1598" t="str">
            <v>| CAT.</v>
          </cell>
          <cell r="E1598" t="str">
            <v>P R E Ç O</v>
          </cell>
          <cell r="F1598" t="str">
            <v>S  C A L C</v>
          </cell>
          <cell r="G1598" t="str">
            <v>U L A</v>
          </cell>
          <cell r="H1598" t="str">
            <v>D O S  |</v>
          </cell>
          <cell r="I1598" t="str">
            <v>COD.INTELIGENTE</v>
          </cell>
        </row>
        <row r="1599">
          <cell r="D1599">
            <v>1</v>
          </cell>
          <cell r="E1599" t="str">
            <v>.QUARTIL</v>
          </cell>
          <cell r="F1599" t="str">
            <v>MEDIANO</v>
          </cell>
          <cell r="G1599">
            <v>3</v>
          </cell>
          <cell r="H1599" t="str">
            <v>.QUARTIL</v>
          </cell>
        </row>
        <row r="1601">
          <cell r="A1601" t="str">
            <v>íNCULO..</v>
          </cell>
          <cell r="B1601" t="str">
            <v>...: NACIONAL CAIXA</v>
          </cell>
        </row>
        <row r="1603">
          <cell r="A1603">
            <v>13530</v>
          </cell>
          <cell r="B1603" t="str">
            <v>CAMINHAO DE LIMPEZA DE ALTA PRESSAO MERCEDES BENZ 1215 C - P</v>
          </cell>
          <cell r="C1603" t="str">
            <v>UN</v>
          </cell>
          <cell r="D1603" t="str">
            <v>2    25</v>
          </cell>
          <cell r="E1603">
            <v>3299.45</v>
          </cell>
          <cell r="F1603">
            <v>253299.45</v>
          </cell>
          <cell r="G1603">
            <v>25</v>
          </cell>
          <cell r="H1603">
            <v>3299.45</v>
          </cell>
          <cell r="I1603" t="str">
            <v>EQHP EQAQ 13530</v>
          </cell>
        </row>
        <row r="1604">
          <cell r="B1604" t="str">
            <v>OTENCIA 152CV -   PBT = 12,9T - CARGA UTIL C/ EQUIP = 8,55T</v>
          </cell>
        </row>
        <row r="1605">
          <cell r="B1605" t="str">
            <v>- EQUIPADO C/TANQUE E EQUIP. DE ALTA PRESSAO OU SIMILAR</v>
          </cell>
        </row>
        <row r="1606">
          <cell r="A1606">
            <v>1140</v>
          </cell>
          <cell r="B1606" t="str">
            <v>CAMINHAO FORD F-4000 OU EQUIV C/ CARROCERIA MADEIRA FIXA - C</v>
          </cell>
          <cell r="C1606" t="str">
            <v>H</v>
          </cell>
          <cell r="D1606">
            <v>2</v>
          </cell>
          <cell r="E1606">
            <v>24.46</v>
          </cell>
          <cell r="F1606">
            <v>24.46</v>
          </cell>
          <cell r="H1606">
            <v>24.46</v>
          </cell>
          <cell r="I1606" t="str">
            <v>EQHP EQLC 1140</v>
          </cell>
        </row>
        <row r="1607">
          <cell r="B1607" t="str">
            <v>AP CARGA ATE 5,0T (INCL MANUT/OPERACAO)</v>
          </cell>
        </row>
        <row r="1608">
          <cell r="A1608">
            <v>10625</v>
          </cell>
          <cell r="B1608" t="str">
            <v>CAMINHAO PIPA TRUCADO 14.000L (C/ TERCEIRO EIXO) VOLKSWAGEN</v>
          </cell>
          <cell r="C1608" t="str">
            <v>UN</v>
          </cell>
          <cell r="D1608" t="str">
            <v>2    17</v>
          </cell>
          <cell r="E1608">
            <v>9516.57</v>
          </cell>
          <cell r="F1608">
            <v>179516.57</v>
          </cell>
          <cell r="G1608">
            <v>17</v>
          </cell>
          <cell r="H1608">
            <v>9516.57</v>
          </cell>
          <cell r="I1608" t="str">
            <v>EQHP EQAQ 10625</v>
          </cell>
        </row>
        <row r="1609">
          <cell r="B1609" t="str">
            <v>17.210 - MOTOR CUMMINS 214CV - PBT = 23000KG - DIST   ENTRE</v>
          </cell>
        </row>
        <row r="1610">
          <cell r="B1610" t="str">
            <v>EIXOS 4800MM - INCL TANQUE DE ACO P/ TRANSP  DE AGUA - CAPAC</v>
          </cell>
        </row>
        <row r="1611">
          <cell r="B1611" t="str">
            <v>IDADE 14,0M3</v>
          </cell>
        </row>
        <row r="1612">
          <cell r="A1612">
            <v>1146</v>
          </cell>
          <cell r="B1612" t="str">
            <v>CAMINHAO PIPA 10.000L  C/ BARRA ESPARGIDORA (INCL MANUT/OPER</v>
          </cell>
          <cell r="C1612" t="str">
            <v>H</v>
          </cell>
          <cell r="D1612">
            <v>2</v>
          </cell>
          <cell r="E1612">
            <v>40.69</v>
          </cell>
          <cell r="F1612">
            <v>40.69</v>
          </cell>
          <cell r="H1612">
            <v>40.69</v>
          </cell>
          <cell r="I1612" t="str">
            <v>EQHP EQLC 1146</v>
          </cell>
        </row>
        <row r="1613">
          <cell r="B1613" t="str">
            <v>ACAO)</v>
          </cell>
        </row>
        <row r="1614">
          <cell r="A1614">
            <v>13352</v>
          </cell>
          <cell r="B1614" t="str">
            <v>CAMINHAO PIPA 10.000L TRUCADO (C/ TERCEIRO EIXO) FORD F-1400</v>
          </cell>
          <cell r="C1614" t="str">
            <v>UN</v>
          </cell>
          <cell r="D1614" t="str">
            <v>2    15</v>
          </cell>
          <cell r="E1614">
            <v>4008.1</v>
          </cell>
          <cell r="F1614">
            <v>154008.1</v>
          </cell>
          <cell r="G1614">
            <v>15</v>
          </cell>
          <cell r="H1614">
            <v>4008.1</v>
          </cell>
          <cell r="I1614" t="str">
            <v>EQHP EQAQ 13352</v>
          </cell>
        </row>
        <row r="1615">
          <cell r="B1615" t="str">
            <v>0 - MOTOR CUMMINS 208CV - PBT =21,1T E CMT=27T - DIST ENTRE</v>
          </cell>
        </row>
        <row r="1616">
          <cell r="B1616" t="str">
            <v>EIXOS =5385MM - INCL TANQUE DE ACO P/ TRANSP   DE AGUA - CAP</v>
          </cell>
        </row>
        <row r="1617">
          <cell r="B1617" t="str">
            <v>ACIDADE 10,0M3</v>
          </cell>
        </row>
        <row r="1618">
          <cell r="A1618">
            <v>13218</v>
          </cell>
          <cell r="B1618" t="str">
            <v>CAMINHAO PIPA 10.000L TRUCADO (C/ TERCEIRO EIXO) MERCEDES BE</v>
          </cell>
          <cell r="C1618" t="str">
            <v>UN</v>
          </cell>
          <cell r="D1618" t="str">
            <v>2    16</v>
          </cell>
          <cell r="E1618">
            <v>3633.45</v>
          </cell>
          <cell r="F1618">
            <v>163633.45000000001</v>
          </cell>
          <cell r="G1618">
            <v>16</v>
          </cell>
          <cell r="H1618">
            <v>3633.45</v>
          </cell>
          <cell r="I1618" t="str">
            <v>EQHP EQAQ 13218</v>
          </cell>
        </row>
        <row r="1619">
          <cell r="B1619" t="str">
            <v>NZ L-1218 R - POTENCIA 170CV - PBT =19000 KG - DIST ENTRE EI</v>
          </cell>
        </row>
        <row r="1620">
          <cell r="B1620" t="str">
            <v>XOS 5170MM - INCL TANQUE DE ACO P/ TRANSP   DE AGUA - CAPACI</v>
          </cell>
        </row>
        <row r="1621">
          <cell r="B1621" t="str">
            <v>DADE 10,0M3</v>
          </cell>
        </row>
        <row r="1622">
          <cell r="A1622">
            <v>10627</v>
          </cell>
          <cell r="B1622" t="str">
            <v>CAMINHAO PIPA 3.000L TOCO MERCEDES BENZ   712 C - POTENCIA 1</v>
          </cell>
          <cell r="C1622" t="str">
            <v>UN</v>
          </cell>
          <cell r="D1622" t="str">
            <v>1    12</v>
          </cell>
          <cell r="E1622">
            <v>2725.4</v>
          </cell>
          <cell r="F1622">
            <v>122725.4</v>
          </cell>
          <cell r="G1622">
            <v>12</v>
          </cell>
          <cell r="H1622">
            <v>2725.4</v>
          </cell>
          <cell r="I1622" t="str">
            <v>EQHP EQAQ 10627</v>
          </cell>
        </row>
        <row r="1623">
          <cell r="B1623" t="str">
            <v>22CV - PBT = 7700KG - CARGA UTIL MAX C/ EQUIP =4694KG - DIST</v>
          </cell>
        </row>
        <row r="1624">
          <cell r="B1624" t="str">
            <v>ENTRE EIXOS 3700MM - TANQUE DE ACO P/ TRANSP  DE AGUA</v>
          </cell>
        </row>
        <row r="1625">
          <cell r="A1625">
            <v>1147</v>
          </cell>
          <cell r="B1625" t="str">
            <v>CAMINHAO PIPA 6.000L  C/ BARRA ESPARGIDORA (INCL MANUTENCAO/</v>
          </cell>
          <cell r="C1625" t="str">
            <v>H</v>
          </cell>
          <cell r="D1625">
            <v>1</v>
          </cell>
          <cell r="E1625">
            <v>31.74</v>
          </cell>
          <cell r="F1625">
            <v>31.74</v>
          </cell>
          <cell r="H1625">
            <v>31.74</v>
          </cell>
          <cell r="I1625" t="str">
            <v>EQHP EQLC 1147</v>
          </cell>
        </row>
        <row r="1626">
          <cell r="B1626" t="str">
            <v>OPERACAO)</v>
          </cell>
        </row>
        <row r="1627">
          <cell r="A1627">
            <v>1152</v>
          </cell>
          <cell r="B1627" t="str">
            <v>CAMINHAO PIPA 6.000L TOCO FORD F-12000 POTENCIA 162CV - PBT=</v>
          </cell>
          <cell r="C1627" t="str">
            <v>UN</v>
          </cell>
          <cell r="D1627" t="str">
            <v>2    13</v>
          </cell>
          <cell r="E1627">
            <v>9569.4599999999991</v>
          </cell>
          <cell r="F1627">
            <v>139569.46</v>
          </cell>
          <cell r="G1627">
            <v>13</v>
          </cell>
          <cell r="H1627">
            <v>9569.4599999999991</v>
          </cell>
          <cell r="I1627" t="str">
            <v>EQHP EQAQ 1152</v>
          </cell>
        </row>
        <row r="1628">
          <cell r="B1628" t="str">
            <v>11800KG - CARGA UTIL + TANQUE   = 7480KG - DIST ENTRE EIXOS</v>
          </cell>
        </row>
        <row r="1629">
          <cell r="A1629" t="str">
            <v>ÓDIGO</v>
          </cell>
          <cell r="B1629" t="str">
            <v>| DESCRIÇÃO DO INSUMO</v>
          </cell>
          <cell r="C1629" t="str">
            <v>| UNID.</v>
          </cell>
          <cell r="D1629" t="str">
            <v>| CAT.</v>
          </cell>
          <cell r="E1629" t="str">
            <v>P R E Ç O</v>
          </cell>
          <cell r="F1629" t="str">
            <v>S  C A L C</v>
          </cell>
          <cell r="G1629" t="str">
            <v>U L A</v>
          </cell>
          <cell r="H1629" t="str">
            <v>D O S  |</v>
          </cell>
          <cell r="I1629" t="str">
            <v>COD.INTELIGENTE</v>
          </cell>
        </row>
        <row r="1630">
          <cell r="D1630">
            <v>1</v>
          </cell>
          <cell r="E1630" t="str">
            <v>.QUARTIL</v>
          </cell>
          <cell r="F1630" t="str">
            <v>MEDIANO</v>
          </cell>
          <cell r="G1630">
            <v>3</v>
          </cell>
          <cell r="H1630" t="str">
            <v>.QUARTIL</v>
          </cell>
        </row>
        <row r="1632">
          <cell r="A1632" t="str">
            <v>íNCULO..</v>
          </cell>
          <cell r="B1632" t="str">
            <v>...: NACIONAL CAIXA</v>
          </cell>
        </row>
        <row r="1634">
          <cell r="B1634" t="str">
            <v>4928MM - INCL TANQUE DE ACO P/ TRANSP  DE AGUA</v>
          </cell>
        </row>
        <row r="1635">
          <cell r="A1635">
            <v>13455</v>
          </cell>
          <cell r="B1635" t="str">
            <v>CAMINHAO PIPA 6.000L TOCO MERCEDES BENZ L-1218 R - POTENCIA</v>
          </cell>
          <cell r="C1635" t="str">
            <v>UN</v>
          </cell>
          <cell r="D1635" t="str">
            <v>2    14</v>
          </cell>
          <cell r="E1635">
            <v>2216.64</v>
          </cell>
          <cell r="F1635">
            <v>142216.64000000001</v>
          </cell>
          <cell r="G1635">
            <v>14</v>
          </cell>
          <cell r="H1635">
            <v>2216.64</v>
          </cell>
          <cell r="I1635" t="str">
            <v>EQHP EQAQ 13455</v>
          </cell>
        </row>
        <row r="1636">
          <cell r="B1636" t="str">
            <v>170CV - PBT = 12300 KG - CARGA UTIL MAX C/EQUIP = 8550KG - D</v>
          </cell>
        </row>
        <row r="1637">
          <cell r="B1637" t="str">
            <v>IST ENTRE EIXOS 5170MM - TANQUE DE ACO P/ TRANSP   DE AGUA</v>
          </cell>
        </row>
        <row r="1638">
          <cell r="A1638">
            <v>1142</v>
          </cell>
          <cell r="B1638" t="str">
            <v>CAMINHAO TOCO C/ CARROCERIA MADEIRA FIXA CAP. CARGA * 6 A 8T</v>
          </cell>
          <cell r="C1638" t="str">
            <v>H</v>
          </cell>
          <cell r="D1638">
            <v>2</v>
          </cell>
          <cell r="E1638">
            <v>28.04</v>
          </cell>
          <cell r="F1638">
            <v>28.04</v>
          </cell>
          <cell r="H1638">
            <v>28.04</v>
          </cell>
          <cell r="I1638" t="str">
            <v>EQHP EQLC 1142</v>
          </cell>
        </row>
        <row r="1639">
          <cell r="B1639" t="str">
            <v>* (INCL MANUT/OPERACAO)</v>
          </cell>
        </row>
        <row r="1640">
          <cell r="A1640">
            <v>13614</v>
          </cell>
          <cell r="B1640" t="str">
            <v>CAMINHAO TOCO FORD F-12000 S290 MOTOR CUMMINS 162CV - PBT =</v>
          </cell>
          <cell r="C1640" t="str">
            <v>UN</v>
          </cell>
          <cell r="D1640" t="str">
            <v>2    11</v>
          </cell>
          <cell r="E1640">
            <v>5737.84</v>
          </cell>
          <cell r="F1640">
            <v>115737.84</v>
          </cell>
          <cell r="G1640">
            <v>11</v>
          </cell>
          <cell r="H1640">
            <v>5737.84</v>
          </cell>
          <cell r="I1640" t="str">
            <v>EQHP EQAQ 13614</v>
          </cell>
        </row>
        <row r="1641">
          <cell r="B1641" t="str">
            <v>11800 KG - CARGA UTIL + CARROCERIA = 7480 KG - DIST ENTRE EI</v>
          </cell>
        </row>
        <row r="1642">
          <cell r="B1642" t="str">
            <v>XOS 4928 MM - INCL CARROCERIA FIXA ABERTA DE MADEIRA P/ TRAN</v>
          </cell>
        </row>
        <row r="1643">
          <cell r="B1643" t="str">
            <v>SP   GERAL DE CARGA SECA - DIMENSOES APROXIM 2,50 X 6,50 X 0</v>
          </cell>
        </row>
        <row r="1644">
          <cell r="B1644" t="str">
            <v>,50M</v>
          </cell>
        </row>
        <row r="1645">
          <cell r="A1645">
            <v>1150</v>
          </cell>
          <cell r="B1645" t="str">
            <v>CAMINHAO TOCO FORD F-14000 S570 MOTOR CUMMINS 208CV - PBT=14</v>
          </cell>
          <cell r="C1645" t="str">
            <v>UN</v>
          </cell>
          <cell r="D1645" t="str">
            <v>2    15</v>
          </cell>
          <cell r="E1645">
            <v>4207.78</v>
          </cell>
          <cell r="F1645">
            <v>154207.78</v>
          </cell>
          <cell r="G1645">
            <v>15</v>
          </cell>
          <cell r="H1645">
            <v>4207.78</v>
          </cell>
          <cell r="I1645" t="str">
            <v>EQHP EQAQ 1150</v>
          </cell>
        </row>
        <row r="1646">
          <cell r="B1646" t="str">
            <v>100KG - DIST ENTRE EIXOS 5385MM - CARGA UTIL + CARROCERIA =</v>
          </cell>
        </row>
        <row r="1647">
          <cell r="B1647" t="str">
            <v>9.173KG - INCL CARROCERIA FIXA ABERTA DE MADEIRA P/ TRANSP</v>
          </cell>
        </row>
        <row r="1648">
          <cell r="B1648" t="str">
            <v>GERAL DE CARGA SECA - DIMENSOES APROXIM 2,50 X 7,00 X 0,50M</v>
          </cell>
        </row>
        <row r="1649">
          <cell r="A1649">
            <v>10623</v>
          </cell>
          <cell r="B1649" t="str">
            <v>CAMINHAO TOCO FORD F-4000 - POTENCIA 137CV - PBT = 6800 KG -</v>
          </cell>
          <cell r="C1649" t="str">
            <v>UN</v>
          </cell>
          <cell r="D1649" t="str">
            <v>2     9</v>
          </cell>
          <cell r="E1649">
            <v>7326.06</v>
          </cell>
          <cell r="F1649">
            <v>97326.06</v>
          </cell>
          <cell r="G1649">
            <v>9</v>
          </cell>
          <cell r="H1649">
            <v>7326.06</v>
          </cell>
          <cell r="I1649" t="str">
            <v>EQHP EQAQ 10623</v>
          </cell>
        </row>
        <row r="1650">
          <cell r="B1650" t="str">
            <v>CARGA UTIL + CARROCERIA = 3980KG - DIST ENTRE EIXOS 4186MM</v>
          </cell>
        </row>
        <row r="1651">
          <cell r="B1651" t="e">
            <v>#VALUE!</v>
          </cell>
        </row>
        <row r="1652">
          <cell r="B1652" t="str">
            <v>E CARGA SECA - DIMENSOES APROXIM 2,25 X 4,10 X 0,50M</v>
          </cell>
        </row>
        <row r="1653">
          <cell r="A1653">
            <v>13599</v>
          </cell>
          <cell r="B1653" t="str">
            <v>CAMINHAO TOCO MERCEDES BENZ L-1218 R - POTENCIA 170CV - PBT</v>
          </cell>
          <cell r="C1653" t="str">
            <v>UN</v>
          </cell>
          <cell r="D1653" t="str">
            <v>2    15</v>
          </cell>
          <cell r="E1653">
            <v>5474.82</v>
          </cell>
          <cell r="F1653">
            <v>155474.82</v>
          </cell>
          <cell r="G1653">
            <v>15</v>
          </cell>
          <cell r="H1653">
            <v>5474.82</v>
          </cell>
          <cell r="I1653" t="str">
            <v>EQHP EQAQ 13599</v>
          </cell>
        </row>
        <row r="1654">
          <cell r="B1654" t="str">
            <v>= 12300 KG - CARGA UTIL + CARROCERIA 7690KG - DIST ENTRE EIX</v>
          </cell>
        </row>
        <row r="1655">
          <cell r="B1655" t="str">
            <v>OS 5170MM - INCL CARROCERIA FIXA ABERTA DE MADEIRA P/ TRANSP</v>
          </cell>
        </row>
        <row r="1656">
          <cell r="B1656" t="str">
            <v>GERAL DE CARGA SECA - DIMENSOES APROXIM 2,50 X 6,50 X 0,5</v>
          </cell>
        </row>
        <row r="1657">
          <cell r="B1657" t="str">
            <v>0M</v>
          </cell>
        </row>
        <row r="1658">
          <cell r="A1658">
            <v>11278</v>
          </cell>
          <cell r="B1658" t="str">
            <v>CAMINHAO TOCO MERCEDES BENZ L-1418 R - POTENCIA 170CV - PBT</v>
          </cell>
          <cell r="C1658" t="str">
            <v>UN</v>
          </cell>
          <cell r="D1658" t="str">
            <v>2    17</v>
          </cell>
          <cell r="E1658">
            <v>5924.75</v>
          </cell>
          <cell r="F1658">
            <v>175924.75</v>
          </cell>
          <cell r="G1658">
            <v>17</v>
          </cell>
          <cell r="H1658">
            <v>5924.75</v>
          </cell>
          <cell r="I1658" t="str">
            <v>EQHP EQAQ 11278</v>
          </cell>
        </row>
        <row r="1659">
          <cell r="B1659" t="str">
            <v>= 14500 KG - CARGA UTIL MAX C/ EQUIP = 9720 KG - DIST ENTRE</v>
          </cell>
        </row>
        <row r="1660">
          <cell r="A1660" t="str">
            <v>ÓDIGO</v>
          </cell>
          <cell r="B1660" t="str">
            <v>| DESCRIÇÃO DO INSUMO</v>
          </cell>
          <cell r="C1660" t="str">
            <v>| UNID.</v>
          </cell>
          <cell r="D1660" t="str">
            <v>| CAT.</v>
          </cell>
          <cell r="E1660" t="str">
            <v>P R E Ç O</v>
          </cell>
          <cell r="F1660" t="str">
            <v>S  C A L C</v>
          </cell>
          <cell r="G1660" t="str">
            <v>U L A</v>
          </cell>
          <cell r="H1660" t="str">
            <v>D O S  |</v>
          </cell>
          <cell r="I1660" t="str">
            <v>COD.INTELIGENTE</v>
          </cell>
        </row>
        <row r="1661">
          <cell r="D1661">
            <v>1</v>
          </cell>
          <cell r="E1661" t="str">
            <v>.QUARTIL</v>
          </cell>
          <cell r="F1661" t="str">
            <v>MEDIANO</v>
          </cell>
          <cell r="G1661">
            <v>3</v>
          </cell>
          <cell r="H1661" t="str">
            <v>.QUARTIL</v>
          </cell>
        </row>
        <row r="1663">
          <cell r="A1663" t="str">
            <v>íNCULO..</v>
          </cell>
          <cell r="B1663" t="str">
            <v>...: NACIONAL CAIXA</v>
          </cell>
        </row>
        <row r="1665">
          <cell r="B1665" t="str">
            <v>EIXOS 4830MM - INCL CARROCERIA FIXA ABERTA DE MADEIRA P/ TRA</v>
          </cell>
        </row>
        <row r="1666">
          <cell r="B1666" t="str">
            <v>NSP   GERAL DE CARGA SECA - DIMENSOES APROXIM 2,50 X 6,50 X</v>
          </cell>
        </row>
        <row r="1667">
          <cell r="B1667" t="str">
            <v>0,50M</v>
          </cell>
        </row>
        <row r="1668">
          <cell r="A1668">
            <v>14228</v>
          </cell>
          <cell r="B1668" t="str">
            <v>CAMINHAO TOCO MERCEDES BENZ L-1620 - POTENCIA 211CV - PBT =</v>
          </cell>
          <cell r="C1668" t="str">
            <v>UN</v>
          </cell>
          <cell r="D1668" t="str">
            <v>2    18</v>
          </cell>
          <cell r="E1668">
            <v>7894.04</v>
          </cell>
          <cell r="F1668">
            <v>187894.04</v>
          </cell>
          <cell r="G1668">
            <v>18</v>
          </cell>
          <cell r="H1668">
            <v>7894.04</v>
          </cell>
          <cell r="I1668" t="str">
            <v>EQHP EQAQ 14228</v>
          </cell>
        </row>
        <row r="1669">
          <cell r="B1669" t="str">
            <v>15500 KG - CARGA UTIL + CARROCERIA 10600KG - DIST ENTRE EIXO</v>
          </cell>
        </row>
        <row r="1670">
          <cell r="B1670" t="str">
            <v>S 5170MM - INCL CARROCERIA FIXA ABERTA DE MADEIRA P/ TRANSP</v>
          </cell>
        </row>
        <row r="1671">
          <cell r="B1671" t="str">
            <v>GERAL DE CARGA SECA - DIMENSOES APROXIM 2,50 X 6,50 X 0,50</v>
          </cell>
        </row>
        <row r="1672">
          <cell r="B1672" t="str">
            <v>M</v>
          </cell>
        </row>
        <row r="1673">
          <cell r="A1673">
            <v>14226</v>
          </cell>
          <cell r="B1673" t="str">
            <v>CAMINHAO TOCO MERCEDES BENZ 1215 C - POTENCIA 152 CV - PBT 1</v>
          </cell>
          <cell r="C1673" t="str">
            <v>UN</v>
          </cell>
          <cell r="D1673" t="str">
            <v>2    13</v>
          </cell>
          <cell r="E1673">
            <v>5419.77</v>
          </cell>
          <cell r="F1673">
            <v>135419.76999999999</v>
          </cell>
          <cell r="G1673">
            <v>13</v>
          </cell>
          <cell r="H1673">
            <v>5419.77</v>
          </cell>
          <cell r="I1673" t="str">
            <v>EQHP EQAQ 14226</v>
          </cell>
        </row>
        <row r="1674">
          <cell r="B1674" t="str">
            <v>2900KG    - DIST ENTRE EIXOS 4830MM - CARGA UTIL MAX C/ EQUI</v>
          </cell>
        </row>
        <row r="1675">
          <cell r="B1675" t="str">
            <v>P = 8550KG - INCL CARROCERIA FIXA ABERTA DE MADEIRA P/ TRANS</v>
          </cell>
        </row>
        <row r="1676">
          <cell r="B1676" t="str">
            <v>P  GERAL CARGA SECA - DIMENSOES APROXIM 2,50 X 6,00 X 0,50M</v>
          </cell>
        </row>
        <row r="1677">
          <cell r="A1677">
            <v>11279</v>
          </cell>
          <cell r="B1677" t="str">
            <v>CAMINHAO TOCO MERCEDES BENZ 1723 S - POTENCIA 231 CV - PBT =</v>
          </cell>
          <cell r="C1677" t="str">
            <v>UN</v>
          </cell>
          <cell r="D1677" t="str">
            <v>2    22</v>
          </cell>
          <cell r="E1677">
            <v>5888.26</v>
          </cell>
          <cell r="F1677">
            <v>225888.26</v>
          </cell>
          <cell r="G1677">
            <v>22</v>
          </cell>
          <cell r="H1677">
            <v>5888.26</v>
          </cell>
          <cell r="I1677" t="str">
            <v>EQHP EQAQ 11279</v>
          </cell>
        </row>
        <row r="1678">
          <cell r="B1678" t="str">
            <v>16500KG - DIST   ENTRE EIXOS 5170MM - INCL CARROCERIA FIXA A</v>
          </cell>
        </row>
        <row r="1679">
          <cell r="B1679" t="str">
            <v>BERTA DE MADEIRA P/ TRANSP  GERAL DE CARGA SECA - DIMENSOES</v>
          </cell>
        </row>
        <row r="1680">
          <cell r="B1680" t="str">
            <v>APROXIM 2,50 X 7,50 X 0,50M</v>
          </cell>
        </row>
        <row r="1681">
          <cell r="A1681">
            <v>13452</v>
          </cell>
          <cell r="B1681" t="str">
            <v>CAMINHAO TOCO MERCEDES BENZ 712 C - POTENCIA 122CV - PBT = 7</v>
          </cell>
          <cell r="C1681" t="str">
            <v>UN</v>
          </cell>
          <cell r="D1681" t="str">
            <v>2    11</v>
          </cell>
          <cell r="E1681">
            <v>1792.13</v>
          </cell>
          <cell r="F1681">
            <v>111792.13</v>
          </cell>
          <cell r="G1681">
            <v>11</v>
          </cell>
          <cell r="H1681">
            <v>1792.13</v>
          </cell>
          <cell r="I1681" t="str">
            <v>EQHP EQAQ 13452</v>
          </cell>
        </row>
        <row r="1682">
          <cell r="B1682" t="str">
            <v>700 KG - CARGA UTIL + CARROCERIA = 4674 KG - DIST ENTRE EIXO</v>
          </cell>
        </row>
        <row r="1683">
          <cell r="B1683" t="str">
            <v>S 3700MM - INCL CARROCERIA FIXA ABERTA DE MADEIRA P/ TRANSP</v>
          </cell>
        </row>
        <row r="1684">
          <cell r="B1684" t="str">
            <v>GERAL DE CARGA SECA - DIMENSOES APROXIM 2,25 X 4,10 X 0,50</v>
          </cell>
        </row>
        <row r="1685">
          <cell r="B1685" t="str">
            <v>M</v>
          </cell>
        </row>
        <row r="1686">
          <cell r="A1686">
            <v>13527</v>
          </cell>
          <cell r="B1686" t="str">
            <v>CAMINHAO TOCO MERCEDES BENZ 914 C - POTENCIA 136CV - PBT = 9</v>
          </cell>
          <cell r="C1686" t="str">
            <v>UN</v>
          </cell>
          <cell r="D1686" t="str">
            <v>2    12</v>
          </cell>
          <cell r="E1686">
            <v>3425.61</v>
          </cell>
          <cell r="F1686">
            <v>123425.61</v>
          </cell>
          <cell r="G1686">
            <v>12</v>
          </cell>
          <cell r="H1686">
            <v>3425.61</v>
          </cell>
          <cell r="I1686" t="str">
            <v>EQHP EQAQ 13527</v>
          </cell>
        </row>
        <row r="1687">
          <cell r="B1687" t="str">
            <v>100 KG - CARGA UTIL + CARROCERIA = 6024 KG - DIST ENTRE EIXO</v>
          </cell>
        </row>
        <row r="1688">
          <cell r="B1688" t="str">
            <v>S 3700MM - INCL CARROCERIA FIXA ABERTA DE MADEIRA P/ TRANSP</v>
          </cell>
        </row>
        <row r="1689">
          <cell r="B1689" t="str">
            <v>GERAL DE CARGA SECA - DIMENSOES APROXIM 2,25 X 4,10 X 0,50</v>
          </cell>
        </row>
        <row r="1690">
          <cell r="B1690" t="str">
            <v>M</v>
          </cell>
        </row>
        <row r="1691">
          <cell r="A1691" t="str">
            <v>ÓDIGO</v>
          </cell>
          <cell r="B1691" t="str">
            <v>| DESCRIÇÃO DO INSUMO</v>
          </cell>
          <cell r="C1691" t="str">
            <v>| UNID.</v>
          </cell>
          <cell r="D1691" t="str">
            <v>| CAT.</v>
          </cell>
          <cell r="E1691" t="str">
            <v>P R E Ç O</v>
          </cell>
          <cell r="F1691" t="str">
            <v>S  C A L C</v>
          </cell>
          <cell r="G1691" t="str">
            <v>U L A</v>
          </cell>
          <cell r="H1691" t="str">
            <v>D O S  |</v>
          </cell>
          <cell r="I1691" t="str">
            <v>COD.INTELIGENTE</v>
          </cell>
        </row>
        <row r="1692">
          <cell r="D1692">
            <v>1</v>
          </cell>
          <cell r="E1692" t="str">
            <v>.QUARTIL</v>
          </cell>
          <cell r="F1692" t="str">
            <v>MEDIANO</v>
          </cell>
          <cell r="G1692">
            <v>3</v>
          </cell>
          <cell r="H1692" t="str">
            <v>.QUARTIL</v>
          </cell>
        </row>
        <row r="1694">
          <cell r="A1694" t="str">
            <v>íNCULO..</v>
          </cell>
          <cell r="B1694" t="str">
            <v>...: NACIONAL CAIXA</v>
          </cell>
        </row>
        <row r="1696">
          <cell r="A1696">
            <v>10621</v>
          </cell>
          <cell r="B1696" t="str">
            <v>CAMINHAO TOCO VOLKSWAGEN 13.150 - MOTOR MWM 145CV - PBT=1230</v>
          </cell>
          <cell r="C1696" t="str">
            <v>UN</v>
          </cell>
          <cell r="D1696" t="str">
            <v>2    11</v>
          </cell>
          <cell r="E1696">
            <v>7447.96</v>
          </cell>
          <cell r="F1696">
            <v>117447.96</v>
          </cell>
          <cell r="G1696">
            <v>11</v>
          </cell>
          <cell r="H1696">
            <v>7447.96</v>
          </cell>
          <cell r="I1696" t="str">
            <v>EQHP EQAQ 10621</v>
          </cell>
        </row>
        <row r="1697">
          <cell r="B1697" t="str">
            <v>0KG - CARGA UTIL + CARROCERIA = 8950KG - DIST ENTRE EIXOS 43</v>
          </cell>
        </row>
        <row r="1698">
          <cell r="B1698" t="str">
            <v>40MM   INCL CARROCERIA FIXA ABERTA DE MADEIRA P/ TRANSP  GER</v>
          </cell>
        </row>
        <row r="1699">
          <cell r="B1699" t="str">
            <v>AL DE CARGA SECA - DIMENSOES APROXIM 2,50 X 6,00 X 0,50M</v>
          </cell>
        </row>
        <row r="1700">
          <cell r="A1700">
            <v>25009</v>
          </cell>
          <cell r="B1700" t="str">
            <v>CAMINHAO TOCO VOLKSWAGEN 17.220 - MOTOR CUMMINS 218CV - PBT=</v>
          </cell>
          <cell r="C1700" t="str">
            <v>UN</v>
          </cell>
          <cell r="D1700" t="str">
            <v>2    20</v>
          </cell>
          <cell r="E1700">
            <v>9775.81</v>
          </cell>
          <cell r="F1700">
            <v>209775.81</v>
          </cell>
          <cell r="G1700">
            <v>20</v>
          </cell>
          <cell r="H1700">
            <v>9775.81</v>
          </cell>
          <cell r="I1700" t="str">
            <v>EQHP EQAQ 25009</v>
          </cell>
        </row>
        <row r="1701">
          <cell r="B1701" t="str">
            <v>16000KG - CARGA UTIL + CARROCERIA = 10710KG - DIST ENTRE EIX</v>
          </cell>
        </row>
        <row r="1702">
          <cell r="B1702" t="str">
            <v>OS 4800MM -   INCL CARROCERIA FIXA ABERTA DE MADEIRA P/ TRAN</v>
          </cell>
        </row>
        <row r="1703">
          <cell r="B1703" t="str">
            <v>SP  GERAL CARGA SECA - DIMENSOES APROXIM 2,50 X 6,90 X 0,50M</v>
          </cell>
        </row>
        <row r="1704">
          <cell r="A1704">
            <v>25008</v>
          </cell>
          <cell r="B1704" t="str">
            <v>CAMINHAO TOCO VOLKSWAGEN 7.100 - MOTOR MWM 95CV - PBT 6900 K</v>
          </cell>
          <cell r="C1704" t="str">
            <v>UN</v>
          </cell>
          <cell r="D1704" t="str">
            <v>2    12</v>
          </cell>
          <cell r="E1704">
            <v>7374.43</v>
          </cell>
          <cell r="F1704">
            <v>127374.43</v>
          </cell>
          <cell r="G1704">
            <v>12</v>
          </cell>
          <cell r="H1704">
            <v>7374.43</v>
          </cell>
          <cell r="I1704" t="str">
            <v>EQHP EQAQ 25008</v>
          </cell>
        </row>
        <row r="1705">
          <cell r="B1705" t="str">
            <v>G - CARGA UTIL + CARROCERIA 4010KG - DIST ENTRE EIXOS 3900MM</v>
          </cell>
        </row>
        <row r="1706">
          <cell r="B1706" t="e">
            <v>#VALUE!</v>
          </cell>
        </row>
        <row r="1707">
          <cell r="B1707" t="str">
            <v>CARGA SECA - DIMENSOES APROXIM 2,50 X 5,50 X 0,50M</v>
          </cell>
        </row>
        <row r="1708">
          <cell r="A1708">
            <v>1143</v>
          </cell>
          <cell r="B1708" t="str">
            <v>CAMINHAO TRUCADO (3 EIXOS) C/ CARROCERIA MADEIRA FIXA CAP. C</v>
          </cell>
          <cell r="C1708" t="str">
            <v>H</v>
          </cell>
          <cell r="D1708">
            <v>1</v>
          </cell>
          <cell r="E1708">
            <v>40.75</v>
          </cell>
          <cell r="F1708">
            <v>40.75</v>
          </cell>
          <cell r="H1708">
            <v>40.75</v>
          </cell>
          <cell r="I1708" t="str">
            <v>EQHP EQLC 1143</v>
          </cell>
        </row>
        <row r="1709">
          <cell r="B1709" t="str">
            <v>ARGA *10 A 12T* (INCL MANUT/OPERACAO)</v>
          </cell>
        </row>
        <row r="1710">
          <cell r="A1710">
            <v>13441</v>
          </cell>
          <cell r="B1710" t="str">
            <v>CAMINHONETE CHEVROLET S-10 GASOLINA**CAIXA**</v>
          </cell>
          <cell r="C1710" t="str">
            <v>UN</v>
          </cell>
          <cell r="D1710" t="str">
            <v>1     6</v>
          </cell>
          <cell r="E1710">
            <v>9985</v>
          </cell>
          <cell r="F1710">
            <v>69985</v>
          </cell>
          <cell r="G1710">
            <v>6</v>
          </cell>
          <cell r="H1710">
            <v>9985</v>
          </cell>
          <cell r="I1710" t="str">
            <v>EQHP EQAQ 13441</v>
          </cell>
        </row>
        <row r="1711">
          <cell r="A1711">
            <v>1158</v>
          </cell>
          <cell r="B1711" t="str">
            <v>CAMINHONETE DE CARGA ATE 1,2 T C/ MOTOR DIESEL TIPO GM D-10</v>
          </cell>
          <cell r="C1711" t="str">
            <v>H</v>
          </cell>
          <cell r="D1711">
            <v>2</v>
          </cell>
          <cell r="E1711">
            <v>22.1</v>
          </cell>
          <cell r="F1711">
            <v>22.1</v>
          </cell>
          <cell r="H1711">
            <v>22.1</v>
          </cell>
          <cell r="I1711" t="str">
            <v>EQHP EQLC 1158</v>
          </cell>
        </row>
        <row r="1712">
          <cell r="B1712" t="str">
            <v>OU EQUIV (INCL MANUT/OPERACAO)</v>
          </cell>
        </row>
        <row r="1713">
          <cell r="A1713">
            <v>13532</v>
          </cell>
          <cell r="B1713" t="str">
            <v>CAMINHONETE FIAT FIORINO A GASOLINA**CAIXA**</v>
          </cell>
          <cell r="C1713" t="str">
            <v>UN</v>
          </cell>
          <cell r="D1713" t="str">
            <v>2     4</v>
          </cell>
          <cell r="E1713">
            <v>3697.93</v>
          </cell>
          <cell r="F1713">
            <v>43697.93</v>
          </cell>
          <cell r="G1713">
            <v>4</v>
          </cell>
          <cell r="H1713">
            <v>3697.93</v>
          </cell>
          <cell r="I1713" t="str">
            <v>EQHP EQAQ 13532</v>
          </cell>
        </row>
        <row r="1714">
          <cell r="A1714">
            <v>1159</v>
          </cell>
          <cell r="B1714" t="str">
            <v>CAMINHONETE FORD F-250 XL-4.2L D577 - 180CV    DIESEL</v>
          </cell>
          <cell r="C1714" t="str">
            <v>UN</v>
          </cell>
          <cell r="D1714" t="str">
            <v>2    11</v>
          </cell>
          <cell r="E1714" t="str">
            <v>0.952,11</v>
          </cell>
          <cell r="F1714">
            <v>110952.11</v>
          </cell>
          <cell r="G1714">
            <v>11</v>
          </cell>
          <cell r="H1714" t="str">
            <v>0.952,11</v>
          </cell>
          <cell r="I1714" t="str">
            <v>EQHP EQAQ 1159</v>
          </cell>
        </row>
        <row r="1715">
          <cell r="A1715">
            <v>12114</v>
          </cell>
          <cell r="B1715" t="str">
            <v>CAMPAINHA ALTA POTENCIA 110V REF. 41418 - PIAL</v>
          </cell>
          <cell r="C1715" t="str">
            <v>UN</v>
          </cell>
          <cell r="D1715">
            <v>2</v>
          </cell>
          <cell r="E1715">
            <v>69</v>
          </cell>
          <cell r="F1715">
            <v>83.43</v>
          </cell>
          <cell r="H1715">
            <v>104.34</v>
          </cell>
          <cell r="I1715" t="str">
            <v>MATE MELE 12114</v>
          </cell>
        </row>
        <row r="1716">
          <cell r="A1716">
            <v>11552</v>
          </cell>
          <cell r="B1716" t="str">
            <v>CANALETA ALUMINIO 1 X 1CM P/ PORTA /JANELA CORRER</v>
          </cell>
          <cell r="C1716" t="str">
            <v>M</v>
          </cell>
          <cell r="D1716">
            <v>2</v>
          </cell>
          <cell r="E1716">
            <v>3.7</v>
          </cell>
          <cell r="F1716">
            <v>3.99</v>
          </cell>
          <cell r="H1716">
            <v>4.53</v>
          </cell>
          <cell r="I1716" t="str">
            <v>MATE MDIV 11552</v>
          </cell>
        </row>
        <row r="1717">
          <cell r="A1717">
            <v>658</v>
          </cell>
          <cell r="B1717" t="str">
            <v>CANALETA CONCRETO 10 X 20 X 20CM</v>
          </cell>
          <cell r="C1717" t="str">
            <v>UN</v>
          </cell>
          <cell r="D1717">
            <v>2</v>
          </cell>
          <cell r="E1717">
            <v>0.52</v>
          </cell>
          <cell r="F1717">
            <v>0.53</v>
          </cell>
          <cell r="H1717">
            <v>0.54</v>
          </cell>
          <cell r="I1717" t="str">
            <v>MATE MDIV 658</v>
          </cell>
        </row>
        <row r="1718">
          <cell r="A1718">
            <v>659</v>
          </cell>
          <cell r="B1718" t="str">
            <v>CANALETA CONCRETO 15 X 20 X 20CM</v>
          </cell>
          <cell r="C1718" t="str">
            <v>UN</v>
          </cell>
          <cell r="D1718">
            <v>2</v>
          </cell>
          <cell r="E1718">
            <v>0.86</v>
          </cell>
          <cell r="F1718">
            <v>0.87</v>
          </cell>
          <cell r="H1718">
            <v>0.88</v>
          </cell>
          <cell r="I1718" t="str">
            <v>MATE MDIV 659</v>
          </cell>
        </row>
        <row r="1719">
          <cell r="A1719">
            <v>660</v>
          </cell>
          <cell r="B1719" t="str">
            <v>CANALETA CONCRETO 20 X 20 X 20CM</v>
          </cell>
          <cell r="C1719" t="str">
            <v>UN</v>
          </cell>
          <cell r="D1719">
            <v>2</v>
          </cell>
          <cell r="E1719">
            <v>1.05</v>
          </cell>
          <cell r="F1719">
            <v>1.06</v>
          </cell>
          <cell r="H1719">
            <v>1.08</v>
          </cell>
          <cell r="I1719" t="str">
            <v>MATE MDIV 660</v>
          </cell>
        </row>
        <row r="1720">
          <cell r="A1720">
            <v>11659</v>
          </cell>
          <cell r="B1720" t="str">
            <v>CANALETA ENTRADA P/ TIL C/ ANEL DE FIXACAO PVC EB-644 P/ RED</v>
          </cell>
          <cell r="C1720" t="str">
            <v>UN</v>
          </cell>
          <cell r="D1720">
            <v>2</v>
          </cell>
          <cell r="E1720">
            <v>6.87</v>
          </cell>
          <cell r="F1720">
            <v>8.86</v>
          </cell>
          <cell r="H1720">
            <v>10.85</v>
          </cell>
          <cell r="I1720" t="str">
            <v>MATE MHIS 11659</v>
          </cell>
        </row>
        <row r="1721">
          <cell r="B1721" t="str">
            <v>E COLET ESG DN 100/DE 101,6MM</v>
          </cell>
        </row>
        <row r="1722">
          <cell r="A1722" t="str">
            <v>ÓDIGO</v>
          </cell>
          <cell r="B1722" t="str">
            <v>| DESCRIÇÃO DO INSUMO</v>
          </cell>
          <cell r="C1722" t="str">
            <v>| UNID.</v>
          </cell>
          <cell r="D1722" t="str">
            <v>| CAT.</v>
          </cell>
          <cell r="E1722" t="str">
            <v>P R E Ç O</v>
          </cell>
          <cell r="F1722" t="str">
            <v>S  C A L C</v>
          </cell>
          <cell r="G1722" t="str">
            <v>U L A</v>
          </cell>
          <cell r="H1722" t="str">
            <v>D O S  |</v>
          </cell>
          <cell r="I1722" t="str">
            <v>COD.INTELIGENTE</v>
          </cell>
        </row>
        <row r="1723">
          <cell r="D1723">
            <v>1</v>
          </cell>
          <cell r="E1723" t="str">
            <v>.QUARTIL</v>
          </cell>
          <cell r="F1723" t="str">
            <v>MEDIANO</v>
          </cell>
          <cell r="G1723">
            <v>3</v>
          </cell>
          <cell r="H1723" t="str">
            <v>.QUARTIL</v>
          </cell>
        </row>
        <row r="1725">
          <cell r="A1725" t="str">
            <v>íNCULO..</v>
          </cell>
          <cell r="B1725" t="str">
            <v>...: NACIONAL CAIXA</v>
          </cell>
        </row>
        <row r="1727">
          <cell r="B1727" t="e">
            <v>#VALUE!</v>
          </cell>
        </row>
        <row r="1728">
          <cell r="A1728">
            <v>11660</v>
          </cell>
          <cell r="B1728" t="str">
            <v>CANALETA ENTRADA P/ TIL C/ ANEL DE FIXACAO PVC EB-644 P/ RED</v>
          </cell>
          <cell r="C1728" t="str">
            <v>UN</v>
          </cell>
          <cell r="D1728">
            <v>2</v>
          </cell>
          <cell r="E1728">
            <v>8.17</v>
          </cell>
          <cell r="F1728">
            <v>10.55</v>
          </cell>
          <cell r="H1728">
            <v>12.92</v>
          </cell>
          <cell r="I1728" t="str">
            <v>MATE MHIS 11660</v>
          </cell>
        </row>
        <row r="1729">
          <cell r="B1729" t="str">
            <v>E COLET ESG DN 100/DE 110,0MM</v>
          </cell>
        </row>
        <row r="1730">
          <cell r="A1730">
            <v>11661</v>
          </cell>
          <cell r="B1730" t="str">
            <v>CANALETA ENTRADA P/ TIL C/ ANEL DE FIXACAO PVC EB-644 P/ RED</v>
          </cell>
          <cell r="C1730" t="str">
            <v>UN</v>
          </cell>
          <cell r="D1730">
            <v>2</v>
          </cell>
          <cell r="E1730">
            <v>11.53</v>
          </cell>
          <cell r="F1730">
            <v>14.88</v>
          </cell>
          <cell r="H1730">
            <v>18.22</v>
          </cell>
          <cell r="I1730" t="str">
            <v>MATE MHIS 11661</v>
          </cell>
        </row>
        <row r="1731">
          <cell r="B1731" t="str">
            <v>E COLET ESG DN 125/DE 125,0MM</v>
          </cell>
        </row>
        <row r="1732">
          <cell r="A1732">
            <v>11662</v>
          </cell>
          <cell r="B1732" t="str">
            <v>CANALETA ENTRADA P/ TIL C/ ANEL DE FIXACAO PVC EB-644 P/ RED</v>
          </cell>
          <cell r="C1732" t="str">
            <v>UN</v>
          </cell>
          <cell r="D1732">
            <v>2</v>
          </cell>
          <cell r="E1732">
            <v>11.56</v>
          </cell>
          <cell r="F1732">
            <v>14.91</v>
          </cell>
          <cell r="H1732">
            <v>18.27</v>
          </cell>
          <cell r="I1732" t="str">
            <v>MATE MHIS 11662</v>
          </cell>
        </row>
        <row r="1733">
          <cell r="B1733" t="str">
            <v>E COLET ESG DN 150/DE 160,0MM</v>
          </cell>
        </row>
        <row r="1734">
          <cell r="A1734">
            <v>585</v>
          </cell>
          <cell r="B1734" t="str">
            <v>CANTONEIRA "U" ALUMINIO ABAS IGUAIS 1" E = 3/32 "</v>
          </cell>
          <cell r="C1734" t="str">
            <v>KG</v>
          </cell>
          <cell r="D1734">
            <v>2</v>
          </cell>
          <cell r="E1734">
            <v>24.39</v>
          </cell>
          <cell r="F1734">
            <v>24.51</v>
          </cell>
          <cell r="H1734">
            <v>28.15</v>
          </cell>
          <cell r="I1734" t="str">
            <v>MATE MDIV 585</v>
          </cell>
        </row>
        <row r="1735">
          <cell r="A1735">
            <v>10951</v>
          </cell>
          <cell r="B1735" t="str">
            <v>CANTONEIRA ACO ABAS DESIGUAIS (QUALQUER BITOLA) E = 3/16"</v>
          </cell>
          <cell r="C1735" t="str">
            <v>KG</v>
          </cell>
          <cell r="D1735">
            <v>2</v>
          </cell>
          <cell r="E1735">
            <v>2.77</v>
          </cell>
          <cell r="F1735">
            <v>3.28</v>
          </cell>
          <cell r="H1735">
            <v>3.67</v>
          </cell>
          <cell r="I1735" t="str">
            <v>MATE MDIV 10951</v>
          </cell>
        </row>
        <row r="1736">
          <cell r="A1736">
            <v>4777</v>
          </cell>
          <cell r="B1736" t="str">
            <v>CANTONEIRA ACO ABAS IGUAIS (QUALQUER BITOLA) E = 1/4"</v>
          </cell>
          <cell r="C1736" t="str">
            <v>KG</v>
          </cell>
          <cell r="D1736">
            <v>2</v>
          </cell>
          <cell r="E1736">
            <v>2.52</v>
          </cell>
          <cell r="F1736">
            <v>2.99</v>
          </cell>
          <cell r="H1736">
            <v>3.35</v>
          </cell>
          <cell r="I1736" t="str">
            <v>MATE MDIV 4777</v>
          </cell>
        </row>
        <row r="1737">
          <cell r="A1737">
            <v>10952</v>
          </cell>
          <cell r="B1737" t="str">
            <v>CANTONEIRA ACO ABAS IGUAIS (QUALQUER BITOLA) E = 1/8"</v>
          </cell>
          <cell r="C1737" t="str">
            <v>KG</v>
          </cell>
          <cell r="D1737">
            <v>2</v>
          </cell>
          <cell r="E1737">
            <v>2.77</v>
          </cell>
          <cell r="F1737">
            <v>3.28</v>
          </cell>
          <cell r="H1737">
            <v>3.67</v>
          </cell>
          <cell r="I1737" t="str">
            <v>MATE MDIV 10952</v>
          </cell>
        </row>
        <row r="1738">
          <cell r="A1738">
            <v>10953</v>
          </cell>
          <cell r="B1738" t="str">
            <v>CANTONEIRA ACO ABAS IGUAIS (QUALQUER BITOLA) E = 3/16"</v>
          </cell>
          <cell r="C1738" t="str">
            <v>KG</v>
          </cell>
          <cell r="D1738">
            <v>2</v>
          </cell>
          <cell r="E1738">
            <v>2.8</v>
          </cell>
          <cell r="F1738">
            <v>3.32</v>
          </cell>
          <cell r="H1738">
            <v>3.71</v>
          </cell>
          <cell r="I1738" t="str">
            <v>MATE MDIV 10953</v>
          </cell>
        </row>
        <row r="1739">
          <cell r="A1739">
            <v>4912</v>
          </cell>
          <cell r="B1739" t="str">
            <v>CANTONEIRA ACO 3 X 3 X 1/4"</v>
          </cell>
          <cell r="C1739" t="str">
            <v>KG</v>
          </cell>
          <cell r="D1739">
            <v>2</v>
          </cell>
          <cell r="E1739">
            <v>2.5499999999999998</v>
          </cell>
          <cell r="F1739">
            <v>3.03</v>
          </cell>
          <cell r="H1739">
            <v>3.39</v>
          </cell>
          <cell r="I1739" t="str">
            <v>MATE MDIV 4912</v>
          </cell>
        </row>
        <row r="1740">
          <cell r="A1740">
            <v>587</v>
          </cell>
          <cell r="B1740" t="str">
            <v>CANTONEIRA ALUMINIO ABAS DESIGUAIS 1 X 3/4" E = 1/8"</v>
          </cell>
          <cell r="C1740" t="str">
            <v>KG</v>
          </cell>
          <cell r="D1740">
            <v>2</v>
          </cell>
          <cell r="E1740">
            <v>24.91</v>
          </cell>
          <cell r="F1740">
            <v>25.03</v>
          </cell>
          <cell r="H1740">
            <v>28.75</v>
          </cell>
          <cell r="I1740" t="str">
            <v>MATE MDIV 587</v>
          </cell>
        </row>
        <row r="1741">
          <cell r="A1741">
            <v>590</v>
          </cell>
          <cell r="B1741" t="str">
            <v>CANTONEIRA ALUMINIO ABAS DESIGUAIS 2.1/2 X 1/2" E = 3/16"</v>
          </cell>
          <cell r="C1741" t="str">
            <v>KG</v>
          </cell>
          <cell r="D1741">
            <v>2</v>
          </cell>
          <cell r="E1741">
            <v>25.15</v>
          </cell>
          <cell r="F1741">
            <v>25.27</v>
          </cell>
          <cell r="H1741">
            <v>29.03</v>
          </cell>
          <cell r="I1741" t="str">
            <v>MATE MDIV 590</v>
          </cell>
        </row>
        <row r="1742">
          <cell r="A1742">
            <v>591</v>
          </cell>
          <cell r="B1742" t="str">
            <v>CANTONEIRA ALUMINIO ABAS IGUAIS 1 1/2" E = 3/16"</v>
          </cell>
          <cell r="C1742" t="str">
            <v>KG</v>
          </cell>
          <cell r="D1742">
            <v>2</v>
          </cell>
          <cell r="E1742">
            <v>24.91</v>
          </cell>
          <cell r="F1742">
            <v>25.03</v>
          </cell>
          <cell r="H1742">
            <v>28.75</v>
          </cell>
          <cell r="I1742" t="str">
            <v>MATE MDIV 591</v>
          </cell>
        </row>
        <row r="1743">
          <cell r="A1743">
            <v>588</v>
          </cell>
          <cell r="B1743" t="str">
            <v>CANTONEIRA ALUMINIO ABAS IGUAIS 1 1/4" E = 3/16"</v>
          </cell>
          <cell r="C1743" t="str">
            <v>M</v>
          </cell>
          <cell r="D1743">
            <v>2</v>
          </cell>
          <cell r="E1743">
            <v>19.989999999999998</v>
          </cell>
          <cell r="F1743">
            <v>20.09</v>
          </cell>
          <cell r="H1743">
            <v>23.07</v>
          </cell>
          <cell r="I1743" t="str">
            <v>MATE MDIV 588</v>
          </cell>
        </row>
        <row r="1744">
          <cell r="A1744">
            <v>592</v>
          </cell>
          <cell r="B1744" t="str">
            <v>CANTONEIRA ALUMINIO ABAS IGUAIS 1" E = 1/8"</v>
          </cell>
          <cell r="C1744" t="str">
            <v>KG</v>
          </cell>
          <cell r="D1744">
            <v>1</v>
          </cell>
          <cell r="E1744">
            <v>26</v>
          </cell>
          <cell r="F1744">
            <v>26.12</v>
          </cell>
          <cell r="H1744">
            <v>30</v>
          </cell>
          <cell r="I1744" t="str">
            <v>MATE MDIV 592</v>
          </cell>
        </row>
        <row r="1745">
          <cell r="A1745">
            <v>586</v>
          </cell>
          <cell r="B1745" t="str">
            <v>CANTONEIRA ALUMINIO ABAS IGUAIS 1" E = 3 /16"</v>
          </cell>
          <cell r="C1745" t="str">
            <v>M</v>
          </cell>
          <cell r="D1745">
            <v>2</v>
          </cell>
          <cell r="E1745">
            <v>9.48</v>
          </cell>
          <cell r="F1745">
            <v>9.52</v>
          </cell>
          <cell r="H1745">
            <v>10.93</v>
          </cell>
          <cell r="I1745" t="str">
            <v>MATE MDIV 586</v>
          </cell>
        </row>
        <row r="1746">
          <cell r="A1746">
            <v>589</v>
          </cell>
          <cell r="B1746" t="str">
            <v>CANTONEIRA ALUMINIO ABAS IGUAIS 2" E = 1/4"</v>
          </cell>
          <cell r="C1746" t="str">
            <v>M</v>
          </cell>
          <cell r="D1746">
            <v>2</v>
          </cell>
          <cell r="E1746">
            <v>37.24</v>
          </cell>
          <cell r="F1746">
            <v>37.409999999999997</v>
          </cell>
          <cell r="H1746">
            <v>42.96</v>
          </cell>
          <cell r="I1746" t="str">
            <v>MATE MDIV 589</v>
          </cell>
        </row>
        <row r="1747">
          <cell r="A1747">
            <v>584</v>
          </cell>
          <cell r="B1747" t="str">
            <v>CANTONEIRA ALUMINIO ABAS IGUAIS 2" E = 1/8"</v>
          </cell>
          <cell r="C1747" t="str">
            <v>M</v>
          </cell>
          <cell r="D1747">
            <v>2</v>
          </cell>
          <cell r="E1747">
            <v>18.670000000000002</v>
          </cell>
          <cell r="F1747">
            <v>18.760000000000002</v>
          </cell>
          <cell r="H1747">
            <v>21.55</v>
          </cell>
          <cell r="I1747" t="str">
            <v>MATE MDIV 584</v>
          </cell>
        </row>
        <row r="1748">
          <cell r="A1748">
            <v>574</v>
          </cell>
          <cell r="B1748" t="str">
            <v>CANTONEIRA FERRO GALV 'L" 1 1/2 X 1/4" - (3,40KG/M)</v>
          </cell>
          <cell r="C1748" t="str">
            <v>M</v>
          </cell>
          <cell r="D1748">
            <v>2</v>
          </cell>
          <cell r="E1748">
            <v>16.12</v>
          </cell>
          <cell r="F1748">
            <v>18.11</v>
          </cell>
          <cell r="H1748">
            <v>19.29</v>
          </cell>
          <cell r="I1748" t="str">
            <v>MATE MDIV 574</v>
          </cell>
        </row>
        <row r="1749">
          <cell r="A1749">
            <v>568</v>
          </cell>
          <cell r="B1749" t="str">
            <v>CANTONEIRA FERRO GALV 'L" 2 X 3/8" - (6,9 KG/M)</v>
          </cell>
          <cell r="C1749" t="str">
            <v>M</v>
          </cell>
          <cell r="D1749">
            <v>2</v>
          </cell>
          <cell r="E1749">
            <v>31.56</v>
          </cell>
          <cell r="F1749">
            <v>35.46</v>
          </cell>
          <cell r="H1749">
            <v>37.770000000000003</v>
          </cell>
          <cell r="I1749" t="str">
            <v>MATE MDIV 568</v>
          </cell>
        </row>
        <row r="1750">
          <cell r="A1750">
            <v>567</v>
          </cell>
          <cell r="B1750" t="str">
            <v>CANTONEIRA FERRO GALV 1" X 1/8" - (1,20KG/M)</v>
          </cell>
          <cell r="C1750" t="str">
            <v>M</v>
          </cell>
          <cell r="D1750">
            <v>2</v>
          </cell>
          <cell r="E1750">
            <v>5.96</v>
          </cell>
          <cell r="F1750">
            <v>6.69</v>
          </cell>
          <cell r="H1750">
            <v>7.13</v>
          </cell>
          <cell r="I1750" t="str">
            <v>MATE MDIV 567</v>
          </cell>
        </row>
        <row r="1751">
          <cell r="A1751">
            <v>569</v>
          </cell>
          <cell r="B1751" t="str">
            <v>CANTONEIRA FERRO GALV 3/4" X (QUALQUER ESPESSURA)</v>
          </cell>
          <cell r="C1751" t="str">
            <v>KG</v>
          </cell>
          <cell r="D1751">
            <v>2</v>
          </cell>
          <cell r="E1751">
            <v>4.7</v>
          </cell>
          <cell r="F1751">
            <v>5.29</v>
          </cell>
          <cell r="H1751">
            <v>5.63</v>
          </cell>
          <cell r="I1751" t="str">
            <v>MATE MDIV 569</v>
          </cell>
        </row>
        <row r="1752">
          <cell r="A1752">
            <v>13596</v>
          </cell>
          <cell r="B1752" t="str">
            <v>CANTONEIRA P/ FILTRO EM GRANILITE, MARMORITE OU GRANITINA -</v>
          </cell>
          <cell r="C1752" t="str">
            <v>UN</v>
          </cell>
          <cell r="D1752">
            <v>2</v>
          </cell>
          <cell r="E1752">
            <v>23.47</v>
          </cell>
          <cell r="F1752">
            <v>23.47</v>
          </cell>
          <cell r="H1752">
            <v>23.47</v>
          </cell>
          <cell r="I1752" t="str">
            <v>MATE MDIV 13596</v>
          </cell>
        </row>
        <row r="1753">
          <cell r="A1753" t="str">
            <v>ÓDIGO</v>
          </cell>
          <cell r="B1753" t="str">
            <v>| DESCRIÇÃO DO INSUMO</v>
          </cell>
          <cell r="C1753" t="str">
            <v>| UNID.</v>
          </cell>
          <cell r="D1753" t="str">
            <v>| CAT.</v>
          </cell>
          <cell r="E1753" t="str">
            <v>P R E Ç O</v>
          </cell>
          <cell r="F1753" t="str">
            <v>S  C A L C</v>
          </cell>
          <cell r="G1753" t="str">
            <v>U L A</v>
          </cell>
          <cell r="H1753" t="str">
            <v>D O S  |</v>
          </cell>
          <cell r="I1753" t="str">
            <v>COD.INTELIGENTE</v>
          </cell>
        </row>
        <row r="1754">
          <cell r="D1754">
            <v>1</v>
          </cell>
          <cell r="E1754" t="str">
            <v>.QUARTIL</v>
          </cell>
          <cell r="F1754" t="str">
            <v>MEDIANO</v>
          </cell>
          <cell r="G1754">
            <v>3</v>
          </cell>
          <cell r="H1754" t="str">
            <v>.QUARTIL</v>
          </cell>
        </row>
        <row r="1756">
          <cell r="A1756" t="str">
            <v>íNCULO..</v>
          </cell>
          <cell r="B1756" t="str">
            <v>...: NACIONAL CAIXA</v>
          </cell>
        </row>
        <row r="1758">
          <cell r="B1758" t="str">
            <v>30 X 30 X 3CM</v>
          </cell>
        </row>
        <row r="1759">
          <cell r="A1759">
            <v>1182</v>
          </cell>
          <cell r="B1759" t="str">
            <v>CAP FOFO JGS DN     80 INCLUSIVE ANEL BORRACHA</v>
          </cell>
          <cell r="C1759" t="str">
            <v>UN</v>
          </cell>
          <cell r="D1759">
            <v>2</v>
          </cell>
          <cell r="E1759">
            <v>40.26</v>
          </cell>
          <cell r="F1759">
            <v>40.92</v>
          </cell>
          <cell r="H1759">
            <v>45.65</v>
          </cell>
          <cell r="I1759" t="str">
            <v>MATE MHIS 1182</v>
          </cell>
        </row>
        <row r="1760">
          <cell r="A1760">
            <v>1172</v>
          </cell>
          <cell r="B1760" t="str">
            <v>CAP FOFO JGS DN    100 INCLUSIVE ANEL BORRACHA</v>
          </cell>
          <cell r="C1760" t="str">
            <v>UN</v>
          </cell>
          <cell r="D1760">
            <v>1</v>
          </cell>
          <cell r="E1760">
            <v>44.1</v>
          </cell>
          <cell r="F1760">
            <v>44.82</v>
          </cell>
          <cell r="H1760">
            <v>50</v>
          </cell>
          <cell r="I1760" t="str">
            <v>MATE MHIS 1172</v>
          </cell>
        </row>
        <row r="1761">
          <cell r="A1761">
            <v>1181</v>
          </cell>
          <cell r="B1761" t="str">
            <v>CAP FOFO JGS DN    150 INCLUSIVE ANEL BORRACHA</v>
          </cell>
          <cell r="C1761" t="str">
            <v>UN</v>
          </cell>
          <cell r="D1761">
            <v>2</v>
          </cell>
          <cell r="E1761">
            <v>72.86</v>
          </cell>
          <cell r="F1761">
            <v>74.05</v>
          </cell>
          <cell r="H1761">
            <v>82.6</v>
          </cell>
          <cell r="I1761" t="str">
            <v>MATE MHIS 1181</v>
          </cell>
        </row>
        <row r="1762">
          <cell r="A1762">
            <v>1173</v>
          </cell>
          <cell r="B1762" t="str">
            <v>CAP FOFO JGS DN    200 INCLUSIVE ANEL BORRACHA</v>
          </cell>
          <cell r="C1762" t="str">
            <v>UN</v>
          </cell>
          <cell r="D1762">
            <v>2</v>
          </cell>
          <cell r="E1762">
            <v>122.71</v>
          </cell>
          <cell r="F1762">
            <v>124.71</v>
          </cell>
          <cell r="H1762">
            <v>139.13</v>
          </cell>
          <cell r="I1762" t="str">
            <v>MATE MHIS 1173</v>
          </cell>
        </row>
        <row r="1763">
          <cell r="A1763">
            <v>1174</v>
          </cell>
          <cell r="B1763" t="str">
            <v>CAP FOFO JGS DN    250 INCLUSIVE ANEL BORRACHA</v>
          </cell>
          <cell r="C1763" t="str">
            <v>UN</v>
          </cell>
          <cell r="D1763">
            <v>2</v>
          </cell>
          <cell r="E1763">
            <v>203.26</v>
          </cell>
          <cell r="F1763">
            <v>206.57</v>
          </cell>
          <cell r="H1763">
            <v>230.45</v>
          </cell>
          <cell r="I1763" t="str">
            <v>MATE MHIS 1174</v>
          </cell>
        </row>
        <row r="1764">
          <cell r="A1764">
            <v>1180</v>
          </cell>
          <cell r="B1764" t="str">
            <v>CAP FOFO JGS DN    300 INCLUSIVE ANEL BORRACHA</v>
          </cell>
          <cell r="C1764" t="str">
            <v>UN</v>
          </cell>
          <cell r="D1764">
            <v>2</v>
          </cell>
          <cell r="E1764">
            <v>299.12</v>
          </cell>
          <cell r="F1764">
            <v>304.01</v>
          </cell>
          <cell r="H1764">
            <v>339.14</v>
          </cell>
          <cell r="I1764" t="str">
            <v>MATE MHIS 1180</v>
          </cell>
        </row>
        <row r="1765">
          <cell r="A1765">
            <v>1175</v>
          </cell>
          <cell r="B1765" t="str">
            <v>CAP FOFO JGS DN    350 INCLUSIVE ANEL BORRACHA</v>
          </cell>
          <cell r="C1765" t="str">
            <v>UN</v>
          </cell>
          <cell r="D1765">
            <v>2</v>
          </cell>
          <cell r="E1765">
            <v>512.09</v>
          </cell>
          <cell r="F1765">
            <v>520.45000000000005</v>
          </cell>
          <cell r="H1765">
            <v>580.6</v>
          </cell>
          <cell r="I1765" t="str">
            <v>MATE MHIS 1175</v>
          </cell>
        </row>
        <row r="1766">
          <cell r="A1766">
            <v>1176</v>
          </cell>
          <cell r="B1766" t="str">
            <v>CAP FOFO JGS DN    400 INCLUSIVE ANEL BORRACHA</v>
          </cell>
          <cell r="C1766" t="str">
            <v>UN</v>
          </cell>
          <cell r="D1766">
            <v>2</v>
          </cell>
          <cell r="E1766">
            <v>544.57000000000005</v>
          </cell>
          <cell r="F1766">
            <v>553.46</v>
          </cell>
          <cell r="H1766">
            <v>617.41999999999996</v>
          </cell>
          <cell r="I1766" t="str">
            <v>MATE MHIS 1176</v>
          </cell>
        </row>
        <row r="1767">
          <cell r="A1767">
            <v>1179</v>
          </cell>
          <cell r="B1767" t="str">
            <v>CAP FOFO JGS DN    500 INCLUSIVE ANEL BORRACHA</v>
          </cell>
          <cell r="C1767" t="str">
            <v>UN</v>
          </cell>
          <cell r="D1767">
            <v>2</v>
          </cell>
          <cell r="E1767">
            <v>997.9</v>
          </cell>
          <cell r="F1767">
            <v>1014.19</v>
          </cell>
          <cell r="H1767">
            <v>1131.4000000000001</v>
          </cell>
          <cell r="I1767" t="str">
            <v>MATE MHIS 1179</v>
          </cell>
        </row>
        <row r="1768">
          <cell r="A1768">
            <v>1178</v>
          </cell>
          <cell r="B1768" t="str">
            <v>CAP FOFO JGS DN    600 INCLUSIVE ANEL BORRACHA</v>
          </cell>
          <cell r="C1768" t="str">
            <v>UN</v>
          </cell>
          <cell r="D1768">
            <v>2</v>
          </cell>
          <cell r="E1768">
            <v>1453.23</v>
          </cell>
          <cell r="F1768">
            <v>1476.95</v>
          </cell>
          <cell r="H1768">
            <v>1647.65</v>
          </cell>
          <cell r="I1768" t="str">
            <v>MATE MHIS 1178</v>
          </cell>
        </row>
        <row r="1769">
          <cell r="A1769">
            <v>1165</v>
          </cell>
          <cell r="B1769" t="str">
            <v>CAP OU TAMPAO FERRO GALV ROSCA 1 1/2"</v>
          </cell>
          <cell r="C1769" t="str">
            <v>UN</v>
          </cell>
          <cell r="D1769">
            <v>2</v>
          </cell>
          <cell r="E1769">
            <v>5.6</v>
          </cell>
          <cell r="F1769">
            <v>6.92</v>
          </cell>
          <cell r="H1769">
            <v>8.4</v>
          </cell>
          <cell r="I1769" t="str">
            <v>MATE MHIS 1165</v>
          </cell>
        </row>
        <row r="1770">
          <cell r="A1770">
            <v>1164</v>
          </cell>
          <cell r="B1770" t="str">
            <v>CAP OU TAMPAO FERRO GALV ROSCA 1 1/4"</v>
          </cell>
          <cell r="C1770" t="str">
            <v>UN</v>
          </cell>
          <cell r="D1770">
            <v>2</v>
          </cell>
          <cell r="E1770">
            <v>4.84</v>
          </cell>
          <cell r="F1770">
            <v>5.98</v>
          </cell>
          <cell r="H1770">
            <v>7.26</v>
          </cell>
          <cell r="I1770" t="str">
            <v>MATE MHIS 1164</v>
          </cell>
        </row>
        <row r="1771">
          <cell r="A1771">
            <v>1162</v>
          </cell>
          <cell r="B1771" t="str">
            <v>CAP OU TAMPAO FERRO GALV ROSCA 1/2"</v>
          </cell>
          <cell r="C1771" t="str">
            <v>UN</v>
          </cell>
          <cell r="D1771">
            <v>2</v>
          </cell>
          <cell r="E1771">
            <v>1.41</v>
          </cell>
          <cell r="F1771">
            <v>1.74</v>
          </cell>
          <cell r="H1771">
            <v>2.11</v>
          </cell>
          <cell r="I1771" t="str">
            <v>MATE MHIS 1162</v>
          </cell>
        </row>
        <row r="1772">
          <cell r="A1772">
            <v>12395</v>
          </cell>
          <cell r="B1772" t="str">
            <v>CAP OU TAMPAO FERRO GALV ROSCA 1/4"</v>
          </cell>
          <cell r="C1772" t="str">
            <v>UN</v>
          </cell>
          <cell r="D1772">
            <v>2</v>
          </cell>
          <cell r="E1772">
            <v>1.26</v>
          </cell>
          <cell r="F1772">
            <v>1.56</v>
          </cell>
          <cell r="H1772">
            <v>1.89</v>
          </cell>
          <cell r="I1772" t="str">
            <v>MATE MHIS 12395</v>
          </cell>
        </row>
        <row r="1773">
          <cell r="A1773">
            <v>1170</v>
          </cell>
          <cell r="B1773" t="str">
            <v>CAP OU TAMPAO FERRO GALV ROSCA 1"</v>
          </cell>
          <cell r="C1773" t="str">
            <v>UN</v>
          </cell>
          <cell r="D1773">
            <v>2</v>
          </cell>
          <cell r="E1773">
            <v>2.92</v>
          </cell>
          <cell r="F1773">
            <v>3.61</v>
          </cell>
          <cell r="H1773">
            <v>4.38</v>
          </cell>
          <cell r="I1773" t="str">
            <v>MATE MHIS 1170</v>
          </cell>
        </row>
        <row r="1774">
          <cell r="A1774">
            <v>1169</v>
          </cell>
          <cell r="B1774" t="str">
            <v>CAP OU TAMPAO FERRO GALV ROSCA 2 1/2"</v>
          </cell>
          <cell r="C1774" t="str">
            <v>UN</v>
          </cell>
          <cell r="D1774">
            <v>2</v>
          </cell>
          <cell r="E1774">
            <v>9.56</v>
          </cell>
          <cell r="F1774">
            <v>11.82</v>
          </cell>
          <cell r="H1774">
            <v>14.35</v>
          </cell>
          <cell r="I1774" t="str">
            <v>MATE MHIS 1169</v>
          </cell>
        </row>
        <row r="1775">
          <cell r="A1775">
            <v>1166</v>
          </cell>
          <cell r="B1775" t="str">
            <v>CAP OU TAMPAO FERRO GALV ROSCA 2"</v>
          </cell>
          <cell r="C1775" t="str">
            <v>UN</v>
          </cell>
          <cell r="D1775">
            <v>2</v>
          </cell>
          <cell r="E1775">
            <v>7.3</v>
          </cell>
          <cell r="F1775">
            <v>9.02</v>
          </cell>
          <cell r="H1775">
            <v>10.95</v>
          </cell>
          <cell r="I1775" t="str">
            <v>MATE MHIS 1166</v>
          </cell>
        </row>
        <row r="1776">
          <cell r="A1776">
            <v>1163</v>
          </cell>
          <cell r="B1776" t="str">
            <v>CAP OU TAMPAO FERRO GALV ROSCA 3/4"</v>
          </cell>
          <cell r="C1776" t="str">
            <v>UN</v>
          </cell>
          <cell r="D1776">
            <v>2</v>
          </cell>
          <cell r="E1776">
            <v>1.97</v>
          </cell>
          <cell r="F1776">
            <v>2.4300000000000002</v>
          </cell>
          <cell r="H1776">
            <v>2.95</v>
          </cell>
          <cell r="I1776" t="str">
            <v>MATE MHIS 1163</v>
          </cell>
        </row>
        <row r="1777">
          <cell r="A1777">
            <v>12396</v>
          </cell>
          <cell r="B1777" t="str">
            <v>CAP OU TAMPAO FERRO GALV ROSCA 3/8"</v>
          </cell>
          <cell r="C1777" t="str">
            <v>UN</v>
          </cell>
          <cell r="D1777">
            <v>2</v>
          </cell>
          <cell r="E1777">
            <v>1.24</v>
          </cell>
          <cell r="F1777">
            <v>1.53</v>
          </cell>
          <cell r="H1777">
            <v>1.86</v>
          </cell>
          <cell r="I1777" t="str">
            <v>MATE MHIS 12396</v>
          </cell>
        </row>
        <row r="1778">
          <cell r="A1778">
            <v>1168</v>
          </cell>
          <cell r="B1778" t="str">
            <v>CAP OU TAMPAO FERRO GALV ROSCA 3"</v>
          </cell>
          <cell r="C1778" t="str">
            <v>UN</v>
          </cell>
          <cell r="D1778">
            <v>2</v>
          </cell>
          <cell r="E1778">
            <v>16.48</v>
          </cell>
          <cell r="F1778">
            <v>20.36</v>
          </cell>
          <cell r="H1778">
            <v>24.72</v>
          </cell>
          <cell r="I1778" t="str">
            <v>MATE MHIS 1168</v>
          </cell>
        </row>
        <row r="1779">
          <cell r="A1779">
            <v>1167</v>
          </cell>
          <cell r="B1779" t="str">
            <v>CAP OU TAMPAO FERRO GALV ROSCA 4"</v>
          </cell>
          <cell r="C1779" t="str">
            <v>UN</v>
          </cell>
          <cell r="D1779">
            <v>2</v>
          </cell>
          <cell r="E1779">
            <v>29.31</v>
          </cell>
          <cell r="F1779">
            <v>36.22</v>
          </cell>
          <cell r="H1779">
            <v>43.97</v>
          </cell>
          <cell r="I1779" t="str">
            <v>MATE MHIS 1167</v>
          </cell>
        </row>
        <row r="1780">
          <cell r="A1780">
            <v>1210</v>
          </cell>
          <cell r="B1780" t="str">
            <v>CAP PVC C/ROSCA P/AGUA FRIA PREDIAL 1 1/2"</v>
          </cell>
          <cell r="C1780" t="str">
            <v>UN</v>
          </cell>
          <cell r="D1780">
            <v>2</v>
          </cell>
          <cell r="E1780">
            <v>4.17</v>
          </cell>
          <cell r="F1780">
            <v>4.72</v>
          </cell>
          <cell r="H1780">
            <v>5.27</v>
          </cell>
          <cell r="I1780" t="str">
            <v>MATE MHIS 1210</v>
          </cell>
        </row>
        <row r="1781">
          <cell r="A1781">
            <v>1203</v>
          </cell>
          <cell r="B1781" t="str">
            <v>CAP PVC C/ROSCA P/AGUA FRIA PREDIAL 1 1/4"</v>
          </cell>
          <cell r="C1781" t="str">
            <v>UN</v>
          </cell>
          <cell r="D1781">
            <v>2</v>
          </cell>
          <cell r="E1781">
            <v>3.57</v>
          </cell>
          <cell r="F1781">
            <v>4.04</v>
          </cell>
          <cell r="H1781">
            <v>4.51</v>
          </cell>
          <cell r="I1781" t="str">
            <v>MATE MHIS 1203</v>
          </cell>
        </row>
        <row r="1782">
          <cell r="A1782">
            <v>1197</v>
          </cell>
          <cell r="B1782" t="str">
            <v>CAP PVC C/ROSCA P/AGUA FRIA PREDIAL 1/2"</v>
          </cell>
          <cell r="C1782" t="str">
            <v>UN</v>
          </cell>
          <cell r="D1782">
            <v>2</v>
          </cell>
          <cell r="E1782">
            <v>0.3</v>
          </cell>
          <cell r="F1782">
            <v>0.32</v>
          </cell>
          <cell r="H1782">
            <v>0.34</v>
          </cell>
          <cell r="I1782" t="str">
            <v>MATE MHIS 1197</v>
          </cell>
        </row>
        <row r="1783">
          <cell r="A1783">
            <v>1202</v>
          </cell>
          <cell r="B1783" t="str">
            <v>CAP PVC C/ROSCA P/AGUA FRIA PREDIAL 1"</v>
          </cell>
          <cell r="C1783" t="str">
            <v>UN</v>
          </cell>
          <cell r="D1783">
            <v>2</v>
          </cell>
          <cell r="E1783">
            <v>0.81</v>
          </cell>
          <cell r="F1783">
            <v>0.85</v>
          </cell>
          <cell r="H1783">
            <v>0.92</v>
          </cell>
          <cell r="I1783" t="str">
            <v>MATE MHIS 1202</v>
          </cell>
        </row>
        <row r="1784">
          <cell r="A1784" t="str">
            <v>ÓDIGO</v>
          </cell>
          <cell r="B1784" t="str">
            <v>| DESCRIÇÃO DO INSUMO</v>
          </cell>
          <cell r="C1784" t="str">
            <v>| UNID.</v>
          </cell>
          <cell r="D1784" t="str">
            <v>| CAT.</v>
          </cell>
          <cell r="E1784" t="str">
            <v>P R E Ç O</v>
          </cell>
          <cell r="F1784" t="str">
            <v>S  C A L C</v>
          </cell>
          <cell r="G1784" t="str">
            <v>U L A</v>
          </cell>
          <cell r="H1784" t="str">
            <v>D O S  |</v>
          </cell>
          <cell r="I1784" t="str">
            <v>COD.INTELIGENTE</v>
          </cell>
        </row>
        <row r="1785">
          <cell r="D1785">
            <v>1</v>
          </cell>
          <cell r="E1785" t="str">
            <v>.QUARTIL</v>
          </cell>
          <cell r="F1785" t="str">
            <v>MEDIANO</v>
          </cell>
          <cell r="G1785">
            <v>3</v>
          </cell>
          <cell r="H1785" t="str">
            <v>.QUARTIL</v>
          </cell>
        </row>
        <row r="1787">
          <cell r="A1787" t="str">
            <v>íNCULO..</v>
          </cell>
          <cell r="B1787" t="str">
            <v>...: NACIONAL CAIXA</v>
          </cell>
        </row>
        <row r="1789">
          <cell r="A1789">
            <v>1188</v>
          </cell>
          <cell r="B1789" t="str">
            <v>CAP PVC C/ROSCA P/AGUA FRIA PREDIAL 2 1/2"</v>
          </cell>
          <cell r="C1789" t="str">
            <v>UN</v>
          </cell>
          <cell r="D1789">
            <v>2</v>
          </cell>
          <cell r="E1789">
            <v>6.79</v>
          </cell>
          <cell r="F1789">
            <v>7.68</v>
          </cell>
          <cell r="H1789">
            <v>8.57</v>
          </cell>
          <cell r="I1789" t="str">
            <v>MATE MHIS 1188</v>
          </cell>
        </row>
        <row r="1790">
          <cell r="A1790">
            <v>1211</v>
          </cell>
          <cell r="B1790" t="str">
            <v>CAP PVC C/ROSCA P/AGUA FRIA PREDIAL 2"</v>
          </cell>
          <cell r="C1790" t="str">
            <v>UN</v>
          </cell>
          <cell r="D1790">
            <v>2</v>
          </cell>
          <cell r="E1790">
            <v>5.0599999999999996</v>
          </cell>
          <cell r="F1790">
            <v>5.73</v>
          </cell>
          <cell r="H1790">
            <v>6.4</v>
          </cell>
          <cell r="I1790" t="str">
            <v>MATE MHIS 1211</v>
          </cell>
        </row>
        <row r="1791">
          <cell r="A1791">
            <v>1198</v>
          </cell>
          <cell r="B1791" t="str">
            <v>CAP PVC C/ROSCA P/AGUA FRIA PREDIAL 3/4"</v>
          </cell>
          <cell r="C1791" t="str">
            <v>UN</v>
          </cell>
          <cell r="D1791">
            <v>2</v>
          </cell>
          <cell r="E1791">
            <v>0.46</v>
          </cell>
          <cell r="F1791">
            <v>0.49</v>
          </cell>
          <cell r="H1791">
            <v>0.53</v>
          </cell>
          <cell r="I1791" t="str">
            <v>MATE MHIS 1198</v>
          </cell>
        </row>
        <row r="1792">
          <cell r="A1792">
            <v>1199</v>
          </cell>
          <cell r="B1792" t="str">
            <v>CAP PVC C/ROSCA P/AGUA FRIA PREDIAL 3"</v>
          </cell>
          <cell r="C1792" t="str">
            <v>UN</v>
          </cell>
          <cell r="D1792">
            <v>2</v>
          </cell>
          <cell r="E1792">
            <v>7.48</v>
          </cell>
          <cell r="F1792">
            <v>8.4700000000000006</v>
          </cell>
          <cell r="H1792">
            <v>9.4499999999999993</v>
          </cell>
          <cell r="I1792" t="str">
            <v>MATE MHIS 1199</v>
          </cell>
        </row>
        <row r="1793">
          <cell r="A1793">
            <v>1187</v>
          </cell>
          <cell r="B1793" t="str">
            <v>CAP PVC C/ROSCA P/AGUA FRIA PREDIAL 4"</v>
          </cell>
          <cell r="C1793" t="str">
            <v>UN</v>
          </cell>
          <cell r="D1793">
            <v>2</v>
          </cell>
          <cell r="E1793">
            <v>16.82</v>
          </cell>
          <cell r="F1793">
            <v>19.04</v>
          </cell>
          <cell r="H1793">
            <v>21.25</v>
          </cell>
          <cell r="I1793" t="str">
            <v>MATE MHIS 1187</v>
          </cell>
        </row>
        <row r="1794">
          <cell r="A1794">
            <v>1207</v>
          </cell>
          <cell r="B1794" t="str">
            <v>CAP PVC PBA NBR 10351 P/ REDE AGUA JE DN 100/DE 110MM</v>
          </cell>
          <cell r="C1794" t="str">
            <v>UN</v>
          </cell>
          <cell r="D1794">
            <v>2</v>
          </cell>
          <cell r="E1794">
            <v>14.53</v>
          </cell>
          <cell r="F1794">
            <v>15.28</v>
          </cell>
          <cell r="H1794">
            <v>16.53</v>
          </cell>
          <cell r="I1794" t="str">
            <v>MATE MHIS 1207</v>
          </cell>
        </row>
        <row r="1795">
          <cell r="A1795">
            <v>1206</v>
          </cell>
          <cell r="B1795" t="str">
            <v>CAP PVC PBA NBR 10351 P/ REDE AGUA JE DN 50/DE 60MM</v>
          </cell>
          <cell r="C1795" t="str">
            <v>UN</v>
          </cell>
          <cell r="D1795">
            <v>2</v>
          </cell>
          <cell r="E1795">
            <v>3.15</v>
          </cell>
          <cell r="F1795">
            <v>3.31</v>
          </cell>
          <cell r="H1795">
            <v>3.59</v>
          </cell>
          <cell r="I1795" t="str">
            <v>MATE MHIS 1206</v>
          </cell>
        </row>
        <row r="1796">
          <cell r="A1796">
            <v>1183</v>
          </cell>
          <cell r="B1796" t="str">
            <v>CAP PVC PBA NBR 10351 P/ REDE AGUA JE DN 75/DE 85MM</v>
          </cell>
          <cell r="C1796" t="str">
            <v>UN</v>
          </cell>
          <cell r="D1796">
            <v>1</v>
          </cell>
          <cell r="E1796">
            <v>7.53</v>
          </cell>
          <cell r="F1796">
            <v>7.92</v>
          </cell>
          <cell r="H1796">
            <v>8.57</v>
          </cell>
          <cell r="I1796" t="str">
            <v>MATE MHIS 1183</v>
          </cell>
        </row>
        <row r="1797">
          <cell r="A1797">
            <v>20088</v>
          </cell>
          <cell r="B1797" t="str">
            <v>CAP PVC SERIE R P/ ESG PREDIAL DN 100MM</v>
          </cell>
          <cell r="C1797" t="str">
            <v>UN</v>
          </cell>
          <cell r="D1797">
            <v>2</v>
          </cell>
          <cell r="E1797">
            <v>4.13</v>
          </cell>
          <cell r="F1797">
            <v>4.34</v>
          </cell>
          <cell r="H1797">
            <v>4.7</v>
          </cell>
          <cell r="I1797" t="str">
            <v>MATE MHIS 20088</v>
          </cell>
        </row>
        <row r="1798">
          <cell r="A1798">
            <v>20089</v>
          </cell>
          <cell r="B1798" t="str">
            <v>CAP PVC SERIE R P/ ESG PREDIAL DN 150MM</v>
          </cell>
          <cell r="C1798" t="str">
            <v>UN</v>
          </cell>
          <cell r="D1798">
            <v>2</v>
          </cell>
          <cell r="E1798">
            <v>20.61</v>
          </cell>
          <cell r="F1798">
            <v>21.68</v>
          </cell>
          <cell r="H1798">
            <v>23.46</v>
          </cell>
          <cell r="I1798" t="str">
            <v>MATE MHIS 20089</v>
          </cell>
        </row>
        <row r="1799">
          <cell r="A1799">
            <v>20087</v>
          </cell>
          <cell r="B1799" t="str">
            <v>CAP PVC SERIE R P/ ESG PREDIAL DN 75MM</v>
          </cell>
          <cell r="C1799" t="str">
            <v>UN</v>
          </cell>
          <cell r="D1799">
            <v>2</v>
          </cell>
          <cell r="E1799">
            <v>2.8</v>
          </cell>
          <cell r="F1799">
            <v>2.95</v>
          </cell>
          <cell r="H1799">
            <v>3.19</v>
          </cell>
          <cell r="I1799" t="str">
            <v>MATE MHIS 20087</v>
          </cell>
        </row>
        <row r="1800">
          <cell r="A1800">
            <v>1184</v>
          </cell>
          <cell r="B1800" t="str">
            <v>CAP PVC SOLD P/ AGUA FRIA PREDIAL 110MM</v>
          </cell>
          <cell r="C1800" t="str">
            <v>UN</v>
          </cell>
          <cell r="D1800">
            <v>2</v>
          </cell>
          <cell r="E1800">
            <v>19.170000000000002</v>
          </cell>
          <cell r="F1800">
            <v>20.16</v>
          </cell>
          <cell r="H1800">
            <v>21.81</v>
          </cell>
          <cell r="I1800" t="str">
            <v>MATE MHIS 1184</v>
          </cell>
        </row>
        <row r="1801">
          <cell r="A1801">
            <v>1191</v>
          </cell>
          <cell r="B1801" t="str">
            <v>CAP PVC SOLD P/ AGUA FRIA PREDIAL 20MM</v>
          </cell>
          <cell r="C1801" t="str">
            <v>UN</v>
          </cell>
          <cell r="D1801">
            <v>2</v>
          </cell>
          <cell r="E1801">
            <v>0.26</v>
          </cell>
          <cell r="F1801">
            <v>0.27</v>
          </cell>
          <cell r="H1801">
            <v>0.3</v>
          </cell>
          <cell r="I1801" t="str">
            <v>MATE MHIS 1191</v>
          </cell>
        </row>
        <row r="1802">
          <cell r="A1802">
            <v>1185</v>
          </cell>
          <cell r="B1802" t="str">
            <v>CAP PVC SOLD P/ AGUA FRIA PREDIAL 25MM</v>
          </cell>
          <cell r="C1802" t="str">
            <v>UN</v>
          </cell>
          <cell r="D1802">
            <v>2</v>
          </cell>
          <cell r="E1802">
            <v>0.26</v>
          </cell>
          <cell r="F1802">
            <v>0.27</v>
          </cell>
          <cell r="H1802">
            <v>0.3</v>
          </cell>
          <cell r="I1802" t="str">
            <v>MATE MHIS 1185</v>
          </cell>
        </row>
        <row r="1803">
          <cell r="A1803">
            <v>1189</v>
          </cell>
          <cell r="B1803" t="str">
            <v>CAP PVC SOLD P/ AGUA FRIA PREDIAL 32MM</v>
          </cell>
          <cell r="C1803" t="str">
            <v>UN</v>
          </cell>
          <cell r="D1803">
            <v>2</v>
          </cell>
          <cell r="E1803">
            <v>0.46</v>
          </cell>
          <cell r="F1803">
            <v>0.49</v>
          </cell>
          <cell r="H1803">
            <v>0.53</v>
          </cell>
          <cell r="I1803" t="str">
            <v>MATE MHIS 1189</v>
          </cell>
        </row>
        <row r="1804">
          <cell r="A1804">
            <v>1193</v>
          </cell>
          <cell r="B1804" t="str">
            <v>CAP PVC SOLD P/ AGUA FRIA PREDIAL 40MM</v>
          </cell>
          <cell r="C1804" t="str">
            <v>UN</v>
          </cell>
          <cell r="D1804">
            <v>2</v>
          </cell>
          <cell r="E1804">
            <v>0.91</v>
          </cell>
          <cell r="F1804">
            <v>0.96</v>
          </cell>
          <cell r="H1804">
            <v>1.04</v>
          </cell>
          <cell r="I1804" t="str">
            <v>MATE MHIS 1193</v>
          </cell>
        </row>
        <row r="1805">
          <cell r="A1805">
            <v>1194</v>
          </cell>
          <cell r="B1805" t="str">
            <v>CAP PVC SOLD P/ AGUA FRIA PREDIAL 50MM</v>
          </cell>
          <cell r="C1805" t="str">
            <v>UN</v>
          </cell>
          <cell r="D1805">
            <v>2</v>
          </cell>
          <cell r="E1805">
            <v>1.7</v>
          </cell>
          <cell r="F1805">
            <v>1.79</v>
          </cell>
          <cell r="H1805">
            <v>1.94</v>
          </cell>
          <cell r="I1805" t="str">
            <v>MATE MHIS 1194</v>
          </cell>
        </row>
        <row r="1806">
          <cell r="A1806">
            <v>1195</v>
          </cell>
          <cell r="B1806" t="str">
            <v>CAP PVC SOLD P/ AGUA FRIA PREDIAL 60MM</v>
          </cell>
          <cell r="C1806" t="str">
            <v>UN</v>
          </cell>
          <cell r="D1806">
            <v>2</v>
          </cell>
          <cell r="E1806">
            <v>2.62</v>
          </cell>
          <cell r="F1806">
            <v>2.76</v>
          </cell>
          <cell r="H1806">
            <v>2.98</v>
          </cell>
          <cell r="I1806" t="str">
            <v>MATE MHIS 1195</v>
          </cell>
        </row>
        <row r="1807">
          <cell r="A1807">
            <v>1204</v>
          </cell>
          <cell r="B1807" t="str">
            <v>CAP PVC SOLD P/ AGUA FRIA PREDIAL 75MM</v>
          </cell>
          <cell r="C1807" t="str">
            <v>UN</v>
          </cell>
          <cell r="D1807">
            <v>2</v>
          </cell>
          <cell r="E1807">
            <v>5.14</v>
          </cell>
          <cell r="F1807">
            <v>5.41</v>
          </cell>
          <cell r="H1807">
            <v>5.85</v>
          </cell>
          <cell r="I1807" t="str">
            <v>MATE MHIS 1204</v>
          </cell>
        </row>
        <row r="1808">
          <cell r="A1808">
            <v>1205</v>
          </cell>
          <cell r="B1808" t="str">
            <v>CAP PVC SOLD P/ AGUA FRIA PREDIAL 85MM</v>
          </cell>
          <cell r="C1808" t="str">
            <v>UN</v>
          </cell>
          <cell r="D1808">
            <v>2</v>
          </cell>
          <cell r="E1808">
            <v>12.88</v>
          </cell>
          <cell r="F1808">
            <v>13.54</v>
          </cell>
          <cell r="H1808">
            <v>14.66</v>
          </cell>
          <cell r="I1808" t="str">
            <v>MATE MHIS 1205</v>
          </cell>
        </row>
        <row r="1809">
          <cell r="A1809">
            <v>1200</v>
          </cell>
          <cell r="B1809" t="str">
            <v>CAP PVC SOLD P/ ESG PREDIAL DN 100MM</v>
          </cell>
          <cell r="C1809" t="str">
            <v>UN</v>
          </cell>
          <cell r="D1809">
            <v>2</v>
          </cell>
          <cell r="E1809">
            <v>2.0099999999999998</v>
          </cell>
          <cell r="F1809">
            <v>2.11</v>
          </cell>
          <cell r="H1809">
            <v>2.29</v>
          </cell>
          <cell r="I1809" t="str">
            <v>MATE MHIS 1200</v>
          </cell>
        </row>
        <row r="1810">
          <cell r="A1810">
            <v>12909</v>
          </cell>
          <cell r="B1810" t="str">
            <v>CAP PVC SOLD P/ ESG PREDIAL DN 50MM</v>
          </cell>
          <cell r="C1810" t="str">
            <v>UN</v>
          </cell>
          <cell r="D1810">
            <v>2</v>
          </cell>
          <cell r="E1810">
            <v>0.99</v>
          </cell>
          <cell r="F1810">
            <v>1.04</v>
          </cell>
          <cell r="H1810">
            <v>1.1299999999999999</v>
          </cell>
          <cell r="I1810" t="str">
            <v>MATE MHIS 12909</v>
          </cell>
        </row>
        <row r="1811">
          <cell r="A1811">
            <v>12910</v>
          </cell>
          <cell r="B1811" t="str">
            <v>CAP PVC SOLD P/ ESG PREDIAL DN 75MM</v>
          </cell>
          <cell r="C1811" t="str">
            <v>UN</v>
          </cell>
          <cell r="D1811">
            <v>2</v>
          </cell>
          <cell r="E1811">
            <v>1.66</v>
          </cell>
          <cell r="F1811">
            <v>1.75</v>
          </cell>
          <cell r="H1811">
            <v>1.89</v>
          </cell>
          <cell r="I1811" t="str">
            <v>MATE MHIS 12910</v>
          </cell>
        </row>
        <row r="1812">
          <cell r="A1812">
            <v>20090</v>
          </cell>
          <cell r="B1812" t="str">
            <v>CAP PVC SOLD P/ TUBO LEVE DN 125MM</v>
          </cell>
          <cell r="C1812" t="str">
            <v>UN</v>
          </cell>
          <cell r="D1812">
            <v>2</v>
          </cell>
          <cell r="E1812">
            <v>12.08</v>
          </cell>
          <cell r="F1812">
            <v>12.71</v>
          </cell>
          <cell r="H1812">
            <v>13.75</v>
          </cell>
          <cell r="I1812" t="str">
            <v>MATE MHIS 20090</v>
          </cell>
        </row>
        <row r="1813">
          <cell r="A1813">
            <v>20092</v>
          </cell>
          <cell r="B1813" t="str">
            <v>CAP PVC SOLD P/ TUBO LEVE DN 200MM</v>
          </cell>
          <cell r="C1813" t="str">
            <v>UN</v>
          </cell>
          <cell r="D1813">
            <v>2</v>
          </cell>
          <cell r="E1813">
            <v>31.11</v>
          </cell>
          <cell r="F1813">
            <v>32.72</v>
          </cell>
          <cell r="H1813">
            <v>35.409999999999997</v>
          </cell>
          <cell r="I1813" t="str">
            <v>MATE MHIS 20092</v>
          </cell>
        </row>
        <row r="1814">
          <cell r="A1814">
            <v>12894</v>
          </cell>
          <cell r="B1814" t="str">
            <v>CAPA P/ CHUVA</v>
          </cell>
          <cell r="C1814" t="str">
            <v>UN</v>
          </cell>
          <cell r="D1814">
            <v>2</v>
          </cell>
          <cell r="E1814">
            <v>16.04</v>
          </cell>
          <cell r="F1814">
            <v>16.82</v>
          </cell>
          <cell r="H1814">
            <v>17.28</v>
          </cell>
          <cell r="I1814" t="str">
            <v>MATE MDIV 12894</v>
          </cell>
        </row>
        <row r="1815">
          <cell r="A1815" t="str">
            <v>ÓDIGO</v>
          </cell>
          <cell r="B1815" t="str">
            <v>| DESCRIÇÃO DO INSUMO</v>
          </cell>
          <cell r="C1815" t="str">
            <v>| UNID.</v>
          </cell>
          <cell r="D1815" t="str">
            <v>| CAT.</v>
          </cell>
          <cell r="E1815" t="str">
            <v>P R E Ç O</v>
          </cell>
          <cell r="F1815" t="str">
            <v>S  C A L C</v>
          </cell>
          <cell r="G1815" t="str">
            <v>U L A</v>
          </cell>
          <cell r="H1815" t="str">
            <v>D O S  |</v>
          </cell>
          <cell r="I1815" t="str">
            <v>COD.INTELIGENTE</v>
          </cell>
        </row>
        <row r="1816">
          <cell r="D1816">
            <v>1</v>
          </cell>
          <cell r="E1816" t="str">
            <v>.QUARTIL</v>
          </cell>
          <cell r="F1816" t="str">
            <v>MEDIANO</v>
          </cell>
          <cell r="G1816">
            <v>3</v>
          </cell>
          <cell r="H1816" t="str">
            <v>.QUARTIL</v>
          </cell>
        </row>
        <row r="1818">
          <cell r="A1818" t="str">
            <v>íNCULO..</v>
          </cell>
          <cell r="B1818" t="str">
            <v>...: NACIONAL CAIXA</v>
          </cell>
        </row>
        <row r="1820">
          <cell r="A1820">
            <v>12895</v>
          </cell>
          <cell r="B1820" t="str">
            <v>CAPACETE PLASTICO RIGIDO</v>
          </cell>
          <cell r="C1820" t="str">
            <v>UN</v>
          </cell>
          <cell r="D1820">
            <v>2</v>
          </cell>
          <cell r="E1820">
            <v>6.78</v>
          </cell>
          <cell r="F1820">
            <v>7.11</v>
          </cell>
          <cell r="H1820">
            <v>7.31</v>
          </cell>
          <cell r="I1820" t="str">
            <v>MATE MDIV 12895</v>
          </cell>
        </row>
        <row r="1821">
          <cell r="A1821">
            <v>1631</v>
          </cell>
          <cell r="B1821" t="str">
            <v>CAPACITOR TRIFASICO C/ DIELETRICO PLASTICO 220V-2,5KVA</v>
          </cell>
          <cell r="C1821" t="str">
            <v>UN</v>
          </cell>
          <cell r="D1821">
            <v>2</v>
          </cell>
          <cell r="E1821">
            <v>115.94</v>
          </cell>
          <cell r="F1821">
            <v>127.94</v>
          </cell>
          <cell r="H1821">
            <v>171.11</v>
          </cell>
          <cell r="I1821" t="str">
            <v>MATE MELE 1631</v>
          </cell>
        </row>
        <row r="1822">
          <cell r="A1822">
            <v>1633</v>
          </cell>
          <cell r="B1822" t="str">
            <v>CAPACITOR TRIFASICO C/ DIELETRICO PLASTICO 220V-5KVA</v>
          </cell>
          <cell r="C1822" t="str">
            <v>UN</v>
          </cell>
          <cell r="D1822">
            <v>2</v>
          </cell>
          <cell r="E1822">
            <v>123.85</v>
          </cell>
          <cell r="F1822">
            <v>136.66999999999999</v>
          </cell>
          <cell r="H1822">
            <v>182.79</v>
          </cell>
          <cell r="I1822" t="str">
            <v>MATE MELE 1633</v>
          </cell>
        </row>
        <row r="1823">
          <cell r="A1823">
            <v>10818</v>
          </cell>
          <cell r="B1823" t="str">
            <v>CAPIM BRAQUEARA DECUMBENS OU BRAQUIARINHA - VALOR CULTURAL (</v>
          </cell>
          <cell r="C1823" t="str">
            <v>KG</v>
          </cell>
          <cell r="D1823">
            <v>2</v>
          </cell>
          <cell r="E1823">
            <v>3.97</v>
          </cell>
          <cell r="F1823">
            <v>4.5999999999999996</v>
          </cell>
          <cell r="H1823">
            <v>5.04</v>
          </cell>
          <cell r="I1823" t="str">
            <v>MATE MAJD 10818</v>
          </cell>
        </row>
        <row r="1824">
          <cell r="B1824" t="str">
            <v>VC) = 30</v>
          </cell>
        </row>
        <row r="1825">
          <cell r="A1825">
            <v>4274</v>
          </cell>
          <cell r="B1825" t="str">
            <v>CAPTOR FRANKLIN 350MM, 1 DESCIDA DE CABO, LATAO NIQUELADO OU</v>
          </cell>
          <cell r="C1825" t="str">
            <v>UN</v>
          </cell>
          <cell r="D1825">
            <v>1</v>
          </cell>
          <cell r="E1825">
            <v>37.28</v>
          </cell>
          <cell r="F1825">
            <v>38.28</v>
          </cell>
          <cell r="H1825">
            <v>41.04</v>
          </cell>
          <cell r="I1825" t="str">
            <v>MATE MELE 4274</v>
          </cell>
        </row>
        <row r="1826">
          <cell r="B1826" t="str">
            <v>CROMADO</v>
          </cell>
        </row>
        <row r="1827">
          <cell r="A1827">
            <v>10709</v>
          </cell>
          <cell r="B1827" t="str">
            <v>CARPETE DE NYLON E = 10MM COLOCADO</v>
          </cell>
          <cell r="C1827" t="str">
            <v>M2</v>
          </cell>
          <cell r="D1827">
            <v>2</v>
          </cell>
          <cell r="E1827">
            <v>44.84</v>
          </cell>
          <cell r="F1827">
            <v>45.45</v>
          </cell>
          <cell r="H1827">
            <v>45.45</v>
          </cell>
          <cell r="I1827" t="str">
            <v>MATE MDIV 10709</v>
          </cell>
        </row>
        <row r="1828">
          <cell r="A1828">
            <v>1212</v>
          </cell>
          <cell r="B1828" t="str">
            <v>CARPETE DE NYLON E = 3MM COLOCADO</v>
          </cell>
          <cell r="C1828" t="str">
            <v>M2</v>
          </cell>
          <cell r="D1828">
            <v>2</v>
          </cell>
          <cell r="E1828">
            <v>10.47</v>
          </cell>
          <cell r="F1828">
            <v>10.61</v>
          </cell>
          <cell r="H1828">
            <v>10.61</v>
          </cell>
          <cell r="I1828" t="str">
            <v>MATE MDIV 1212</v>
          </cell>
        </row>
        <row r="1829">
          <cell r="A1829">
            <v>10708</v>
          </cell>
          <cell r="B1829" t="str">
            <v>CARPETE DE NYLON E = 4,5MM DURAFELTI COLOCADO</v>
          </cell>
          <cell r="C1829" t="str">
            <v>M2</v>
          </cell>
          <cell r="D1829">
            <v>2</v>
          </cell>
          <cell r="E1829">
            <v>25.04</v>
          </cell>
          <cell r="F1829">
            <v>25.38</v>
          </cell>
          <cell r="H1829">
            <v>25.38</v>
          </cell>
          <cell r="I1829" t="str">
            <v>MATE MDIV 10708</v>
          </cell>
        </row>
        <row r="1830">
          <cell r="A1830">
            <v>10710</v>
          </cell>
          <cell r="B1830" t="str">
            <v>CARPETE DE NYLON E = 6MM COLOCADO</v>
          </cell>
          <cell r="C1830" t="str">
            <v>M2</v>
          </cell>
          <cell r="D1830">
            <v>1</v>
          </cell>
          <cell r="E1830">
            <v>29.6</v>
          </cell>
          <cell r="F1830">
            <v>30</v>
          </cell>
          <cell r="H1830">
            <v>30</v>
          </cell>
          <cell r="I1830" t="str">
            <v>MATE MDIV 10710</v>
          </cell>
        </row>
        <row r="1831">
          <cell r="A1831">
            <v>1214</v>
          </cell>
          <cell r="B1831" t="str">
            <v>CARPINTEIRO DE ESQUADRIA</v>
          </cell>
          <cell r="C1831" t="str">
            <v>H</v>
          </cell>
          <cell r="D1831">
            <v>2</v>
          </cell>
          <cell r="E1831">
            <v>3.1</v>
          </cell>
          <cell r="F1831">
            <v>3.1</v>
          </cell>
          <cell r="H1831">
            <v>3.1</v>
          </cell>
          <cell r="I1831" t="str">
            <v>MOBR MOBA 1214</v>
          </cell>
        </row>
        <row r="1832">
          <cell r="A1832">
            <v>1213</v>
          </cell>
          <cell r="B1832" t="str">
            <v>CARPINTEIRO DE FORMA</v>
          </cell>
          <cell r="C1832" t="str">
            <v>H</v>
          </cell>
          <cell r="D1832">
            <v>1</v>
          </cell>
          <cell r="E1832">
            <v>3.1</v>
          </cell>
          <cell r="F1832">
            <v>3.54</v>
          </cell>
          <cell r="H1832">
            <v>3.1</v>
          </cell>
          <cell r="I1832" t="str">
            <v>MOBR MOBA 1213</v>
          </cell>
        </row>
        <row r="1833">
          <cell r="A1833">
            <v>5091</v>
          </cell>
          <cell r="B1833" t="str">
            <v>CARRANCA FERRO CROMADO 40MM</v>
          </cell>
          <cell r="C1833" t="str">
            <v>UN</v>
          </cell>
          <cell r="D1833">
            <v>2</v>
          </cell>
          <cell r="E1833">
            <v>7.58</v>
          </cell>
          <cell r="F1833">
            <v>8.17</v>
          </cell>
          <cell r="H1833">
            <v>9.2799999999999994</v>
          </cell>
          <cell r="I1833" t="str">
            <v>MATE MDIV 5091</v>
          </cell>
        </row>
        <row r="1834">
          <cell r="A1834">
            <v>10744</v>
          </cell>
          <cell r="B1834" t="str">
            <v>CARRETA P/ PERFURACAO SOBRE ESTEIRA, A AR COMPRIMIDO ATLAS C</v>
          </cell>
          <cell r="C1834" t="str">
            <v>UN</v>
          </cell>
          <cell r="D1834" t="str">
            <v>1    28</v>
          </cell>
          <cell r="E1834">
            <v>9896</v>
          </cell>
          <cell r="F1834">
            <v>289896</v>
          </cell>
          <cell r="G1834">
            <v>28</v>
          </cell>
          <cell r="H1834">
            <v>9896</v>
          </cell>
          <cell r="I1834" t="str">
            <v>EQHP EQAQ 10744</v>
          </cell>
        </row>
        <row r="1835">
          <cell r="B1835" t="str">
            <v>OPCO ROC 442, DIAM DO FURO 3 /1/2", PESO OPERACIONAL 5,5 T**</v>
          </cell>
        </row>
        <row r="1836">
          <cell r="B1836" t="str">
            <v>CAIXA**"</v>
          </cell>
        </row>
        <row r="1837">
          <cell r="A1837">
            <v>13653</v>
          </cell>
          <cell r="B1837" t="str">
            <v>CARRETA PARA 30 TONELADAS</v>
          </cell>
          <cell r="C1837" t="str">
            <v>MES</v>
          </cell>
          <cell r="D1837">
            <v>2</v>
          </cell>
          <cell r="E1837">
            <v>9639.7199999999993</v>
          </cell>
          <cell r="F1837">
            <v>9639.7199999999993</v>
          </cell>
          <cell r="H1837">
            <v>9639.7199999999993</v>
          </cell>
          <cell r="I1837" t="str">
            <v>EQHP EQLC 13653</v>
          </cell>
        </row>
        <row r="1838">
          <cell r="A1838">
            <v>1252</v>
          </cell>
          <cell r="B1838" t="str">
            <v>CARRETEL COMPLETO FOFO PN-10 DN 1000</v>
          </cell>
          <cell r="C1838" t="str">
            <v>UN</v>
          </cell>
          <cell r="D1838">
            <v>2</v>
          </cell>
          <cell r="E1838">
            <v>5799.2</v>
          </cell>
          <cell r="F1838">
            <v>8029.51</v>
          </cell>
          <cell r="H1838">
            <v>9551.6299999999992</v>
          </cell>
          <cell r="I1838" t="str">
            <v>MATE MHIS 1252</v>
          </cell>
        </row>
        <row r="1839">
          <cell r="A1839">
            <v>1218</v>
          </cell>
          <cell r="B1839" t="str">
            <v>CARRETEL COMPLETO FOFO PN-10 DN 200</v>
          </cell>
          <cell r="C1839" t="str">
            <v>UN</v>
          </cell>
          <cell r="D1839">
            <v>2</v>
          </cell>
          <cell r="E1839">
            <v>492.85</v>
          </cell>
          <cell r="F1839">
            <v>682.39</v>
          </cell>
          <cell r="H1839">
            <v>811.75</v>
          </cell>
          <cell r="I1839" t="str">
            <v>MATE MHIS 1218</v>
          </cell>
        </row>
        <row r="1840">
          <cell r="A1840">
            <v>1275</v>
          </cell>
          <cell r="B1840" t="str">
            <v>CARRETEL COMPLETO FOFO PN-10 DN 250</v>
          </cell>
          <cell r="C1840" t="str">
            <v>UN</v>
          </cell>
          <cell r="D1840">
            <v>2</v>
          </cell>
          <cell r="E1840">
            <v>667.69</v>
          </cell>
          <cell r="F1840">
            <v>924.48</v>
          </cell>
          <cell r="H1840">
            <v>1099.73</v>
          </cell>
          <cell r="I1840" t="str">
            <v>MATE MHIS 1275</v>
          </cell>
        </row>
        <row r="1841">
          <cell r="A1841">
            <v>1244</v>
          </cell>
          <cell r="B1841" t="str">
            <v>CARRETEL COMPLETO FOFO PN-10 DN 300</v>
          </cell>
          <cell r="C1841" t="str">
            <v>UN</v>
          </cell>
          <cell r="D1841">
            <v>2</v>
          </cell>
          <cell r="E1841">
            <v>730.31</v>
          </cell>
          <cell r="F1841">
            <v>1011.19</v>
          </cell>
          <cell r="H1841">
            <v>1202.8699999999999</v>
          </cell>
          <cell r="I1841" t="str">
            <v>MATE MHIS 1244</v>
          </cell>
        </row>
        <row r="1842">
          <cell r="A1842">
            <v>1232</v>
          </cell>
          <cell r="B1842" t="str">
            <v>CARRETEL COMPLETO FOFO PN-10 DN 350</v>
          </cell>
          <cell r="C1842" t="str">
            <v>UN</v>
          </cell>
          <cell r="D1842">
            <v>2</v>
          </cell>
          <cell r="E1842">
            <v>1035.1099999999999</v>
          </cell>
          <cell r="F1842">
            <v>1433.2</v>
          </cell>
          <cell r="H1842">
            <v>1704.89</v>
          </cell>
          <cell r="I1842" t="str">
            <v>MATE MHIS 1232</v>
          </cell>
        </row>
        <row r="1843">
          <cell r="A1843">
            <v>1233</v>
          </cell>
          <cell r="B1843" t="str">
            <v>CARRETEL COMPLETO FOFO PN-10 DN 400</v>
          </cell>
          <cell r="C1843" t="str">
            <v>UN</v>
          </cell>
          <cell r="D1843">
            <v>2</v>
          </cell>
          <cell r="E1843">
            <v>1221.6400000000001</v>
          </cell>
          <cell r="F1843">
            <v>1691.46</v>
          </cell>
          <cell r="H1843">
            <v>2012.11</v>
          </cell>
          <cell r="I1843" t="str">
            <v>MATE MHIS 1233</v>
          </cell>
        </row>
        <row r="1844">
          <cell r="A1844">
            <v>1222</v>
          </cell>
          <cell r="B1844" t="str">
            <v>CARRETEL COMPLETO FOFO PN-10 DN 500</v>
          </cell>
          <cell r="C1844" t="str">
            <v>UN</v>
          </cell>
          <cell r="D1844">
            <v>2</v>
          </cell>
          <cell r="E1844">
            <v>1590.22</v>
          </cell>
          <cell r="F1844">
            <v>2201.81</v>
          </cell>
          <cell r="H1844">
            <v>2619.1999999999998</v>
          </cell>
          <cell r="I1844" t="str">
            <v>MATE MHIS 1222</v>
          </cell>
        </row>
        <row r="1845">
          <cell r="A1845">
            <v>1249</v>
          </cell>
          <cell r="B1845" t="str">
            <v>CARRETEL COMPLETO FOFO PN-10 DN 600</v>
          </cell>
          <cell r="C1845" t="str">
            <v>UN</v>
          </cell>
          <cell r="D1845">
            <v>2</v>
          </cell>
          <cell r="E1845">
            <v>2032.46</v>
          </cell>
          <cell r="F1845">
            <v>2814.12</v>
          </cell>
          <cell r="H1845">
            <v>3347.58</v>
          </cell>
          <cell r="I1845" t="str">
            <v>MATE MHIS 1249</v>
          </cell>
        </row>
        <row r="1846">
          <cell r="A1846" t="str">
            <v>ÓDIGO</v>
          </cell>
          <cell r="B1846" t="str">
            <v>| DESCRIÇÃO DO INSUMO</v>
          </cell>
          <cell r="C1846" t="str">
            <v>| UNID.</v>
          </cell>
          <cell r="D1846" t="str">
            <v>| CAT.</v>
          </cell>
          <cell r="E1846" t="str">
            <v>P R E Ç O</v>
          </cell>
          <cell r="F1846" t="str">
            <v>S  C A L C</v>
          </cell>
          <cell r="G1846" t="str">
            <v>U L A</v>
          </cell>
          <cell r="H1846" t="str">
            <v>D O S  |</v>
          </cell>
          <cell r="I1846" t="str">
            <v>COD.INTELIGENTE</v>
          </cell>
        </row>
        <row r="1847">
          <cell r="D1847">
            <v>1</v>
          </cell>
          <cell r="E1847" t="str">
            <v>.QUARTIL</v>
          </cell>
          <cell r="F1847" t="str">
            <v>MEDIANO</v>
          </cell>
          <cell r="G1847">
            <v>3</v>
          </cell>
          <cell r="H1847" t="str">
            <v>.QUARTIL</v>
          </cell>
        </row>
        <row r="1849">
          <cell r="A1849" t="str">
            <v>íNCULO..</v>
          </cell>
          <cell r="B1849" t="str">
            <v>...: NACIONAL CAIXA</v>
          </cell>
        </row>
        <row r="1851">
          <cell r="A1851">
            <v>1224</v>
          </cell>
          <cell r="B1851" t="str">
            <v>CARRETEL COMPLETO FOFO PN-10 DN 700</v>
          </cell>
          <cell r="C1851" t="str">
            <v>UN</v>
          </cell>
          <cell r="D1851">
            <v>2</v>
          </cell>
          <cell r="E1851">
            <v>3710.89</v>
          </cell>
          <cell r="F1851">
            <v>5138.05</v>
          </cell>
          <cell r="H1851">
            <v>6112.05</v>
          </cell>
          <cell r="I1851" t="str">
            <v>MATE MHIS 1224</v>
          </cell>
        </row>
        <row r="1852">
          <cell r="A1852">
            <v>1271</v>
          </cell>
          <cell r="B1852" t="str">
            <v>CARRETEL COMPLETO FOFO PN-10 DN 800</v>
          </cell>
          <cell r="C1852" t="str">
            <v>UN</v>
          </cell>
          <cell r="D1852">
            <v>2</v>
          </cell>
          <cell r="E1852">
            <v>4441.29</v>
          </cell>
          <cell r="F1852">
            <v>6149.35</v>
          </cell>
          <cell r="H1852">
            <v>7315.06</v>
          </cell>
          <cell r="I1852" t="str">
            <v>MATE MHIS 1271</v>
          </cell>
        </row>
        <row r="1853">
          <cell r="A1853">
            <v>1279</v>
          </cell>
          <cell r="B1853" t="str">
            <v>CARRETEL COMPLETO FOFO PN-10 DN 900</v>
          </cell>
          <cell r="C1853" t="str">
            <v>UN</v>
          </cell>
          <cell r="D1853">
            <v>2</v>
          </cell>
          <cell r="E1853">
            <v>4730.6499999999996</v>
          </cell>
          <cell r="F1853">
            <v>6550.01</v>
          </cell>
          <cell r="H1853">
            <v>7791.67</v>
          </cell>
          <cell r="I1853" t="str">
            <v>MATE MHIS 1279</v>
          </cell>
        </row>
        <row r="1854">
          <cell r="A1854">
            <v>1216</v>
          </cell>
          <cell r="B1854" t="str">
            <v>CARRETEL COMPLETO FOFO PN-10/16 DN 100</v>
          </cell>
          <cell r="C1854" t="str">
            <v>UN</v>
          </cell>
          <cell r="D1854">
            <v>2</v>
          </cell>
          <cell r="E1854">
            <v>237.91</v>
          </cell>
          <cell r="F1854">
            <v>329.41</v>
          </cell>
          <cell r="H1854">
            <v>391.86</v>
          </cell>
          <cell r="I1854" t="str">
            <v>MATE MHIS 1216</v>
          </cell>
        </row>
        <row r="1855">
          <cell r="A1855">
            <v>1230</v>
          </cell>
          <cell r="B1855" t="str">
            <v>CARRETEL COMPLETO FOFO PN-10/16 DN 150</v>
          </cell>
          <cell r="C1855" t="str">
            <v>UN</v>
          </cell>
          <cell r="D1855">
            <v>2</v>
          </cell>
          <cell r="E1855">
            <v>394.43</v>
          </cell>
          <cell r="F1855">
            <v>546.12</v>
          </cell>
          <cell r="H1855">
            <v>649.65</v>
          </cell>
          <cell r="I1855" t="str">
            <v>MATE MHIS 1230</v>
          </cell>
        </row>
        <row r="1856">
          <cell r="A1856">
            <v>1250</v>
          </cell>
          <cell r="B1856" t="str">
            <v>CARRETEL COMPLETO FOFO PN-10/16/25 DN 80</v>
          </cell>
          <cell r="C1856" t="str">
            <v>UN</v>
          </cell>
          <cell r="D1856">
            <v>2</v>
          </cell>
          <cell r="E1856">
            <v>228.97</v>
          </cell>
          <cell r="F1856">
            <v>317.04000000000002</v>
          </cell>
          <cell r="H1856">
            <v>377.14</v>
          </cell>
          <cell r="I1856" t="str">
            <v>MATE MHIS 1250</v>
          </cell>
        </row>
        <row r="1857">
          <cell r="A1857">
            <v>1278</v>
          </cell>
          <cell r="B1857" t="str">
            <v>CARRETEL COMPLETO FOFO PN-16 DN 1000</v>
          </cell>
          <cell r="C1857" t="str">
            <v>UN</v>
          </cell>
          <cell r="D1857">
            <v>2</v>
          </cell>
          <cell r="E1857">
            <v>6644.92</v>
          </cell>
          <cell r="F1857">
            <v>9200.49</v>
          </cell>
          <cell r="G1857">
            <v>1</v>
          </cell>
          <cell r="H1857" t="str">
            <v>0.944,58</v>
          </cell>
          <cell r="I1857" t="str">
            <v>MATE MHIS 1278</v>
          </cell>
        </row>
        <row r="1858">
          <cell r="A1858">
            <v>1242</v>
          </cell>
          <cell r="B1858" t="str">
            <v>CARRETEL COMPLETO FOFO PN-16 DN 200</v>
          </cell>
          <cell r="C1858" t="str">
            <v>UN</v>
          </cell>
          <cell r="D1858">
            <v>2</v>
          </cell>
          <cell r="E1858">
            <v>551.37</v>
          </cell>
          <cell r="F1858">
            <v>763.43</v>
          </cell>
          <cell r="H1858">
            <v>908.15</v>
          </cell>
          <cell r="I1858" t="str">
            <v>MATE MHIS 1242</v>
          </cell>
        </row>
        <row r="1859">
          <cell r="A1859">
            <v>1243</v>
          </cell>
          <cell r="B1859" t="str">
            <v>CARRETEL COMPLETO FOFO PN-16 DN 250</v>
          </cell>
          <cell r="C1859" t="str">
            <v>UN</v>
          </cell>
          <cell r="D1859">
            <v>2</v>
          </cell>
          <cell r="E1859">
            <v>748.24</v>
          </cell>
          <cell r="F1859">
            <v>1036</v>
          </cell>
          <cell r="H1859">
            <v>1232.4000000000001</v>
          </cell>
          <cell r="I1859" t="str">
            <v>MATE MHIS 1243</v>
          </cell>
        </row>
        <row r="1860">
          <cell r="A1860">
            <v>1219</v>
          </cell>
          <cell r="B1860" t="str">
            <v>CARRETEL COMPLETO FOFO PN-16 DN 300</v>
          </cell>
          <cell r="C1860" t="str">
            <v>UN</v>
          </cell>
          <cell r="D1860">
            <v>2</v>
          </cell>
          <cell r="E1860">
            <v>810.86</v>
          </cell>
          <cell r="F1860">
            <v>1122.71</v>
          </cell>
          <cell r="H1860">
            <v>1335.54</v>
          </cell>
          <cell r="I1860" t="str">
            <v>MATE MHIS 1219</v>
          </cell>
        </row>
        <row r="1861">
          <cell r="A1861">
            <v>1245</v>
          </cell>
          <cell r="B1861" t="str">
            <v>CARRETEL COMPLETO FOFO PN-16 DN 350</v>
          </cell>
          <cell r="C1861" t="str">
            <v>UN</v>
          </cell>
          <cell r="D1861">
            <v>2</v>
          </cell>
          <cell r="E1861">
            <v>1142.5</v>
          </cell>
          <cell r="F1861">
            <v>1581.89</v>
          </cell>
          <cell r="H1861">
            <v>1881.77</v>
          </cell>
          <cell r="I1861" t="str">
            <v>MATE MHIS 1245</v>
          </cell>
        </row>
        <row r="1862">
          <cell r="A1862">
            <v>1246</v>
          </cell>
          <cell r="B1862" t="str">
            <v>CARRETEL COMPLETO FOFO PN-16 DN 400</v>
          </cell>
          <cell r="C1862" t="str">
            <v>UN</v>
          </cell>
          <cell r="D1862">
            <v>2</v>
          </cell>
          <cell r="E1862">
            <v>1377.08</v>
          </cell>
          <cell r="F1862">
            <v>1906.69</v>
          </cell>
          <cell r="H1862">
            <v>2268.13</v>
          </cell>
          <cell r="I1862" t="str">
            <v>MATE MHIS 1246</v>
          </cell>
        </row>
        <row r="1863">
          <cell r="A1863">
            <v>1248</v>
          </cell>
          <cell r="B1863" t="str">
            <v>CARRETEL COMPLETO FOFO PN-16 DN 500</v>
          </cell>
          <cell r="C1863" t="str">
            <v>UN</v>
          </cell>
          <cell r="D1863">
            <v>2</v>
          </cell>
          <cell r="E1863">
            <v>2003.68</v>
          </cell>
          <cell r="F1863">
            <v>2774.28</v>
          </cell>
          <cell r="H1863">
            <v>3300.18</v>
          </cell>
          <cell r="I1863" t="str">
            <v>MATE MHIS 1248</v>
          </cell>
        </row>
        <row r="1864">
          <cell r="A1864">
            <v>1274</v>
          </cell>
          <cell r="B1864" t="str">
            <v>CARRETEL COMPLETO FOFO PN-16 DN 600</v>
          </cell>
          <cell r="C1864" t="str">
            <v>UN</v>
          </cell>
          <cell r="D1864">
            <v>2</v>
          </cell>
          <cell r="E1864">
            <v>2494.2399999999998</v>
          </cell>
          <cell r="F1864">
            <v>3453.5</v>
          </cell>
          <cell r="H1864">
            <v>4108.17</v>
          </cell>
          <cell r="I1864" t="str">
            <v>MATE MHIS 1274</v>
          </cell>
        </row>
        <row r="1865">
          <cell r="A1865">
            <v>1239</v>
          </cell>
          <cell r="B1865" t="str">
            <v>CARRETEL COMPLETO FOFO PN-16 DN 700</v>
          </cell>
          <cell r="C1865" t="str">
            <v>UN</v>
          </cell>
          <cell r="D1865">
            <v>2</v>
          </cell>
          <cell r="E1865">
            <v>4265.03</v>
          </cell>
          <cell r="F1865">
            <v>5905.31</v>
          </cell>
          <cell r="H1865">
            <v>7024.76</v>
          </cell>
          <cell r="I1865" t="str">
            <v>MATE MHIS 1239</v>
          </cell>
        </row>
        <row r="1866">
          <cell r="A1866">
            <v>1237</v>
          </cell>
          <cell r="B1866" t="str">
            <v>CARRETEL COMPLETO FOFO PN-16 DN 800</v>
          </cell>
          <cell r="C1866" t="str">
            <v>UN</v>
          </cell>
          <cell r="D1866">
            <v>2</v>
          </cell>
          <cell r="E1866">
            <v>5061.47</v>
          </cell>
          <cell r="F1866">
            <v>7008.06</v>
          </cell>
          <cell r="H1866">
            <v>8336.5499999999993</v>
          </cell>
          <cell r="I1866" t="str">
            <v>MATE MHIS 1237</v>
          </cell>
        </row>
        <row r="1867">
          <cell r="A1867">
            <v>1272</v>
          </cell>
          <cell r="B1867" t="str">
            <v>CARRETEL COMPLETO FOFO PN-16 DN 900</v>
          </cell>
          <cell r="C1867" t="str">
            <v>UN</v>
          </cell>
          <cell r="D1867">
            <v>2</v>
          </cell>
          <cell r="E1867">
            <v>5454.21</v>
          </cell>
          <cell r="F1867">
            <v>7551.84</v>
          </cell>
          <cell r="H1867">
            <v>8983.41</v>
          </cell>
          <cell r="I1867" t="str">
            <v>MATE MHIS 1272</v>
          </cell>
        </row>
        <row r="1868">
          <cell r="A1868">
            <v>1228</v>
          </cell>
          <cell r="B1868" t="str">
            <v>CARRETEL COMPLETO FOFO PN-25 DN 100</v>
          </cell>
          <cell r="C1868" t="str">
            <v>UN</v>
          </cell>
          <cell r="D1868">
            <v>2</v>
          </cell>
          <cell r="E1868">
            <v>280.11</v>
          </cell>
          <cell r="F1868">
            <v>387.84</v>
          </cell>
          <cell r="H1868">
            <v>461.37</v>
          </cell>
          <cell r="I1868" t="str">
            <v>MATE MHIS 1228</v>
          </cell>
        </row>
        <row r="1869">
          <cell r="A1869">
            <v>1273</v>
          </cell>
          <cell r="B1869" t="str">
            <v>CARRETEL COMPLETO FOFO PN-25 DN 1000</v>
          </cell>
          <cell r="C1869" t="str">
            <v>UN</v>
          </cell>
          <cell r="D1869" t="str">
            <v>2     1</v>
          </cell>
          <cell r="E1869">
            <v>1741.28</v>
          </cell>
          <cell r="F1869">
            <v>16256.84</v>
          </cell>
          <cell r="G1869">
            <v>1</v>
          </cell>
          <cell r="H1869">
            <v>9338.58</v>
          </cell>
          <cell r="I1869" t="str">
            <v>MATE MHIS 1273</v>
          </cell>
        </row>
        <row r="1870">
          <cell r="A1870">
            <v>1217</v>
          </cell>
          <cell r="B1870" t="str">
            <v>CARRETEL COMPLETO FOFO PN-25 DN 150</v>
          </cell>
          <cell r="C1870" t="str">
            <v>UN</v>
          </cell>
          <cell r="D1870">
            <v>2</v>
          </cell>
          <cell r="E1870">
            <v>448.12</v>
          </cell>
          <cell r="F1870">
            <v>620.47</v>
          </cell>
          <cell r="H1870">
            <v>738.09</v>
          </cell>
          <cell r="I1870" t="str">
            <v>MATE MHIS 1217</v>
          </cell>
        </row>
        <row r="1871">
          <cell r="A1871">
            <v>1276</v>
          </cell>
          <cell r="B1871" t="str">
            <v>CARRETEL COMPLETO FOFO PN-25 DN 200</v>
          </cell>
          <cell r="C1871" t="str">
            <v>UN</v>
          </cell>
          <cell r="D1871">
            <v>2</v>
          </cell>
          <cell r="E1871">
            <v>631.91</v>
          </cell>
          <cell r="F1871">
            <v>874.94</v>
          </cell>
          <cell r="H1871">
            <v>1040.79</v>
          </cell>
          <cell r="I1871" t="str">
            <v>MATE MHIS 1276</v>
          </cell>
        </row>
        <row r="1872">
          <cell r="A1872">
            <v>1281</v>
          </cell>
          <cell r="B1872" t="str">
            <v>CARRETEL COMPLETO FOFO PN-25 DN 250</v>
          </cell>
          <cell r="C1872" t="str">
            <v>UN</v>
          </cell>
          <cell r="D1872">
            <v>2</v>
          </cell>
          <cell r="E1872">
            <v>864.82</v>
          </cell>
          <cell r="F1872">
            <v>1197.42</v>
          </cell>
          <cell r="H1872">
            <v>1424.41</v>
          </cell>
          <cell r="I1872" t="str">
            <v>MATE MHIS 1281</v>
          </cell>
        </row>
        <row r="1873">
          <cell r="A1873">
            <v>1231</v>
          </cell>
          <cell r="B1873" t="str">
            <v>CARRETEL COMPLETO FOFO PN-25 DN 300</v>
          </cell>
          <cell r="C1873" t="str">
            <v>UN</v>
          </cell>
          <cell r="D1873">
            <v>2</v>
          </cell>
          <cell r="E1873">
            <v>1051.68</v>
          </cell>
          <cell r="F1873">
            <v>1456.15</v>
          </cell>
          <cell r="H1873">
            <v>1732.18</v>
          </cell>
          <cell r="I1873" t="str">
            <v>MATE MHIS 1231</v>
          </cell>
        </row>
        <row r="1874">
          <cell r="A1874">
            <v>1220</v>
          </cell>
          <cell r="B1874" t="str">
            <v>CARRETEL COMPLETO FOFO PN-25 DN 350</v>
          </cell>
          <cell r="C1874" t="str">
            <v>UN</v>
          </cell>
          <cell r="D1874">
            <v>2</v>
          </cell>
          <cell r="E1874">
            <v>1473.27</v>
          </cell>
          <cell r="F1874">
            <v>2039.88</v>
          </cell>
          <cell r="H1874">
            <v>2426.5700000000002</v>
          </cell>
          <cell r="I1874" t="str">
            <v>MATE MHIS 1220</v>
          </cell>
        </row>
        <row r="1875">
          <cell r="A1875">
            <v>1280</v>
          </cell>
          <cell r="B1875" t="str">
            <v>CARRETEL COMPLETO FOFO PN-25 DN 400</v>
          </cell>
          <cell r="C1875" t="str">
            <v>UN</v>
          </cell>
          <cell r="D1875">
            <v>2</v>
          </cell>
          <cell r="E1875">
            <v>1746.51</v>
          </cell>
          <cell r="F1875">
            <v>2418.1999999999998</v>
          </cell>
          <cell r="H1875">
            <v>2876.61</v>
          </cell>
          <cell r="I1875" t="str">
            <v>MATE MHIS 1280</v>
          </cell>
        </row>
        <row r="1876">
          <cell r="A1876">
            <v>1235</v>
          </cell>
          <cell r="B1876" t="str">
            <v>CARRETEL COMPLETO FOFO PN-25 DN 500</v>
          </cell>
          <cell r="C1876" t="str">
            <v>UN</v>
          </cell>
          <cell r="D1876">
            <v>2</v>
          </cell>
          <cell r="E1876">
            <v>2246.3200000000002</v>
          </cell>
          <cell r="F1876">
            <v>3110.23</v>
          </cell>
          <cell r="H1876">
            <v>3699.82</v>
          </cell>
          <cell r="I1876" t="str">
            <v>MATE MHIS 1235</v>
          </cell>
        </row>
        <row r="1877">
          <cell r="A1877" t="str">
            <v>ÓDIGO</v>
          </cell>
          <cell r="B1877" t="str">
            <v>| DESCRIÇÃO DO INSUMO</v>
          </cell>
          <cell r="C1877" t="str">
            <v>| UNID.</v>
          </cell>
          <cell r="D1877" t="str">
            <v>| CAT.</v>
          </cell>
          <cell r="E1877" t="str">
            <v>P R E Ç O</v>
          </cell>
          <cell r="F1877" t="str">
            <v>S  C A L C</v>
          </cell>
          <cell r="G1877" t="str">
            <v>U L A</v>
          </cell>
          <cell r="H1877" t="str">
            <v>D O S  |</v>
          </cell>
          <cell r="I1877" t="str">
            <v>COD.INTELIGENTE</v>
          </cell>
        </row>
        <row r="1878">
          <cell r="D1878">
            <v>1</v>
          </cell>
          <cell r="E1878" t="str">
            <v>.QUARTIL</v>
          </cell>
          <cell r="F1878" t="str">
            <v>MEDIANO</v>
          </cell>
          <cell r="G1878">
            <v>3</v>
          </cell>
          <cell r="H1878" t="str">
            <v>.QUARTIL</v>
          </cell>
        </row>
        <row r="1880">
          <cell r="A1880" t="str">
            <v>íNCULO..</v>
          </cell>
          <cell r="B1880" t="str">
            <v>...: NACIONAL CAIXA</v>
          </cell>
        </row>
        <row r="1882">
          <cell r="A1882">
            <v>1223</v>
          </cell>
          <cell r="B1882" t="str">
            <v>CARRETEL COMPLETO FOFO PN-25 DN 600</v>
          </cell>
          <cell r="C1882" t="str">
            <v>UN</v>
          </cell>
          <cell r="D1882">
            <v>2</v>
          </cell>
          <cell r="E1882">
            <v>2768.43</v>
          </cell>
          <cell r="F1882">
            <v>3833.13</v>
          </cell>
          <cell r="H1882">
            <v>4559.7700000000004</v>
          </cell>
          <cell r="I1882" t="str">
            <v>MATE MHIS 1223</v>
          </cell>
        </row>
        <row r="1883">
          <cell r="A1883">
            <v>1277</v>
          </cell>
          <cell r="B1883" t="str">
            <v>CARRETEL COMPLETO FOFO PN-25 DN 700</v>
          </cell>
          <cell r="C1883" t="str">
            <v>UN</v>
          </cell>
          <cell r="D1883">
            <v>2</v>
          </cell>
          <cell r="E1883">
            <v>4989.92</v>
          </cell>
          <cell r="F1883">
            <v>6908.99</v>
          </cell>
          <cell r="H1883">
            <v>8218.7000000000007</v>
          </cell>
          <cell r="I1883" t="str">
            <v>MATE MHIS 1277</v>
          </cell>
        </row>
        <row r="1884">
          <cell r="A1884">
            <v>1225</v>
          </cell>
          <cell r="B1884" t="str">
            <v>CARRETEL COMPLETO FOFO PN-25 DN 800</v>
          </cell>
          <cell r="C1884" t="str">
            <v>UN</v>
          </cell>
          <cell r="D1884">
            <v>2</v>
          </cell>
          <cell r="E1884">
            <v>6484.69</v>
          </cell>
          <cell r="F1884">
            <v>8978.6200000000008</v>
          </cell>
          <cell r="G1884">
            <v>1</v>
          </cell>
          <cell r="H1884" t="str">
            <v>0.680,66</v>
          </cell>
          <cell r="I1884" t="str">
            <v>MATE MHIS 1225</v>
          </cell>
        </row>
        <row r="1885">
          <cell r="A1885">
            <v>1270</v>
          </cell>
          <cell r="B1885" t="str">
            <v>CARRETEL COMPLETO FOFO PN-25 DN 900</v>
          </cell>
          <cell r="C1885" t="str">
            <v>UN</v>
          </cell>
          <cell r="D1885">
            <v>2</v>
          </cell>
          <cell r="E1885">
            <v>7114.62</v>
          </cell>
          <cell r="F1885">
            <v>9850.82</v>
          </cell>
          <cell r="G1885">
            <v>1</v>
          </cell>
          <cell r="H1885">
            <v>1718.21</v>
          </cell>
          <cell r="I1885" t="str">
            <v>MATE MHIS 1270</v>
          </cell>
        </row>
        <row r="1886">
          <cell r="A1886">
            <v>1260</v>
          </cell>
          <cell r="B1886" t="str">
            <v>CARRETEL SIMPLES FOFO DN     80</v>
          </cell>
          <cell r="C1886" t="str">
            <v>UN</v>
          </cell>
          <cell r="D1886">
            <v>2</v>
          </cell>
          <cell r="E1886">
            <v>161.04</v>
          </cell>
          <cell r="F1886">
            <v>222.98</v>
          </cell>
          <cell r="H1886">
            <v>265.25</v>
          </cell>
          <cell r="I1886" t="str">
            <v>MATE MHIS 1260</v>
          </cell>
        </row>
        <row r="1887">
          <cell r="A1887">
            <v>1253</v>
          </cell>
          <cell r="B1887" t="str">
            <v>CARRETEL SIMPLES FOFO DN    100</v>
          </cell>
          <cell r="C1887" t="str">
            <v>UN</v>
          </cell>
          <cell r="D1887">
            <v>1</v>
          </cell>
          <cell r="E1887">
            <v>170</v>
          </cell>
          <cell r="F1887">
            <v>235.38</v>
          </cell>
          <cell r="H1887">
            <v>280</v>
          </cell>
          <cell r="I1887" t="str">
            <v>MATE MHIS 1253</v>
          </cell>
        </row>
        <row r="1888">
          <cell r="A1888">
            <v>1268</v>
          </cell>
          <cell r="B1888" t="str">
            <v>CARRETEL SIMPLES FOFO DN    150</v>
          </cell>
          <cell r="C1888" t="str">
            <v>UN</v>
          </cell>
          <cell r="D1888">
            <v>2</v>
          </cell>
          <cell r="E1888">
            <v>277.36</v>
          </cell>
          <cell r="F1888">
            <v>384.03</v>
          </cell>
          <cell r="H1888">
            <v>456.83</v>
          </cell>
          <cell r="I1888" t="str">
            <v>MATE MHIS 1268</v>
          </cell>
        </row>
        <row r="1889">
          <cell r="A1889">
            <v>1255</v>
          </cell>
          <cell r="B1889" t="str">
            <v>CARRETEL SIMPLES FOFO DN    200</v>
          </cell>
          <cell r="C1889" t="str">
            <v>UN</v>
          </cell>
          <cell r="D1889">
            <v>2</v>
          </cell>
          <cell r="E1889">
            <v>375.79</v>
          </cell>
          <cell r="F1889">
            <v>520.30999999999995</v>
          </cell>
          <cell r="H1889">
            <v>618.95000000000005</v>
          </cell>
          <cell r="I1889" t="str">
            <v>MATE MHIS 1255</v>
          </cell>
        </row>
        <row r="1890">
          <cell r="A1890">
            <v>1267</v>
          </cell>
          <cell r="B1890" t="str">
            <v>CARRETEL SIMPLES FOFO DN    250</v>
          </cell>
          <cell r="C1890" t="str">
            <v>UN</v>
          </cell>
          <cell r="D1890">
            <v>2</v>
          </cell>
          <cell r="E1890">
            <v>492.1</v>
          </cell>
          <cell r="F1890">
            <v>681.36</v>
          </cell>
          <cell r="H1890">
            <v>810.53</v>
          </cell>
          <cell r="I1890" t="str">
            <v>MATE MHIS 1267</v>
          </cell>
        </row>
        <row r="1891">
          <cell r="A1891">
            <v>1256</v>
          </cell>
          <cell r="B1891" t="str">
            <v>CARRETEL SIMPLES FOFO DN    300</v>
          </cell>
          <cell r="C1891" t="str">
            <v>UN</v>
          </cell>
          <cell r="D1891">
            <v>2</v>
          </cell>
          <cell r="E1891">
            <v>554.74</v>
          </cell>
          <cell r="F1891">
            <v>768.09</v>
          </cell>
          <cell r="H1891">
            <v>913.69</v>
          </cell>
          <cell r="I1891" t="str">
            <v>MATE MHIS 1256</v>
          </cell>
        </row>
        <row r="1892">
          <cell r="A1892">
            <v>1266</v>
          </cell>
          <cell r="B1892" t="str">
            <v>CARRETEL SIMPLES FOFO DN    350</v>
          </cell>
          <cell r="C1892" t="str">
            <v>UN</v>
          </cell>
          <cell r="D1892">
            <v>2</v>
          </cell>
          <cell r="E1892">
            <v>800.98</v>
          </cell>
          <cell r="F1892">
            <v>1109.03</v>
          </cell>
          <cell r="H1892">
            <v>1319.27</v>
          </cell>
          <cell r="I1892" t="str">
            <v>MATE MHIS 1266</v>
          </cell>
        </row>
        <row r="1893">
          <cell r="A1893">
            <v>1257</v>
          </cell>
          <cell r="B1893" t="str">
            <v>CARRETEL SIMPLES FOFO DN    400</v>
          </cell>
          <cell r="C1893" t="str">
            <v>UN</v>
          </cell>
          <cell r="D1893">
            <v>2</v>
          </cell>
          <cell r="E1893">
            <v>880.13</v>
          </cell>
          <cell r="F1893">
            <v>1218.6199999999999</v>
          </cell>
          <cell r="H1893">
            <v>1449.63</v>
          </cell>
          <cell r="I1893" t="str">
            <v>MATE MHIS 1257</v>
          </cell>
        </row>
        <row r="1894">
          <cell r="A1894">
            <v>1264</v>
          </cell>
          <cell r="B1894" t="str">
            <v>CARRETEL SIMPLES FOFO DN    500</v>
          </cell>
          <cell r="C1894" t="str">
            <v>UN</v>
          </cell>
          <cell r="D1894">
            <v>2</v>
          </cell>
          <cell r="E1894">
            <v>1163.3399999999999</v>
          </cell>
          <cell r="F1894">
            <v>1610.75</v>
          </cell>
          <cell r="H1894">
            <v>1916.09</v>
          </cell>
          <cell r="I1894" t="str">
            <v>MATE MHIS 1264</v>
          </cell>
        </row>
        <row r="1895">
          <cell r="A1895">
            <v>1259</v>
          </cell>
          <cell r="B1895" t="str">
            <v>CARRETEL SIMPLES FOFO DN    600</v>
          </cell>
          <cell r="C1895" t="str">
            <v>UN</v>
          </cell>
          <cell r="D1895">
            <v>2</v>
          </cell>
          <cell r="E1895">
            <v>1411.26</v>
          </cell>
          <cell r="F1895">
            <v>1954.02</v>
          </cell>
          <cell r="H1895">
            <v>2324.4299999999998</v>
          </cell>
          <cell r="I1895" t="str">
            <v>MATE MHIS 1259</v>
          </cell>
        </row>
        <row r="1896">
          <cell r="A1896">
            <v>1263</v>
          </cell>
          <cell r="B1896" t="str">
            <v>CARRETEL SIMPLES FOFO DN    700</v>
          </cell>
          <cell r="C1896" t="str">
            <v>UN</v>
          </cell>
          <cell r="D1896">
            <v>2</v>
          </cell>
          <cell r="E1896">
            <v>2694.87</v>
          </cell>
          <cell r="F1896">
            <v>3731.28</v>
          </cell>
          <cell r="H1896">
            <v>4438.6099999999997</v>
          </cell>
          <cell r="I1896" t="str">
            <v>MATE MHIS 1263</v>
          </cell>
        </row>
        <row r="1897">
          <cell r="A1897">
            <v>1262</v>
          </cell>
          <cell r="B1897" t="str">
            <v>CARRETEL SIMPLES FOFO DN    800</v>
          </cell>
          <cell r="C1897" t="str">
            <v>UN</v>
          </cell>
          <cell r="D1897">
            <v>2</v>
          </cell>
          <cell r="E1897">
            <v>3120.79</v>
          </cell>
          <cell r="F1897">
            <v>4321.01</v>
          </cell>
          <cell r="H1897">
            <v>5140.13</v>
          </cell>
          <cell r="I1897" t="str">
            <v>MATE MHIS 1262</v>
          </cell>
        </row>
        <row r="1898">
          <cell r="A1898">
            <v>1261</v>
          </cell>
          <cell r="B1898" t="str">
            <v>CARRETEL SIMPLES FOFO DN    900</v>
          </cell>
          <cell r="C1898" t="str">
            <v>UN</v>
          </cell>
          <cell r="D1898">
            <v>2</v>
          </cell>
          <cell r="E1898">
            <v>3230.14</v>
          </cell>
          <cell r="F1898">
            <v>4472.42</v>
          </cell>
          <cell r="H1898">
            <v>5320.24</v>
          </cell>
          <cell r="I1898" t="str">
            <v>MATE MHIS 1261</v>
          </cell>
        </row>
        <row r="1899">
          <cell r="A1899">
            <v>1269</v>
          </cell>
          <cell r="B1899" t="str">
            <v>CARRETEL SIMPLES FOFO DN 1000</v>
          </cell>
          <cell r="C1899" t="str">
            <v>UN</v>
          </cell>
          <cell r="D1899">
            <v>2</v>
          </cell>
          <cell r="E1899">
            <v>3893.67</v>
          </cell>
          <cell r="F1899">
            <v>5391.13</v>
          </cell>
          <cell r="H1899">
            <v>6413.1</v>
          </cell>
          <cell r="I1899" t="str">
            <v>MATE MHIS 1269</v>
          </cell>
        </row>
        <row r="1900">
          <cell r="A1900">
            <v>14615</v>
          </cell>
          <cell r="B1900" t="str">
            <v>CARRINHO P/ TRANSP TUBO CONCRETO ALT ATE 1,0M E DIAM ATE 100</v>
          </cell>
          <cell r="C1900" t="str">
            <v>UN</v>
          </cell>
          <cell r="D1900">
            <v>1</v>
          </cell>
          <cell r="E1900">
            <v>2966.25</v>
          </cell>
          <cell r="F1900">
            <v>2966.25</v>
          </cell>
          <cell r="H1900">
            <v>2966.25</v>
          </cell>
          <cell r="I1900" t="str">
            <v>EQHP EQAQ 14615</v>
          </cell>
        </row>
        <row r="1901">
          <cell r="B1901" t="str">
            <v>0MM,   C/ ESTRUTURA EM PERFIL OU TUBO METALICO C/ 2 PNEUS -</v>
          </cell>
        </row>
        <row r="1902">
          <cell r="B1902" t="str">
            <v>FAB MENEGOTTI</v>
          </cell>
        </row>
        <row r="1903">
          <cell r="A1903">
            <v>2711</v>
          </cell>
          <cell r="B1903" t="str">
            <v>CARRO-DE-MAO CACAMBA METALICA E PNEU MACICO</v>
          </cell>
          <cell r="C1903" t="str">
            <v>UN</v>
          </cell>
          <cell r="D1903">
            <v>2</v>
          </cell>
          <cell r="E1903">
            <v>54.01</v>
          </cell>
          <cell r="F1903">
            <v>65.58</v>
          </cell>
          <cell r="H1903">
            <v>100.04</v>
          </cell>
          <cell r="I1903" t="str">
            <v>MATE MDIV 2711</v>
          </cell>
        </row>
        <row r="1904">
          <cell r="A1904">
            <v>4743</v>
          </cell>
          <cell r="B1904" t="str">
            <v>CASCALHO DE CAVA</v>
          </cell>
          <cell r="C1904" t="str">
            <v>M3</v>
          </cell>
          <cell r="D1904">
            <v>2</v>
          </cell>
          <cell r="E1904">
            <v>23.04</v>
          </cell>
          <cell r="F1904">
            <v>23.04</v>
          </cell>
          <cell r="H1904">
            <v>23.04</v>
          </cell>
          <cell r="I1904" t="str">
            <v>MATE MDIV 4743</v>
          </cell>
        </row>
        <row r="1905">
          <cell r="A1905">
            <v>4744</v>
          </cell>
          <cell r="B1905" t="str">
            <v>CASCALHO DE RIO</v>
          </cell>
          <cell r="C1905" t="str">
            <v>M3</v>
          </cell>
          <cell r="D1905">
            <v>2</v>
          </cell>
          <cell r="E1905">
            <v>18.850000000000001</v>
          </cell>
          <cell r="F1905">
            <v>18.850000000000001</v>
          </cell>
          <cell r="H1905">
            <v>18.850000000000001</v>
          </cell>
          <cell r="I1905" t="str">
            <v>MATE MDIV 4744</v>
          </cell>
        </row>
        <row r="1906">
          <cell r="A1906">
            <v>4745</v>
          </cell>
          <cell r="B1906" t="str">
            <v>CASCALHO LAVADO</v>
          </cell>
          <cell r="C1906" t="str">
            <v>M3</v>
          </cell>
          <cell r="D1906">
            <v>2</v>
          </cell>
          <cell r="E1906">
            <v>28.28</v>
          </cell>
          <cell r="F1906">
            <v>28.28</v>
          </cell>
          <cell r="H1906">
            <v>28.28</v>
          </cell>
          <cell r="I1906" t="str">
            <v>MATE MDIV 4745</v>
          </cell>
        </row>
        <row r="1907">
          <cell r="A1907">
            <v>4746</v>
          </cell>
          <cell r="B1907" t="str">
            <v>CASCALHO, PEDREGULHO OU PICARRA (MATERIAL DE JAZIDA PARA BAS</v>
          </cell>
          <cell r="C1907" t="str">
            <v>M3</v>
          </cell>
          <cell r="D1907">
            <v>1</v>
          </cell>
          <cell r="E1907">
            <v>11</v>
          </cell>
          <cell r="F1907">
            <v>11</v>
          </cell>
          <cell r="H1907">
            <v>11</v>
          </cell>
          <cell r="I1907" t="str">
            <v>MATE MDIV 4746</v>
          </cell>
        </row>
        <row r="1908">
          <cell r="A1908" t="str">
            <v>ÓDIGO</v>
          </cell>
          <cell r="B1908" t="str">
            <v>| DESCRIÇÃO DO INSUMO</v>
          </cell>
          <cell r="C1908" t="str">
            <v>| UNID.</v>
          </cell>
          <cell r="D1908" t="str">
            <v>| CAT.</v>
          </cell>
          <cell r="E1908" t="str">
            <v>P R E Ç O</v>
          </cell>
          <cell r="F1908" t="str">
            <v>S  C A L C</v>
          </cell>
          <cell r="G1908" t="str">
            <v>U L A</v>
          </cell>
          <cell r="H1908" t="str">
            <v>D O S  |</v>
          </cell>
          <cell r="I1908" t="str">
            <v>COD.INTELIGENTE</v>
          </cell>
        </row>
        <row r="1909">
          <cell r="D1909">
            <v>1</v>
          </cell>
          <cell r="E1909" t="str">
            <v>.QUARTIL</v>
          </cell>
          <cell r="F1909" t="str">
            <v>MEDIANO</v>
          </cell>
          <cell r="G1909">
            <v>3</v>
          </cell>
          <cell r="H1909" t="str">
            <v>.QUARTIL</v>
          </cell>
        </row>
        <row r="1911">
          <cell r="A1911" t="str">
            <v>íNCULO..</v>
          </cell>
          <cell r="B1911" t="str">
            <v>...: NACIONAL CAIXA</v>
          </cell>
        </row>
        <row r="1913">
          <cell r="B1913" t="str">
            <v>E DE PAVIMENTACAO, REVESTIMENTO PRIMARIO, BASES ASFALTICAS</v>
          </cell>
        </row>
        <row r="1914">
          <cell r="B1914" t="str">
            <v>ETC - SEM TRANSPORTE)</v>
          </cell>
        </row>
        <row r="1915">
          <cell r="A1915">
            <v>1315</v>
          </cell>
          <cell r="B1915" t="str">
            <v>CASQUILHO CERAMICO, TIJOLETE OU LITOCERAMICA (TP TIJOLO CERA</v>
          </cell>
          <cell r="C1915" t="str">
            <v>M2</v>
          </cell>
          <cell r="D1915">
            <v>2</v>
          </cell>
          <cell r="E1915">
            <v>15.19</v>
          </cell>
          <cell r="F1915">
            <v>15.32</v>
          </cell>
          <cell r="H1915">
            <v>15.81</v>
          </cell>
          <cell r="I1915" t="str">
            <v>MATE MDIV 1315</v>
          </cell>
        </row>
        <row r="1916">
          <cell r="B1916" t="str">
            <v>MICO MACICO APARENTE) P/ REVESTIMENTO DE PAREDE</v>
          </cell>
        </row>
        <row r="1917">
          <cell r="A1917">
            <v>14616</v>
          </cell>
          <cell r="B1917" t="str">
            <v>CAVALETE P/ TALHA C/ ESTRUTURA EM TUBO METALICO H = 3,8M EQU</v>
          </cell>
          <cell r="C1917" t="str">
            <v>UN</v>
          </cell>
          <cell r="D1917">
            <v>2</v>
          </cell>
          <cell r="E1917">
            <v>4831.1899999999996</v>
          </cell>
          <cell r="F1917">
            <v>4831.1899999999996</v>
          </cell>
          <cell r="H1917">
            <v>4831.1899999999996</v>
          </cell>
          <cell r="I1917" t="str">
            <v>EQHP EQAQ 14616</v>
          </cell>
        </row>
        <row r="1918">
          <cell r="B1918" t="str">
            <v>IPADO C/ RODAS DE BORRACHA P/ MOVIMENTACAO DE TUBOS DE CONCR</v>
          </cell>
        </row>
        <row r="1919">
          <cell r="B1919" t="str">
            <v>ETO NA CENTRAL DE PREMOLDADOS COM CAPACIDADE DE CARGA DE 3 T</v>
          </cell>
        </row>
        <row r="1920">
          <cell r="B1920" t="str">
            <v>ONELADAS.</v>
          </cell>
        </row>
        <row r="1921">
          <cell r="A1921">
            <v>1283</v>
          </cell>
          <cell r="B1921" t="str">
            <v>CAVALO MECANICO MERCEDES BENZ LS-1938 - POTENCIA 360CV - DIS</v>
          </cell>
          <cell r="C1921" t="str">
            <v>UN</v>
          </cell>
          <cell r="D1921" t="str">
            <v>1    29</v>
          </cell>
          <cell r="E1921">
            <v>6000</v>
          </cell>
          <cell r="F1921">
            <v>317505</v>
          </cell>
          <cell r="G1921">
            <v>33</v>
          </cell>
          <cell r="H1921">
            <v>9010</v>
          </cell>
          <cell r="I1921" t="str">
            <v>EQHP EQAQ 1283</v>
          </cell>
        </row>
        <row r="1922">
          <cell r="B1922" t="str">
            <v>T ENTRE EIXOS 4,6M - CAPACIDADE MAX DE TRACAO (CMT) = 80T</v>
          </cell>
        </row>
        <row r="1923">
          <cell r="A1923">
            <v>13456</v>
          </cell>
          <cell r="B1923" t="str">
            <v>CAVALO MECANICO MERCEDES BENZ LS-1938 - POTENCIA 360CV - DIS</v>
          </cell>
          <cell r="C1923" t="str">
            <v>UN</v>
          </cell>
          <cell r="D1923" t="str">
            <v>2    33</v>
          </cell>
          <cell r="E1923">
            <v>6693.18</v>
          </cell>
          <cell r="F1923">
            <v>336693.18</v>
          </cell>
          <cell r="G1923">
            <v>33</v>
          </cell>
          <cell r="H1923">
            <v>6693.18</v>
          </cell>
          <cell r="I1923" t="str">
            <v>EQHP EQAQ 13456</v>
          </cell>
        </row>
        <row r="1924">
          <cell r="B1924" t="str">
            <v>T ENTRE EIXOS 4,6M - CAPACIDADE MAX DE TRACAO (CMT) = 80T -</v>
          </cell>
        </row>
        <row r="1925">
          <cell r="B1925" t="str">
            <v>INCL CARRETA OU SEMI-REBOQUE C/ TRES EIXOS E CARROCERIA FIXA</v>
          </cell>
        </row>
        <row r="1926">
          <cell r="B1926" t="str">
            <v>ABERTA DE MADEIRA P/ TRANSPORTE GERAL DE CARGA SECA - DIMEN</v>
          </cell>
        </row>
        <row r="1927">
          <cell r="B1927" t="str">
            <v>SOES APROX 2,6</v>
          </cell>
        </row>
        <row r="1928">
          <cell r="A1928">
            <v>13215</v>
          </cell>
          <cell r="B1928" t="str">
            <v>CAVALO MECANICO SCANIA CA6X4NZ STANDART - POT MAX =360HP - C</v>
          </cell>
          <cell r="C1928" t="str">
            <v>UN</v>
          </cell>
          <cell r="D1928" t="str">
            <v>2    31</v>
          </cell>
          <cell r="E1928">
            <v>9082.08</v>
          </cell>
          <cell r="F1928">
            <v>342264.03</v>
          </cell>
          <cell r="G1928">
            <v>36</v>
          </cell>
          <cell r="H1928">
            <v>5445.99</v>
          </cell>
          <cell r="I1928" t="str">
            <v>EQHP EQAQ 13215</v>
          </cell>
        </row>
        <row r="1929">
          <cell r="B1929" t="str">
            <v>ABINE CP14 - CX MUDANCAS GR900 - PBT MAX = 66T</v>
          </cell>
        </row>
        <row r="1930">
          <cell r="A1930">
            <v>10630</v>
          </cell>
          <cell r="B1930" t="str">
            <v>CAVALO MECANICO SCANIA GA4X2NZ STANDART - POT MAX =322HP - C</v>
          </cell>
          <cell r="C1930" t="str">
            <v>UN</v>
          </cell>
          <cell r="D1930" t="str">
            <v>2    30</v>
          </cell>
          <cell r="E1930">
            <v>2790.24</v>
          </cell>
          <cell r="F1930">
            <v>324788.56</v>
          </cell>
          <cell r="G1930">
            <v>34</v>
          </cell>
          <cell r="H1930">
            <v>6786.88</v>
          </cell>
          <cell r="I1930" t="str">
            <v>EQHP EQAQ 10630</v>
          </cell>
        </row>
        <row r="1931">
          <cell r="B1931" t="str">
            <v>ABINE CP14 - CX MUDANCAS GR801 - PBT MAX = 40T</v>
          </cell>
        </row>
        <row r="1932">
          <cell r="A1932">
            <v>10609</v>
          </cell>
          <cell r="B1932" t="str">
            <v>CAVALO MECANICO SCANIA LA4X2NA STANDART - POT MAX =360HP - C</v>
          </cell>
          <cell r="C1932" t="str">
            <v>UN</v>
          </cell>
          <cell r="D1932" t="str">
            <v>2    31</v>
          </cell>
          <cell r="E1932">
            <v>2294.8000000000002</v>
          </cell>
          <cell r="F1932">
            <v>334983.65000000002</v>
          </cell>
          <cell r="G1932">
            <v>35</v>
          </cell>
          <cell r="H1932">
            <v>7672.5</v>
          </cell>
          <cell r="I1932" t="str">
            <v>EQHP EQAQ 10609</v>
          </cell>
        </row>
        <row r="1933">
          <cell r="B1933" t="str">
            <v>ABINE CP14 - CX MUDANCAS GR900 - PBT MAX = 80T</v>
          </cell>
        </row>
        <row r="1934">
          <cell r="A1934">
            <v>4235</v>
          </cell>
          <cell r="B1934" t="str">
            <v>CAVOUQUEIRO OU OPERADOR PERFURATRIZ/ROMPEDOR</v>
          </cell>
          <cell r="C1934" t="str">
            <v>H</v>
          </cell>
          <cell r="D1934">
            <v>2</v>
          </cell>
          <cell r="E1934">
            <v>2.74</v>
          </cell>
          <cell r="F1934">
            <v>3.4</v>
          </cell>
          <cell r="H1934">
            <v>4.05</v>
          </cell>
          <cell r="I1934" t="str">
            <v>MOBR MOBA 4235</v>
          </cell>
        </row>
        <row r="1935">
          <cell r="A1935">
            <v>21109</v>
          </cell>
          <cell r="B1935" t="str">
            <v>CENTRAL DE MINUTERIA ELETRONICA TIPO DISJUNTOR COLETIVO DE 2</v>
          </cell>
          <cell r="C1935" t="str">
            <v>UN</v>
          </cell>
          <cell r="D1935">
            <v>2</v>
          </cell>
          <cell r="E1935">
            <v>121.36</v>
          </cell>
          <cell r="F1935">
            <v>148.91999999999999</v>
          </cell>
          <cell r="H1935">
            <v>164.77</v>
          </cell>
          <cell r="I1935" t="str">
            <v>MATE MELE 21109</v>
          </cell>
        </row>
        <row r="1936">
          <cell r="B1936" t="str">
            <v>000 W</v>
          </cell>
        </row>
        <row r="1937">
          <cell r="A1937">
            <v>11</v>
          </cell>
          <cell r="B1937" t="str">
            <v>CERA</v>
          </cell>
          <cell r="C1937" t="str">
            <v>KG</v>
          </cell>
          <cell r="D1937">
            <v>2</v>
          </cell>
          <cell r="E1937">
            <v>8.7200000000000006</v>
          </cell>
          <cell r="F1937">
            <v>14.96</v>
          </cell>
          <cell r="H1937">
            <v>19.3</v>
          </cell>
          <cell r="I1937" t="str">
            <v>MATE MDIV 11</v>
          </cell>
        </row>
        <row r="1938">
          <cell r="A1938">
            <v>1317</v>
          </cell>
          <cell r="B1938" t="str">
            <v>CERAMICA ESMALTADA COMERCIAL OU 2A QUALID P/ PAREDE 20 X 20C</v>
          </cell>
          <cell r="C1938" t="str">
            <v>M2</v>
          </cell>
          <cell r="D1938">
            <v>2</v>
          </cell>
          <cell r="E1938">
            <v>15.91</v>
          </cell>
          <cell r="F1938">
            <v>16.05</v>
          </cell>
          <cell r="H1938">
            <v>16.57</v>
          </cell>
          <cell r="I1938" t="str">
            <v>MATE MDIV 1317</v>
          </cell>
        </row>
        <row r="1939">
          <cell r="A1939" t="str">
            <v>ÓDIGO</v>
          </cell>
          <cell r="B1939" t="str">
            <v>| DESCRIÇÃO DO INSUMO</v>
          </cell>
          <cell r="C1939" t="str">
            <v>| UNID.</v>
          </cell>
          <cell r="D1939" t="str">
            <v>| CAT.</v>
          </cell>
          <cell r="E1939" t="str">
            <v>P R E Ç O</v>
          </cell>
          <cell r="F1939" t="str">
            <v>S  C A L C</v>
          </cell>
          <cell r="G1939" t="str">
            <v>U L A</v>
          </cell>
          <cell r="H1939" t="str">
            <v>D O S  |</v>
          </cell>
          <cell r="I1939" t="str">
            <v>COD.INTELIGENTE</v>
          </cell>
        </row>
        <row r="1940">
          <cell r="D1940">
            <v>1</v>
          </cell>
          <cell r="E1940" t="str">
            <v>.QUARTIL</v>
          </cell>
          <cell r="F1940" t="str">
            <v>MEDIANO</v>
          </cell>
          <cell r="G1940">
            <v>3</v>
          </cell>
          <cell r="H1940" t="str">
            <v>.QUARTIL</v>
          </cell>
        </row>
        <row r="1942">
          <cell r="A1942" t="str">
            <v>íNCULO..</v>
          </cell>
          <cell r="B1942" t="str">
            <v>...: NACIONAL CAIXA</v>
          </cell>
        </row>
        <row r="1944">
          <cell r="B1944" t="str">
            <v>M PEI-3</v>
          </cell>
        </row>
        <row r="1945">
          <cell r="A1945">
            <v>1297</v>
          </cell>
          <cell r="B1945" t="str">
            <v>CERAMICA ESMALTADA COMERCIAL OU 2A QUALID P/ PISO PEI-3</v>
          </cell>
          <cell r="C1945" t="str">
            <v>M2</v>
          </cell>
          <cell r="D1945">
            <v>2</v>
          </cell>
          <cell r="E1945">
            <v>14.23</v>
          </cell>
          <cell r="F1945">
            <v>14.35</v>
          </cell>
          <cell r="H1945">
            <v>14.81</v>
          </cell>
          <cell r="I1945" t="str">
            <v>MATE MDIV 1297</v>
          </cell>
        </row>
        <row r="1946">
          <cell r="A1946">
            <v>1312</v>
          </cell>
          <cell r="B1946" t="str">
            <v>CERAMICA ESMALTADA COMERCIAL OU 2A QUALID P/ PISO PEI-4</v>
          </cell>
          <cell r="C1946" t="str">
            <v>M2</v>
          </cell>
          <cell r="D1946">
            <v>2</v>
          </cell>
          <cell r="E1946">
            <v>15.14</v>
          </cell>
          <cell r="F1946">
            <v>15.27</v>
          </cell>
          <cell r="H1946">
            <v>15.76</v>
          </cell>
          <cell r="I1946" t="str">
            <v>MATE MDIV 1312</v>
          </cell>
        </row>
        <row r="1947">
          <cell r="A1947">
            <v>1290</v>
          </cell>
          <cell r="B1947" t="str">
            <v>CERAMICA ESMALTADA COMERCIAL OU 2A QUALID P/ PISO PEI-5</v>
          </cell>
          <cell r="C1947" t="str">
            <v>M2</v>
          </cell>
          <cell r="D1947">
            <v>2</v>
          </cell>
          <cell r="E1947">
            <v>16.16</v>
          </cell>
          <cell r="F1947">
            <v>16.29</v>
          </cell>
          <cell r="H1947">
            <v>16.82</v>
          </cell>
          <cell r="I1947" t="str">
            <v>MATE MDIV 1290</v>
          </cell>
        </row>
        <row r="1948">
          <cell r="A1948">
            <v>10515</v>
          </cell>
          <cell r="B1948" t="str">
            <v>CERAMICA ESMALTADA EXTRA OU 1A QUALID P/ PAREDE 20 X 20CM  P</v>
          </cell>
          <cell r="C1948" t="str">
            <v>M2</v>
          </cell>
          <cell r="D1948">
            <v>2</v>
          </cell>
          <cell r="E1948">
            <v>21.05</v>
          </cell>
          <cell r="F1948">
            <v>21.23</v>
          </cell>
          <cell r="H1948">
            <v>21.91</v>
          </cell>
          <cell r="I1948" t="str">
            <v>MATE MDIV 10515</v>
          </cell>
        </row>
        <row r="1949">
          <cell r="B1949" t="str">
            <v>EI-4 - LINHA PADRAO ALTO</v>
          </cell>
        </row>
        <row r="1950">
          <cell r="A1950">
            <v>10516</v>
          </cell>
          <cell r="B1950" t="str">
            <v>CERAMICA ESMALTADA EXTRA OU 1A QUALID P/ PAREDE 20 X 20CM  P</v>
          </cell>
          <cell r="C1950" t="str">
            <v>M2</v>
          </cell>
          <cell r="D1950">
            <v>2</v>
          </cell>
          <cell r="E1950">
            <v>19.2</v>
          </cell>
          <cell r="F1950">
            <v>19.36</v>
          </cell>
          <cell r="H1950">
            <v>19.98</v>
          </cell>
          <cell r="I1950" t="str">
            <v>MATE MDIV 10516</v>
          </cell>
        </row>
        <row r="1951">
          <cell r="B1951" t="str">
            <v>EI-4 - LINHA POPULAR</v>
          </cell>
        </row>
        <row r="1952">
          <cell r="A1952">
            <v>1316</v>
          </cell>
          <cell r="B1952" t="str">
            <v>CERAMICA ESMALTADA EXTRA OU 1A QUALID P/ PAREDE 20 X 20CM PE</v>
          </cell>
          <cell r="C1952" t="str">
            <v>M2</v>
          </cell>
          <cell r="D1952">
            <v>2</v>
          </cell>
          <cell r="E1952">
            <v>14.83</v>
          </cell>
          <cell r="F1952">
            <v>14.95</v>
          </cell>
          <cell r="H1952">
            <v>15.44</v>
          </cell>
          <cell r="I1952" t="str">
            <v>MATE MDIV 1316</v>
          </cell>
        </row>
        <row r="1953">
          <cell r="B1953" t="str">
            <v>I-3 - LINHA PADRAO MEDIO</v>
          </cell>
        </row>
        <row r="1954">
          <cell r="A1954">
            <v>1314</v>
          </cell>
          <cell r="B1954" t="str">
            <v>CERAMICA ESMALTADA EXTRA OU 1A QUALID P/ PAREDE 20 X 20CM PE</v>
          </cell>
          <cell r="C1954" t="str">
            <v>M2</v>
          </cell>
          <cell r="D1954">
            <v>2</v>
          </cell>
          <cell r="E1954">
            <v>20.52</v>
          </cell>
          <cell r="F1954">
            <v>20.69</v>
          </cell>
          <cell r="H1954">
            <v>21.36</v>
          </cell>
          <cell r="I1954" t="str">
            <v>MATE MDIV 1314</v>
          </cell>
        </row>
        <row r="1955">
          <cell r="B1955" t="str">
            <v>I-4 - LINHA PADRAO MEDIO</v>
          </cell>
        </row>
        <row r="1956">
          <cell r="A1956">
            <v>25006</v>
          </cell>
          <cell r="B1956" t="str">
            <v>CERAMICA ESMALTADA EXTRA OU 1A QUALIDADE   P/ PISO  PEI-5  -</v>
          </cell>
          <cell r="C1956" t="str">
            <v>M2</v>
          </cell>
          <cell r="D1956">
            <v>2</v>
          </cell>
          <cell r="E1956">
            <v>30.03</v>
          </cell>
          <cell r="F1956">
            <v>30.28</v>
          </cell>
          <cell r="H1956">
            <v>31.25</v>
          </cell>
          <cell r="I1956" t="str">
            <v>MATE MDIV 25006</v>
          </cell>
        </row>
        <row r="1957">
          <cell r="B1957" t="str">
            <v>LINHA PADRAO ALTO</v>
          </cell>
        </row>
        <row r="1958">
          <cell r="A1958">
            <v>1287</v>
          </cell>
          <cell r="B1958" t="str">
            <v>CERAMICA ESMALTADA EXTRA OU 1A QUALIDADE P/ PISO PEI-4 - LIN</v>
          </cell>
          <cell r="C1958" t="str">
            <v>M2</v>
          </cell>
          <cell r="D1958">
            <v>1</v>
          </cell>
          <cell r="E1958">
            <v>21.54</v>
          </cell>
          <cell r="F1958">
            <v>21.72</v>
          </cell>
          <cell r="H1958">
            <v>22.42</v>
          </cell>
          <cell r="I1958" t="str">
            <v>MATE MDIV 1287</v>
          </cell>
        </row>
        <row r="1959">
          <cell r="B1959" t="str">
            <v>HA PADRAO MEDIO</v>
          </cell>
        </row>
        <row r="1960">
          <cell r="A1960">
            <v>1289</v>
          </cell>
          <cell r="B1960" t="str">
            <v>CERAMICA ESMALTADA EXTRA OU 1A QUALIDADE P/ PISO PEI-4 - LIN</v>
          </cell>
          <cell r="C1960" t="str">
            <v>M2</v>
          </cell>
          <cell r="D1960">
            <v>2</v>
          </cell>
          <cell r="E1960">
            <v>19.03</v>
          </cell>
          <cell r="F1960">
            <v>19.190000000000001</v>
          </cell>
          <cell r="H1960">
            <v>19.8</v>
          </cell>
          <cell r="I1960" t="str">
            <v>MATE MDIV 1289</v>
          </cell>
        </row>
        <row r="1961">
          <cell r="B1961" t="str">
            <v>HA POPULAR</v>
          </cell>
        </row>
        <row r="1962">
          <cell r="A1962">
            <v>1292</v>
          </cell>
          <cell r="B1962" t="str">
            <v>CERAMICA ESMALTADA EXTRA OU 1A QUALIDADE P/ PISO PEI-5 - LIN</v>
          </cell>
          <cell r="C1962" t="str">
            <v>M2</v>
          </cell>
          <cell r="D1962">
            <v>2</v>
          </cell>
          <cell r="E1962">
            <v>28</v>
          </cell>
          <cell r="F1962">
            <v>28.23</v>
          </cell>
          <cell r="H1962">
            <v>29.14</v>
          </cell>
          <cell r="I1962" t="str">
            <v>MATE MDIV 1292</v>
          </cell>
        </row>
        <row r="1963">
          <cell r="B1963" t="str">
            <v>HA PADRAO MEDIO</v>
          </cell>
        </row>
        <row r="1964">
          <cell r="A1964">
            <v>20186</v>
          </cell>
          <cell r="B1964" t="str">
            <v>CERAMICA ESMALTADA EXTRA OU 1A QUALIDADE P/ PISO PEI-5 - LIN</v>
          </cell>
          <cell r="C1964" t="str">
            <v>M2</v>
          </cell>
          <cell r="D1964">
            <v>2</v>
          </cell>
          <cell r="E1964">
            <v>20.52</v>
          </cell>
          <cell r="F1964">
            <v>20.69</v>
          </cell>
          <cell r="H1964">
            <v>21.36</v>
          </cell>
          <cell r="I1964" t="str">
            <v>MATE MDIV 20186</v>
          </cell>
        </row>
        <row r="1965">
          <cell r="B1965" t="str">
            <v>HA POPULAR</v>
          </cell>
        </row>
        <row r="1966">
          <cell r="A1966">
            <v>1291</v>
          </cell>
          <cell r="B1966" t="str">
            <v>CERAMICA ESMALTADA EXTRA OU 1A QUALIDADE P/ PISO TRAFEGO/CAR</v>
          </cell>
          <cell r="C1966" t="str">
            <v>M2</v>
          </cell>
          <cell r="D1966">
            <v>2</v>
          </cell>
          <cell r="E1966">
            <v>32.32</v>
          </cell>
          <cell r="F1966">
            <v>32.590000000000003</v>
          </cell>
          <cell r="H1966">
            <v>33.64</v>
          </cell>
          <cell r="I1966" t="str">
            <v>MATE MDIV 1291</v>
          </cell>
        </row>
        <row r="1967">
          <cell r="B1967" t="str">
            <v>GA PESADA  PEI-5</v>
          </cell>
        </row>
        <row r="1968">
          <cell r="A1968">
            <v>10520</v>
          </cell>
          <cell r="B1968" t="str">
            <v>CERAMICA TP GRES COMERCIAL OU 2A QUALIDADE P/ PISO PEI-3</v>
          </cell>
          <cell r="C1968" t="str">
            <v>M2</v>
          </cell>
          <cell r="D1968">
            <v>2</v>
          </cell>
          <cell r="E1968">
            <v>17.84</v>
          </cell>
          <cell r="F1968">
            <v>17.989999999999998</v>
          </cell>
          <cell r="H1968">
            <v>18.57</v>
          </cell>
          <cell r="I1968" t="str">
            <v>MATE MDIV 10520</v>
          </cell>
        </row>
        <row r="1969">
          <cell r="A1969">
            <v>10519</v>
          </cell>
          <cell r="B1969" t="str">
            <v>CERAMICA TP GRES EXTRA OU 1A QUALIDADE P/ PISO PEI-4</v>
          </cell>
          <cell r="C1969" t="str">
            <v>M2</v>
          </cell>
          <cell r="D1969">
            <v>2</v>
          </cell>
          <cell r="E1969">
            <v>20.74</v>
          </cell>
          <cell r="F1969">
            <v>20.91</v>
          </cell>
          <cell r="H1969">
            <v>21.59</v>
          </cell>
          <cell r="I1969" t="str">
            <v>MATE MDIV 10519</v>
          </cell>
        </row>
        <row r="1970">
          <cell r="A1970" t="str">
            <v>ÓDIGO</v>
          </cell>
          <cell r="B1970" t="str">
            <v>| DESCRIÇÃO DO INSUMO</v>
          </cell>
          <cell r="C1970" t="str">
            <v>| UNID.</v>
          </cell>
          <cell r="D1970" t="str">
            <v>| CAT.</v>
          </cell>
          <cell r="E1970" t="str">
            <v>P R E Ç O</v>
          </cell>
          <cell r="F1970" t="str">
            <v>S  C A L C</v>
          </cell>
          <cell r="G1970" t="str">
            <v>U L A</v>
          </cell>
          <cell r="H1970" t="str">
            <v>D O S  |</v>
          </cell>
          <cell r="I1970" t="str">
            <v>COD.INTELIGENTE</v>
          </cell>
        </row>
        <row r="1971">
          <cell r="D1971">
            <v>1</v>
          </cell>
          <cell r="E1971" t="str">
            <v>.QUARTIL</v>
          </cell>
          <cell r="F1971" t="str">
            <v>MEDIANO</v>
          </cell>
          <cell r="G1971">
            <v>3</v>
          </cell>
          <cell r="H1971" t="str">
            <v>.QUARTIL</v>
          </cell>
        </row>
        <row r="1973">
          <cell r="A1973" t="str">
            <v>íNCULO..</v>
          </cell>
          <cell r="B1973" t="str">
            <v>...: NACIONAL CAIXA</v>
          </cell>
        </row>
        <row r="1975">
          <cell r="A1975">
            <v>10522</v>
          </cell>
          <cell r="B1975" t="str">
            <v>CERAMICA TP GRES EXTRA OU 1A QUALIDADE 20 X 20CM P/ PAREDE P</v>
          </cell>
          <cell r="C1975" t="str">
            <v>M2</v>
          </cell>
          <cell r="D1975">
            <v>2</v>
          </cell>
          <cell r="E1975">
            <v>21.22</v>
          </cell>
          <cell r="F1975">
            <v>21.4</v>
          </cell>
          <cell r="H1975">
            <v>22.09</v>
          </cell>
          <cell r="I1975" t="str">
            <v>MATE MDIV 10522</v>
          </cell>
        </row>
        <row r="1976">
          <cell r="B1976" t="str">
            <v>EI-4</v>
          </cell>
        </row>
        <row r="1977">
          <cell r="A1977">
            <v>1325</v>
          </cell>
          <cell r="B1977" t="str">
            <v>CHAPA ACO FINA A FRIO PRETA 20MSG E = 0,91 MM - 7,32KG/M2</v>
          </cell>
          <cell r="C1977" t="str">
            <v>KG</v>
          </cell>
          <cell r="D1977">
            <v>2</v>
          </cell>
          <cell r="E1977">
            <v>3.84</v>
          </cell>
          <cell r="F1977">
            <v>4.41</v>
          </cell>
          <cell r="H1977">
            <v>5.45</v>
          </cell>
          <cell r="I1977" t="str">
            <v>MATE MDIV 1325</v>
          </cell>
        </row>
        <row r="1978">
          <cell r="A1978">
            <v>1327</v>
          </cell>
          <cell r="B1978" t="str">
            <v>CHAPA ACO FINA A FRIO PRETA 24MSG E = 0,61 MM - 4,89KG/M2</v>
          </cell>
          <cell r="C1978" t="str">
            <v>KG</v>
          </cell>
          <cell r="D1978">
            <v>2</v>
          </cell>
          <cell r="E1978">
            <v>3.5</v>
          </cell>
          <cell r="F1978">
            <v>4.0199999999999996</v>
          </cell>
          <cell r="H1978">
            <v>4.97</v>
          </cell>
          <cell r="I1978" t="str">
            <v>MATE MDIV 1327</v>
          </cell>
        </row>
        <row r="1979">
          <cell r="A1979">
            <v>1328</v>
          </cell>
          <cell r="B1979" t="str">
            <v>CHAPA ACO FINA A FRIO PRETA 26MSG E = 0,46 MM - 3,66KG/M2</v>
          </cell>
          <cell r="C1979" t="str">
            <v>KG</v>
          </cell>
          <cell r="D1979">
            <v>2</v>
          </cell>
          <cell r="E1979">
            <v>3.53</v>
          </cell>
          <cell r="F1979">
            <v>4.0599999999999996</v>
          </cell>
          <cell r="H1979">
            <v>5.01</v>
          </cell>
          <cell r="I1979" t="str">
            <v>MATE MDIV 1328</v>
          </cell>
        </row>
        <row r="1980">
          <cell r="A1980">
            <v>1321</v>
          </cell>
          <cell r="B1980" t="str">
            <v>CHAPA ACO FINA QUENTE PRETA 13MSG E = 2,28MM - 18,31KG/M2</v>
          </cell>
          <cell r="C1980" t="str">
            <v>KG</v>
          </cell>
          <cell r="D1980">
            <v>2</v>
          </cell>
          <cell r="E1980">
            <v>2.48</v>
          </cell>
          <cell r="F1980">
            <v>2.85</v>
          </cell>
          <cell r="H1980">
            <v>3.51</v>
          </cell>
          <cell r="I1980" t="str">
            <v>MATE MDIV 1321</v>
          </cell>
        </row>
        <row r="1981">
          <cell r="A1981">
            <v>1318</v>
          </cell>
          <cell r="B1981" t="str">
            <v>CHAPA ACO FINA QUENTE PRETA 14MSG E = 1,80MM - 16,00KG/M2</v>
          </cell>
          <cell r="C1981" t="str">
            <v>KG</v>
          </cell>
          <cell r="D1981">
            <v>2</v>
          </cell>
          <cell r="E1981">
            <v>2.7</v>
          </cell>
          <cell r="F1981">
            <v>3.09</v>
          </cell>
          <cell r="H1981">
            <v>3.82</v>
          </cell>
          <cell r="I1981" t="str">
            <v>MATE MDIV 1318</v>
          </cell>
        </row>
        <row r="1982">
          <cell r="A1982">
            <v>1322</v>
          </cell>
          <cell r="B1982" t="str">
            <v>CHAPA ACO FINA QUENTE PRETA 16MSG E = 1,52MM - 12,20KG/M2</v>
          </cell>
          <cell r="C1982" t="str">
            <v>KG</v>
          </cell>
          <cell r="D1982">
            <v>2</v>
          </cell>
          <cell r="E1982">
            <v>2.97</v>
          </cell>
          <cell r="F1982">
            <v>3.42</v>
          </cell>
          <cell r="H1982">
            <v>4.22</v>
          </cell>
          <cell r="I1982" t="str">
            <v>MATE MDIV 1322</v>
          </cell>
        </row>
        <row r="1983">
          <cell r="A1983">
            <v>1323</v>
          </cell>
          <cell r="B1983" t="str">
            <v>CHAPA ACO FINA QUENTE PRETA 18MSG E = 1,21MM - 9,76KG/M2</v>
          </cell>
          <cell r="C1983" t="str">
            <v>KG</v>
          </cell>
          <cell r="D1983">
            <v>2</v>
          </cell>
          <cell r="E1983">
            <v>2.97</v>
          </cell>
          <cell r="F1983">
            <v>3.42</v>
          </cell>
          <cell r="H1983">
            <v>4.22</v>
          </cell>
          <cell r="I1983" t="str">
            <v>MATE MDIV 1323</v>
          </cell>
        </row>
        <row r="1984">
          <cell r="A1984">
            <v>1319</v>
          </cell>
          <cell r="B1984" t="str">
            <v>CHAPA ACO FINA QUENTE PRETA 3/16"(4,76MM) 37,348KG/M2</v>
          </cell>
          <cell r="C1984" t="str">
            <v>KG</v>
          </cell>
          <cell r="D1984">
            <v>2</v>
          </cell>
          <cell r="E1984">
            <v>2.48</v>
          </cell>
          <cell r="F1984">
            <v>2.85</v>
          </cell>
          <cell r="H1984">
            <v>3.51</v>
          </cell>
          <cell r="I1984" t="str">
            <v>MATE MDIV 1319</v>
          </cell>
        </row>
        <row r="1985">
          <cell r="A1985">
            <v>1333</v>
          </cell>
          <cell r="B1985" t="str">
            <v>CHAPA ACO GROSSA PRETA 1/2"(12,70MM) 99,593KG/M2</v>
          </cell>
          <cell r="C1985" t="str">
            <v>KG</v>
          </cell>
          <cell r="D1985">
            <v>2</v>
          </cell>
          <cell r="E1985">
            <v>2.5099999999999998</v>
          </cell>
          <cell r="F1985">
            <v>2.88</v>
          </cell>
          <cell r="H1985">
            <v>3.56</v>
          </cell>
          <cell r="I1985" t="str">
            <v>MATE MDIV 1333</v>
          </cell>
        </row>
        <row r="1986">
          <cell r="A1986">
            <v>1330</v>
          </cell>
          <cell r="B1986" t="str">
            <v>CHAPA ACO GROSSA PRETA 1/4"(6,35MM) 49,797KG/M2</v>
          </cell>
          <cell r="C1986" t="str">
            <v>KG</v>
          </cell>
          <cell r="D1986">
            <v>2</v>
          </cell>
          <cell r="E1986">
            <v>2.5099999999999998</v>
          </cell>
          <cell r="F1986">
            <v>2.88</v>
          </cell>
          <cell r="H1986">
            <v>3.56</v>
          </cell>
          <cell r="I1986" t="str">
            <v>MATE MDIV 1330</v>
          </cell>
        </row>
        <row r="1987">
          <cell r="A1987">
            <v>1336</v>
          </cell>
          <cell r="B1987" t="str">
            <v>CHAPA ACO GROSSA PRETA 1"(25,40MM) 199,87KG/M2</v>
          </cell>
          <cell r="C1987" t="str">
            <v>M2</v>
          </cell>
          <cell r="D1987">
            <v>2</v>
          </cell>
          <cell r="E1987">
            <v>508.67</v>
          </cell>
          <cell r="F1987">
            <v>583.94000000000005</v>
          </cell>
          <cell r="H1987">
            <v>721.13</v>
          </cell>
          <cell r="I1987" t="str">
            <v>MATE MDIV 1336</v>
          </cell>
        </row>
        <row r="1988">
          <cell r="A1988">
            <v>10957</v>
          </cell>
          <cell r="B1988" t="str">
            <v>CHAPA ACO GROSSA PRETA 3/4"(19,05MM) 149,39KG/M2'</v>
          </cell>
          <cell r="C1988" t="str">
            <v>KG</v>
          </cell>
          <cell r="D1988">
            <v>2</v>
          </cell>
          <cell r="E1988">
            <v>2.7</v>
          </cell>
          <cell r="F1988">
            <v>3.09</v>
          </cell>
          <cell r="H1988">
            <v>3.82</v>
          </cell>
          <cell r="I1988" t="str">
            <v>MATE MDIV 10957</v>
          </cell>
        </row>
        <row r="1989">
          <cell r="A1989">
            <v>1332</v>
          </cell>
          <cell r="B1989" t="str">
            <v>CHAPA ACO GROSSA PRETA 3/8"(9,53MM) 74,695KG/M2</v>
          </cell>
          <cell r="C1989" t="str">
            <v>KG</v>
          </cell>
          <cell r="D1989">
            <v>2</v>
          </cell>
          <cell r="E1989">
            <v>2.5099999999999998</v>
          </cell>
          <cell r="F1989">
            <v>2.88</v>
          </cell>
          <cell r="H1989">
            <v>3.56</v>
          </cell>
          <cell r="I1989" t="str">
            <v>MATE MDIV 1332</v>
          </cell>
        </row>
        <row r="1990">
          <cell r="A1990">
            <v>1334</v>
          </cell>
          <cell r="B1990" t="str">
            <v>CHAPA ACO GROSSA PRETA 5/8"( 15,88MM) 124,492KG/M2</v>
          </cell>
          <cell r="C1990" t="str">
            <v>KG</v>
          </cell>
          <cell r="D1990">
            <v>2</v>
          </cell>
          <cell r="E1990">
            <v>2.5099999999999998</v>
          </cell>
          <cell r="F1990">
            <v>2.88</v>
          </cell>
          <cell r="H1990">
            <v>3.56</v>
          </cell>
          <cell r="I1990" t="str">
            <v>MATE MDIV 1334</v>
          </cell>
        </row>
        <row r="1991">
          <cell r="A1991">
            <v>1335</v>
          </cell>
          <cell r="B1991" t="str">
            <v>CHAPA ACO GROSSA PRETA 7/8"(22,23MM) 174,288KG/M2</v>
          </cell>
          <cell r="C1991" t="str">
            <v>KG</v>
          </cell>
          <cell r="D1991">
            <v>2</v>
          </cell>
          <cell r="E1991">
            <v>2.5099999999999998</v>
          </cell>
          <cell r="F1991">
            <v>2.88</v>
          </cell>
          <cell r="H1991">
            <v>3.56</v>
          </cell>
          <cell r="I1991" t="str">
            <v>MATE MDIV 1335</v>
          </cell>
        </row>
        <row r="1992">
          <cell r="A1992">
            <v>12759</v>
          </cell>
          <cell r="B1992" t="str">
            <v>CHAPA ACO INOX E = 4MM (32KG/M2)</v>
          </cell>
          <cell r="C1992" t="str">
            <v>M2</v>
          </cell>
          <cell r="D1992">
            <v>2</v>
          </cell>
          <cell r="E1992">
            <v>161.41</v>
          </cell>
          <cell r="F1992">
            <v>175.76</v>
          </cell>
          <cell r="H1992">
            <v>210.35</v>
          </cell>
          <cell r="I1992" t="str">
            <v>MATE MHIS 12759</v>
          </cell>
        </row>
        <row r="1993">
          <cell r="A1993">
            <v>12760</v>
          </cell>
          <cell r="B1993" t="str">
            <v>CHAPA ACO INOX E = 6MM (48KG  /  M2)</v>
          </cell>
          <cell r="C1993" t="str">
            <v>M2</v>
          </cell>
          <cell r="D1993">
            <v>2</v>
          </cell>
          <cell r="E1993">
            <v>242.11</v>
          </cell>
          <cell r="F1993">
            <v>263.64</v>
          </cell>
          <cell r="H1993">
            <v>315.52999999999997</v>
          </cell>
          <cell r="I1993" t="str">
            <v>MATE MHIS 12760</v>
          </cell>
        </row>
        <row r="1994">
          <cell r="A1994">
            <v>1337</v>
          </cell>
          <cell r="B1994" t="str">
            <v>CHAPA ACO P/PISOS LTP XADREZ 1/4" - (TP PERMETAL)</v>
          </cell>
          <cell r="C1994" t="str">
            <v>KG</v>
          </cell>
          <cell r="D1994">
            <v>2</v>
          </cell>
          <cell r="E1994">
            <v>3.5</v>
          </cell>
          <cell r="F1994">
            <v>4.0199999999999996</v>
          </cell>
          <cell r="H1994">
            <v>4.97</v>
          </cell>
          <cell r="I1994" t="str">
            <v>MATE MDIV 1337</v>
          </cell>
        </row>
        <row r="1995">
          <cell r="A1995">
            <v>11122</v>
          </cell>
          <cell r="B1995" t="str">
            <v>CHAPA ALUMINIO E = 3MM</v>
          </cell>
          <cell r="C1995" t="str">
            <v>KG</v>
          </cell>
          <cell r="D1995">
            <v>2</v>
          </cell>
          <cell r="E1995">
            <v>20.71</v>
          </cell>
          <cell r="F1995">
            <v>28.58</v>
          </cell>
          <cell r="H1995">
            <v>36.450000000000003</v>
          </cell>
          <cell r="I1995" t="str">
            <v>MATE MDIV 11122</v>
          </cell>
        </row>
        <row r="1996">
          <cell r="A1996">
            <v>11123</v>
          </cell>
          <cell r="B1996" t="str">
            <v>CHAPA ALUMINIO E = 4MM</v>
          </cell>
          <cell r="C1996" t="str">
            <v>KG</v>
          </cell>
          <cell r="D1996">
            <v>2</v>
          </cell>
          <cell r="E1996">
            <v>20.46</v>
          </cell>
          <cell r="F1996">
            <v>28.24</v>
          </cell>
          <cell r="H1996">
            <v>36.020000000000003</v>
          </cell>
          <cell r="I1996" t="str">
            <v>MATE MDIV 11123</v>
          </cell>
        </row>
        <row r="1997">
          <cell r="A1997">
            <v>11125</v>
          </cell>
          <cell r="B1997" t="str">
            <v>CHAPA ALUMINIO E = 6MM</v>
          </cell>
          <cell r="C1997" t="str">
            <v>KG</v>
          </cell>
          <cell r="D1997">
            <v>2</v>
          </cell>
          <cell r="E1997">
            <v>20.32</v>
          </cell>
          <cell r="F1997">
            <v>28.04</v>
          </cell>
          <cell r="H1997">
            <v>35.770000000000003</v>
          </cell>
          <cell r="I1997" t="str">
            <v>MATE MDIV 11125</v>
          </cell>
        </row>
        <row r="1998">
          <cell r="A1998">
            <v>11112</v>
          </cell>
          <cell r="B1998" t="str">
            <v>CHAPA ALUMINIO P/ CALHA E = 0,5MM L = 0,3M</v>
          </cell>
          <cell r="C1998" t="str">
            <v>KG</v>
          </cell>
          <cell r="D1998">
            <v>2</v>
          </cell>
          <cell r="E1998">
            <v>19.899999999999999</v>
          </cell>
          <cell r="F1998">
            <v>27.46</v>
          </cell>
          <cell r="H1998">
            <v>35.020000000000003</v>
          </cell>
          <cell r="I1998" t="str">
            <v>MATE MDIV 11112</v>
          </cell>
        </row>
        <row r="1999">
          <cell r="A1999">
            <v>11113</v>
          </cell>
          <cell r="B1999" t="str">
            <v>CHAPA ALUMINIO P/ CALHA E = 0,8MM L = 0,5M</v>
          </cell>
          <cell r="C1999" t="str">
            <v>KG</v>
          </cell>
          <cell r="D1999">
            <v>2</v>
          </cell>
          <cell r="E1999">
            <v>20.07</v>
          </cell>
          <cell r="F1999">
            <v>27.7</v>
          </cell>
          <cell r="H1999">
            <v>35.33</v>
          </cell>
          <cell r="I1999" t="str">
            <v>MATE MDIV 11113</v>
          </cell>
        </row>
        <row r="2000">
          <cell r="A2000">
            <v>11114</v>
          </cell>
          <cell r="B2000" t="str">
            <v>CHAPA ALUMINIO P/ CALHA E = 0,8MM L = 0,6M</v>
          </cell>
          <cell r="C2000" t="str">
            <v>M</v>
          </cell>
          <cell r="D2000">
            <v>2</v>
          </cell>
          <cell r="E2000">
            <v>24.18</v>
          </cell>
          <cell r="F2000">
            <v>33.369999999999997</v>
          </cell>
          <cell r="H2000">
            <v>42.56</v>
          </cell>
          <cell r="I2000" t="str">
            <v>MATE MDIV 11114</v>
          </cell>
        </row>
        <row r="2001">
          <cell r="A2001" t="str">
            <v>ÓDIGO</v>
          </cell>
          <cell r="B2001" t="str">
            <v>| DESCRIÇÃO DO INSUMO</v>
          </cell>
          <cell r="C2001" t="str">
            <v>| UNID.</v>
          </cell>
          <cell r="D2001" t="str">
            <v>| CAT.</v>
          </cell>
          <cell r="E2001" t="str">
            <v>P R E Ç O</v>
          </cell>
          <cell r="F2001" t="str">
            <v>S  C A L C</v>
          </cell>
          <cell r="G2001" t="str">
            <v>U L A</v>
          </cell>
          <cell r="H2001" t="str">
            <v>D O S  |</v>
          </cell>
          <cell r="I2001" t="str">
            <v>COD.INTELIGENTE</v>
          </cell>
        </row>
        <row r="2002">
          <cell r="D2002">
            <v>1</v>
          </cell>
          <cell r="E2002" t="str">
            <v>.QUARTIL</v>
          </cell>
          <cell r="F2002" t="str">
            <v>MEDIANO</v>
          </cell>
          <cell r="G2002">
            <v>3</v>
          </cell>
          <cell r="H2002" t="str">
            <v>.QUARTIL</v>
          </cell>
        </row>
        <row r="2004">
          <cell r="A2004" t="str">
            <v>íNCULO..</v>
          </cell>
          <cell r="B2004" t="str">
            <v>...: NACIONAL CAIXA</v>
          </cell>
        </row>
        <row r="2006">
          <cell r="A2006">
            <v>11115</v>
          </cell>
          <cell r="B2006" t="str">
            <v>CHAPA ALUMINIO P/ CALHA E = 0,8MM L = 1,0M</v>
          </cell>
          <cell r="C2006" t="str">
            <v>M</v>
          </cell>
          <cell r="D2006">
            <v>2</v>
          </cell>
          <cell r="E2006">
            <v>45.82</v>
          </cell>
          <cell r="F2006">
            <v>63.23</v>
          </cell>
          <cell r="H2006">
            <v>80.64</v>
          </cell>
          <cell r="I2006" t="str">
            <v>MATE MDIV 11115</v>
          </cell>
        </row>
        <row r="2007">
          <cell r="A2007">
            <v>11018</v>
          </cell>
          <cell r="B2007" t="str">
            <v>CHAPA GALV "ARMCO" E = 2,00MM</v>
          </cell>
          <cell r="C2007" t="str">
            <v>KG</v>
          </cell>
          <cell r="D2007">
            <v>2</v>
          </cell>
          <cell r="E2007">
            <v>8.82</v>
          </cell>
          <cell r="F2007">
            <v>8.82</v>
          </cell>
          <cell r="H2007">
            <v>8.82</v>
          </cell>
          <cell r="I2007" t="str">
            <v>MATE MDIV 11018</v>
          </cell>
        </row>
        <row r="2008">
          <cell r="A2008">
            <v>11019</v>
          </cell>
          <cell r="B2008" t="str">
            <v>CHAPA GALV "ARMCO" E = 2,65MM</v>
          </cell>
          <cell r="C2008" t="str">
            <v>KG</v>
          </cell>
          <cell r="D2008">
            <v>2</v>
          </cell>
          <cell r="E2008">
            <v>8.58</v>
          </cell>
          <cell r="F2008">
            <v>8.58</v>
          </cell>
          <cell r="H2008">
            <v>8.58</v>
          </cell>
          <cell r="I2008" t="str">
            <v>MATE MDIV 11019</v>
          </cell>
        </row>
        <row r="2009">
          <cell r="A2009">
            <v>11020</v>
          </cell>
          <cell r="B2009" t="str">
            <v>CHAPA GALV "ARMCO" E = 3,35MM</v>
          </cell>
          <cell r="C2009" t="str">
            <v>KG</v>
          </cell>
          <cell r="D2009">
            <v>2</v>
          </cell>
          <cell r="E2009">
            <v>8.3800000000000008</v>
          </cell>
          <cell r="F2009">
            <v>8.3800000000000008</v>
          </cell>
          <cell r="H2009">
            <v>8.3800000000000008</v>
          </cell>
          <cell r="I2009" t="str">
            <v>MATE MDIV 11020</v>
          </cell>
        </row>
        <row r="2010">
          <cell r="A2010">
            <v>11021</v>
          </cell>
          <cell r="B2010" t="str">
            <v>CHAPA GALV "ARMCO" E = 4,50MM</v>
          </cell>
          <cell r="C2010" t="str">
            <v>KG</v>
          </cell>
          <cell r="D2010">
            <v>2</v>
          </cell>
          <cell r="E2010">
            <v>9.9</v>
          </cell>
          <cell r="F2010">
            <v>9.9</v>
          </cell>
          <cell r="H2010">
            <v>9.9</v>
          </cell>
          <cell r="I2010" t="str">
            <v>MATE MDIV 11021</v>
          </cell>
        </row>
        <row r="2011">
          <cell r="A2011">
            <v>11022</v>
          </cell>
          <cell r="B2011" t="str">
            <v>CHAPA GALV "ARMCO" E = 6,30MM</v>
          </cell>
          <cell r="C2011" t="str">
            <v>KG</v>
          </cell>
          <cell r="D2011">
            <v>2</v>
          </cell>
          <cell r="E2011">
            <v>9.5500000000000007</v>
          </cell>
          <cell r="F2011">
            <v>9.5500000000000007</v>
          </cell>
          <cell r="H2011">
            <v>9.5500000000000007</v>
          </cell>
          <cell r="I2011" t="str">
            <v>MATE MDIV 11022</v>
          </cell>
        </row>
        <row r="2012">
          <cell r="A2012">
            <v>11026</v>
          </cell>
          <cell r="B2012" t="str">
            <v>CHAPA GALV PLANA 14GSG 1,994MM 16,020KG/M2</v>
          </cell>
          <cell r="C2012" t="str">
            <v>KG</v>
          </cell>
          <cell r="D2012">
            <v>2</v>
          </cell>
          <cell r="E2012">
            <v>4.1900000000000004</v>
          </cell>
          <cell r="F2012">
            <v>4.8099999999999996</v>
          </cell>
          <cell r="H2012">
            <v>5.94</v>
          </cell>
          <cell r="I2012" t="str">
            <v>MATE MDIV 11026</v>
          </cell>
        </row>
        <row r="2013">
          <cell r="A2013">
            <v>11027</v>
          </cell>
          <cell r="B2013" t="str">
            <v>CHAPA GALV PLANA 16GSG 1,613MM 12,969KG/M2</v>
          </cell>
          <cell r="C2013" t="str">
            <v>KG</v>
          </cell>
          <cell r="D2013">
            <v>2</v>
          </cell>
          <cell r="E2013">
            <v>4.28</v>
          </cell>
          <cell r="F2013">
            <v>4.91</v>
          </cell>
          <cell r="H2013">
            <v>6.07</v>
          </cell>
          <cell r="I2013" t="str">
            <v>MATE MDIV 11027</v>
          </cell>
        </row>
        <row r="2014">
          <cell r="A2014">
            <v>11046</v>
          </cell>
          <cell r="B2014" t="str">
            <v>CHAPA GALV PLANA 18GSG 1,311MM 10,528KG/M2</v>
          </cell>
          <cell r="C2014" t="str">
            <v>KG</v>
          </cell>
          <cell r="D2014">
            <v>2</v>
          </cell>
          <cell r="E2014">
            <v>4.28</v>
          </cell>
          <cell r="F2014">
            <v>4.91</v>
          </cell>
          <cell r="H2014">
            <v>6.07</v>
          </cell>
          <cell r="I2014" t="str">
            <v>MATE MDIV 11046</v>
          </cell>
        </row>
        <row r="2015">
          <cell r="A2015">
            <v>11047</v>
          </cell>
          <cell r="B2015" t="str">
            <v>CHAPA GALV PLANA 19GSG 1,158MM 9,307KG/M2</v>
          </cell>
          <cell r="C2015" t="str">
            <v>KG</v>
          </cell>
          <cell r="D2015">
            <v>2</v>
          </cell>
          <cell r="E2015">
            <v>4.1900000000000004</v>
          </cell>
          <cell r="F2015">
            <v>4.8099999999999996</v>
          </cell>
          <cell r="H2015">
            <v>5.94</v>
          </cell>
          <cell r="I2015" t="str">
            <v>MATE MDIV 11047</v>
          </cell>
        </row>
        <row r="2016">
          <cell r="A2016">
            <v>11049</v>
          </cell>
          <cell r="B2016" t="str">
            <v>CHAPA GALV PLANA 22GSG 0,853MM 6,866KG/M2</v>
          </cell>
          <cell r="C2016" t="str">
            <v>KG</v>
          </cell>
          <cell r="D2016">
            <v>1</v>
          </cell>
          <cell r="E2016">
            <v>4.1900000000000004</v>
          </cell>
          <cell r="F2016">
            <v>4.8099999999999996</v>
          </cell>
          <cell r="H2016">
            <v>5.94</v>
          </cell>
          <cell r="I2016" t="str">
            <v>MATE MDIV 11049</v>
          </cell>
        </row>
        <row r="2017">
          <cell r="A2017">
            <v>11051</v>
          </cell>
          <cell r="B2017" t="str">
            <v>CHAPA GALV PLANA 26GSG 0,551MM 4,425KG/M2</v>
          </cell>
          <cell r="C2017" t="str">
            <v>KG</v>
          </cell>
          <cell r="D2017">
            <v>2</v>
          </cell>
          <cell r="E2017">
            <v>4.59</v>
          </cell>
          <cell r="F2017">
            <v>5.27</v>
          </cell>
          <cell r="H2017">
            <v>6.51</v>
          </cell>
          <cell r="I2017" t="str">
            <v>MATE MDIV 11051</v>
          </cell>
        </row>
        <row r="2018">
          <cell r="A2018">
            <v>11061</v>
          </cell>
          <cell r="B2018" t="str">
            <v>CHAPA GALV PLANA 30GSG 0,399MM 3,204KG/M2</v>
          </cell>
          <cell r="C2018" t="str">
            <v>KG</v>
          </cell>
          <cell r="D2018">
            <v>2</v>
          </cell>
          <cell r="E2018">
            <v>5.05</v>
          </cell>
          <cell r="F2018">
            <v>5.8</v>
          </cell>
          <cell r="H2018">
            <v>7.17</v>
          </cell>
          <cell r="I2018" t="str">
            <v>MATE MDIV 11061</v>
          </cell>
        </row>
        <row r="2019">
          <cell r="A2019">
            <v>11010</v>
          </cell>
          <cell r="B2019" t="str">
            <v>CHAPA GALV REVEST C /EPOXY "ARMCO" E = 3,35MM</v>
          </cell>
          <cell r="C2019" t="str">
            <v>KG</v>
          </cell>
          <cell r="D2019">
            <v>2</v>
          </cell>
          <cell r="E2019">
            <v>13.2</v>
          </cell>
          <cell r="F2019">
            <v>13.2</v>
          </cell>
          <cell r="H2019">
            <v>13.2</v>
          </cell>
          <cell r="I2019" t="str">
            <v>MATE MDIV 11010</v>
          </cell>
        </row>
        <row r="2020">
          <cell r="A2020">
            <v>11008</v>
          </cell>
          <cell r="B2020" t="str">
            <v>CHAPA GALV REVEST C/ EPOXY "ARMCO" E = 2,00MM</v>
          </cell>
          <cell r="C2020" t="str">
            <v>KG</v>
          </cell>
          <cell r="D2020">
            <v>2</v>
          </cell>
          <cell r="E2020">
            <v>10.51</v>
          </cell>
          <cell r="F2020">
            <v>10.51</v>
          </cell>
          <cell r="H2020">
            <v>10.51</v>
          </cell>
          <cell r="I2020" t="str">
            <v>MATE MDIV 11008</v>
          </cell>
        </row>
        <row r="2021">
          <cell r="A2021">
            <v>11009</v>
          </cell>
          <cell r="B2021" t="str">
            <v>CHAPA GALV REVEST C/ EPOXY "ARMCO" E = 2,65MM</v>
          </cell>
          <cell r="C2021" t="str">
            <v>KG</v>
          </cell>
          <cell r="D2021">
            <v>2</v>
          </cell>
          <cell r="E2021">
            <v>13.67</v>
          </cell>
          <cell r="F2021">
            <v>13.67</v>
          </cell>
          <cell r="H2021">
            <v>13.67</v>
          </cell>
          <cell r="I2021" t="str">
            <v>MATE MDIV 11009</v>
          </cell>
        </row>
        <row r="2022">
          <cell r="A2022">
            <v>11011</v>
          </cell>
          <cell r="B2022" t="str">
            <v>CHAPA GALV REVEST C/ EPOXY "ARMCO" E = 4,50MM</v>
          </cell>
          <cell r="C2022" t="str">
            <v>KG</v>
          </cell>
          <cell r="D2022">
            <v>2</v>
          </cell>
          <cell r="E2022">
            <v>12.32</v>
          </cell>
          <cell r="F2022">
            <v>12.32</v>
          </cell>
          <cell r="H2022">
            <v>12.32</v>
          </cell>
          <cell r="I2022" t="str">
            <v>MATE MDIV 11011</v>
          </cell>
        </row>
        <row r="2023">
          <cell r="A2023">
            <v>11012</v>
          </cell>
          <cell r="B2023" t="str">
            <v>CHAPA GALV REVEST C/ EPOXY "ARMCO" E = 6,30MM</v>
          </cell>
          <cell r="C2023" t="str">
            <v>KG</v>
          </cell>
          <cell r="D2023">
            <v>2</v>
          </cell>
          <cell r="E2023">
            <v>11.91</v>
          </cell>
          <cell r="F2023">
            <v>11.91</v>
          </cell>
          <cell r="H2023">
            <v>11.91</v>
          </cell>
          <cell r="I2023" t="str">
            <v>MATE MDIV 11012</v>
          </cell>
        </row>
        <row r="2024">
          <cell r="A2024">
            <v>1338</v>
          </cell>
          <cell r="B2024" t="str">
            <v>CHAPA LAMINADO MELAMINICO LISO BRILHANTE E = 1,3MM (1,25X3,0</v>
          </cell>
          <cell r="C2024" t="str">
            <v>M2</v>
          </cell>
          <cell r="D2024">
            <v>1</v>
          </cell>
          <cell r="E2024">
            <v>18.18</v>
          </cell>
          <cell r="F2024">
            <v>18.18</v>
          </cell>
          <cell r="H2024">
            <v>18.18</v>
          </cell>
          <cell r="I2024" t="str">
            <v>MATE MDIV 1338</v>
          </cell>
        </row>
        <row r="2025">
          <cell r="B2025" t="str">
            <v>8M)</v>
          </cell>
        </row>
        <row r="2026">
          <cell r="A2026">
            <v>1340</v>
          </cell>
          <cell r="B2026" t="str">
            <v>CHAPA LAMINADO MELAMINICO LISO FOSCO E = 1,3MM (1,25X3,08M)</v>
          </cell>
          <cell r="C2026" t="str">
            <v>M2</v>
          </cell>
          <cell r="D2026">
            <v>2</v>
          </cell>
          <cell r="E2026">
            <v>21.37</v>
          </cell>
          <cell r="F2026">
            <v>21.37</v>
          </cell>
          <cell r="H2026">
            <v>21.37</v>
          </cell>
          <cell r="I2026" t="str">
            <v>MATE MDIV 1340</v>
          </cell>
        </row>
        <row r="2027">
          <cell r="A2027">
            <v>1341</v>
          </cell>
          <cell r="B2027" t="str">
            <v>CHAPA LAMINADO MELAMINICO TEXTURIZADO E = 1,3MM (1,25X3,08M)</v>
          </cell>
          <cell r="C2027" t="str">
            <v>M2</v>
          </cell>
          <cell r="D2027">
            <v>2</v>
          </cell>
          <cell r="E2027">
            <v>23.01</v>
          </cell>
          <cell r="F2027">
            <v>23.01</v>
          </cell>
          <cell r="H2027">
            <v>23.01</v>
          </cell>
          <cell r="I2027" t="str">
            <v>MATE MDIV 1341</v>
          </cell>
        </row>
        <row r="2028">
          <cell r="A2028">
            <v>11062</v>
          </cell>
          <cell r="B2028" t="str">
            <v>CHAPA LISA PRENSADA DE FIBROCIMENTO 10MM - 1,20 X 2,0M</v>
          </cell>
          <cell r="C2028" t="str">
            <v>M2</v>
          </cell>
          <cell r="D2028">
            <v>2</v>
          </cell>
          <cell r="E2028">
            <v>29.16</v>
          </cell>
          <cell r="F2028">
            <v>35.159999999999997</v>
          </cell>
          <cell r="H2028">
            <v>39.99</v>
          </cell>
          <cell r="I2028" t="str">
            <v>MATE MDIV 11062</v>
          </cell>
        </row>
        <row r="2029">
          <cell r="A2029">
            <v>11063</v>
          </cell>
          <cell r="B2029" t="str">
            <v>CHAPA LISA PRENSADA DE FIBROCIMENTO 6MM - 1,20 X 2,0M</v>
          </cell>
          <cell r="C2029" t="str">
            <v>M2</v>
          </cell>
          <cell r="D2029">
            <v>2</v>
          </cell>
          <cell r="E2029">
            <v>18.399999999999999</v>
          </cell>
          <cell r="F2029">
            <v>22.19</v>
          </cell>
          <cell r="H2029">
            <v>25.24</v>
          </cell>
          <cell r="I2029" t="str">
            <v>MATE MDIV 11063</v>
          </cell>
        </row>
        <row r="2030">
          <cell r="A2030">
            <v>1364</v>
          </cell>
          <cell r="B2030" t="str">
            <v>CHAPA MADEIRA COMPENSADA CEDRO/CEDRINHO, SUMAUMA, VIROLA BRA</v>
          </cell>
          <cell r="C2030" t="str">
            <v>M2</v>
          </cell>
          <cell r="D2030">
            <v>2</v>
          </cell>
          <cell r="E2030">
            <v>9.36</v>
          </cell>
          <cell r="F2030">
            <v>9.36</v>
          </cell>
          <cell r="H2030">
            <v>9.36</v>
          </cell>
          <cell r="I2030" t="str">
            <v>MATE MDIV 1364</v>
          </cell>
        </row>
        <row r="2031">
          <cell r="B2031" t="str">
            <v>NCA OU EQUIV   2,2 X 1,6M X 10MM P/ARMARIOS</v>
          </cell>
        </row>
        <row r="2032">
          <cell r="A2032" t="str">
            <v>ÓDIGO</v>
          </cell>
          <cell r="B2032" t="str">
            <v>| DESCRIÇÃO DO INSUMO</v>
          </cell>
          <cell r="C2032" t="str">
            <v>| UNID.</v>
          </cell>
          <cell r="D2032" t="str">
            <v>| CAT.</v>
          </cell>
          <cell r="E2032" t="str">
            <v>P R E Ç O</v>
          </cell>
          <cell r="F2032" t="str">
            <v>S  C A L C</v>
          </cell>
          <cell r="G2032" t="str">
            <v>U L A</v>
          </cell>
          <cell r="H2032" t="str">
            <v>D O S  |</v>
          </cell>
          <cell r="I2032" t="str">
            <v>COD.INTELIGENTE</v>
          </cell>
        </row>
        <row r="2033">
          <cell r="D2033">
            <v>1</v>
          </cell>
          <cell r="E2033" t="str">
            <v>.QUARTIL</v>
          </cell>
          <cell r="F2033" t="str">
            <v>MEDIANO</v>
          </cell>
          <cell r="G2033">
            <v>3</v>
          </cell>
          <cell r="H2033" t="str">
            <v>.QUARTIL</v>
          </cell>
        </row>
        <row r="2035">
          <cell r="A2035" t="str">
            <v>íNCULO..</v>
          </cell>
          <cell r="B2035" t="str">
            <v>...: NACIONAL CAIXA</v>
          </cell>
        </row>
        <row r="2037">
          <cell r="A2037">
            <v>1361</v>
          </cell>
          <cell r="B2037" t="str">
            <v>CHAPA MADEIRA COMPENSADA CEDRO/CEDRINHO, SUMAUMA, VIROLA BRA</v>
          </cell>
          <cell r="C2037" t="str">
            <v>UN</v>
          </cell>
          <cell r="D2037">
            <v>2</v>
          </cell>
          <cell r="E2037">
            <v>31.69</v>
          </cell>
          <cell r="F2037">
            <v>31.69</v>
          </cell>
          <cell r="H2037">
            <v>31.69</v>
          </cell>
          <cell r="I2037" t="str">
            <v>MATE MDIV 1361</v>
          </cell>
        </row>
        <row r="2038">
          <cell r="B2038" t="str">
            <v>NCA OU EQUIV   2,2 X 1,6M X 12MM P/ARMARIOS</v>
          </cell>
        </row>
        <row r="2039">
          <cell r="A2039">
            <v>1362</v>
          </cell>
          <cell r="B2039" t="str">
            <v>CHAPA MADEIRA COMPENSADA CEDRO/CEDRINHO, SUMAUMA, VIROLA BRA</v>
          </cell>
          <cell r="C2039" t="str">
            <v>M2</v>
          </cell>
          <cell r="D2039">
            <v>2</v>
          </cell>
          <cell r="E2039">
            <v>13.6</v>
          </cell>
          <cell r="F2039">
            <v>13.6</v>
          </cell>
          <cell r="H2039">
            <v>13.6</v>
          </cell>
          <cell r="I2039" t="str">
            <v>MATE MDIV 1362</v>
          </cell>
        </row>
        <row r="2040">
          <cell r="B2040" t="str">
            <v>NCA OU EQUIV   2,2 X 1,6M X 15MM P/ARMARIOS</v>
          </cell>
        </row>
        <row r="2041">
          <cell r="A2041">
            <v>1363</v>
          </cell>
          <cell r="B2041" t="str">
            <v>CHAPA MADEIRA COMPENSADA CEDRO/CEDRINHO, SUMAUMA, VIROLA BRA</v>
          </cell>
          <cell r="C2041" t="str">
            <v>M2</v>
          </cell>
          <cell r="D2041">
            <v>1</v>
          </cell>
          <cell r="E2041">
            <v>8.09</v>
          </cell>
          <cell r="F2041">
            <v>8.09</v>
          </cell>
          <cell r="H2041">
            <v>8.09</v>
          </cell>
          <cell r="I2041" t="str">
            <v>MATE MDIV 1363</v>
          </cell>
        </row>
        <row r="2042">
          <cell r="B2042" t="str">
            <v>NCA OU EQUIV   2,2 X 1,6M X 6MM P/ARMARIOS</v>
          </cell>
        </row>
        <row r="2043">
          <cell r="A2043">
            <v>11131</v>
          </cell>
          <cell r="B2043" t="str">
            <v>CHAPA MADEIRA COMPENSADA CEDRO/CEDRINHO, SUMAUMA, VIROLA BRA</v>
          </cell>
          <cell r="C2043" t="str">
            <v>M2</v>
          </cell>
          <cell r="D2043">
            <v>2</v>
          </cell>
          <cell r="E2043">
            <v>20.010000000000002</v>
          </cell>
          <cell r="F2043">
            <v>20.010000000000002</v>
          </cell>
          <cell r="H2043">
            <v>20.010000000000002</v>
          </cell>
          <cell r="I2043" t="str">
            <v>MATE MDIV 11131</v>
          </cell>
        </row>
        <row r="2044">
          <cell r="B2044" t="str">
            <v>NCA OU EQUIV 2,2 X 1,6M X 20MM P/ARMARIOS</v>
          </cell>
        </row>
        <row r="2045">
          <cell r="A2045">
            <v>11132</v>
          </cell>
          <cell r="B2045" t="str">
            <v>CHAPA MADEIRA COMPENSADA CEDRO/CEDRINHO, SUMAUMA, VIROLA BRA</v>
          </cell>
          <cell r="C2045" t="str">
            <v>M2</v>
          </cell>
          <cell r="D2045">
            <v>2</v>
          </cell>
          <cell r="E2045">
            <v>22.72</v>
          </cell>
          <cell r="F2045">
            <v>22.72</v>
          </cell>
          <cell r="H2045">
            <v>22.72</v>
          </cell>
          <cell r="I2045" t="str">
            <v>MATE MDIV 11132</v>
          </cell>
        </row>
        <row r="2046">
          <cell r="B2046" t="str">
            <v>NCA OU EQUIV 2,2 X 1,6M X 25MM P/ARMARIOS</v>
          </cell>
        </row>
        <row r="2047">
          <cell r="A2047">
            <v>11130</v>
          </cell>
          <cell r="B2047" t="str">
            <v>CHAPA MADEIRA COMPENSADA CEDRO/CEDRINHO, SUMAUMA, VIROLA BRA</v>
          </cell>
          <cell r="C2047" t="str">
            <v>M2</v>
          </cell>
          <cell r="D2047">
            <v>2</v>
          </cell>
          <cell r="E2047">
            <v>9.66</v>
          </cell>
          <cell r="F2047">
            <v>9.66</v>
          </cell>
          <cell r="H2047">
            <v>9.66</v>
          </cell>
          <cell r="I2047" t="str">
            <v>MATE MDIV 11130</v>
          </cell>
        </row>
        <row r="2048">
          <cell r="B2048" t="str">
            <v>NCA OU EQUIV 2,2 X 1,6M X 8MM P/ARMARIOS</v>
          </cell>
        </row>
        <row r="2049">
          <cell r="A2049">
            <v>11137</v>
          </cell>
          <cell r="B2049" t="str">
            <v>CHAPA MADEIRA COMPENSADA NAVAL (C/ COLA FENOLICA)   2,2 X 1,</v>
          </cell>
          <cell r="C2049" t="str">
            <v>M2</v>
          </cell>
          <cell r="D2049">
            <v>2</v>
          </cell>
          <cell r="E2049">
            <v>42.5</v>
          </cell>
          <cell r="F2049">
            <v>42.5</v>
          </cell>
          <cell r="H2049">
            <v>44.93</v>
          </cell>
          <cell r="I2049" t="str">
            <v>MATE MDIV 11137</v>
          </cell>
        </row>
        <row r="2050">
          <cell r="B2050" t="str">
            <v>6M X 20MM</v>
          </cell>
        </row>
        <row r="2051">
          <cell r="A2051">
            <v>11134</v>
          </cell>
          <cell r="B2051" t="str">
            <v>CHAPA MADEIRA COMPENSADA NAVAL (C/ COLA FENOLICA) 2,2 X 1,6M</v>
          </cell>
          <cell r="C2051" t="str">
            <v>M2</v>
          </cell>
          <cell r="D2051">
            <v>1</v>
          </cell>
          <cell r="E2051">
            <v>22.57</v>
          </cell>
          <cell r="F2051">
            <v>22.57</v>
          </cell>
          <cell r="H2051">
            <v>23.86</v>
          </cell>
          <cell r="I2051" t="str">
            <v>MATE MDIV 11134</v>
          </cell>
        </row>
        <row r="2052">
          <cell r="B2052" t="str">
            <v>X 10MM</v>
          </cell>
        </row>
        <row r="2053">
          <cell r="A2053">
            <v>11135</v>
          </cell>
          <cell r="B2053" t="str">
            <v>CHAPA MADEIRA COMPENSADA NAVAL (C/ COLA FENOLICA) 2,2 X 1,6M</v>
          </cell>
          <cell r="C2053" t="str">
            <v>M2</v>
          </cell>
          <cell r="D2053">
            <v>2</v>
          </cell>
          <cell r="E2053">
            <v>26.42</v>
          </cell>
          <cell r="F2053">
            <v>26.42</v>
          </cell>
          <cell r="H2053">
            <v>27.93</v>
          </cell>
          <cell r="I2053" t="str">
            <v>MATE MDIV 11135</v>
          </cell>
        </row>
        <row r="2054">
          <cell r="B2054" t="str">
            <v>X 12MM</v>
          </cell>
        </row>
        <row r="2055">
          <cell r="A2055">
            <v>11136</v>
          </cell>
          <cell r="B2055" t="str">
            <v>CHAPA MADEIRA COMPENSADA NAVAL (C/ COLA FENOLICA) 2,2 X 1,6M</v>
          </cell>
          <cell r="C2055" t="str">
            <v>M2</v>
          </cell>
          <cell r="D2055">
            <v>2</v>
          </cell>
          <cell r="E2055">
            <v>31.84</v>
          </cell>
          <cell r="F2055">
            <v>31.84</v>
          </cell>
          <cell r="H2055">
            <v>33.659999999999997</v>
          </cell>
          <cell r="I2055" t="str">
            <v>MATE MDIV 11136</v>
          </cell>
        </row>
        <row r="2056">
          <cell r="B2056" t="str">
            <v>X 15MM</v>
          </cell>
        </row>
        <row r="2057">
          <cell r="A2057">
            <v>1360</v>
          </cell>
          <cell r="B2057" t="str">
            <v>CHAPA MADEIRA COMPENSADA NAVAL (C/ COLA FENOLICA) 2,2 X 1,6M</v>
          </cell>
          <cell r="C2057" t="str">
            <v>M2</v>
          </cell>
          <cell r="D2057">
            <v>2</v>
          </cell>
          <cell r="E2057">
            <v>17.05</v>
          </cell>
          <cell r="F2057">
            <v>17.05</v>
          </cell>
          <cell r="H2057">
            <v>18.02</v>
          </cell>
          <cell r="I2057" t="str">
            <v>MATE MDIV 1360</v>
          </cell>
        </row>
        <row r="2058">
          <cell r="B2058" t="str">
            <v>X 6MM</v>
          </cell>
        </row>
        <row r="2059">
          <cell r="A2059">
            <v>1346</v>
          </cell>
          <cell r="B2059" t="str">
            <v>CHAPA MADEIRA COMPENSADA PLASTIFICADA 2,2 X 1,1M X 10MM P/ F</v>
          </cell>
          <cell r="C2059" t="str">
            <v>M2</v>
          </cell>
          <cell r="D2059">
            <v>2</v>
          </cell>
          <cell r="E2059">
            <v>16.71</v>
          </cell>
          <cell r="F2059">
            <v>17.510000000000002</v>
          </cell>
          <cell r="H2059">
            <v>19.98</v>
          </cell>
          <cell r="I2059" t="str">
            <v>MATE MDIV 1346</v>
          </cell>
        </row>
        <row r="2060">
          <cell r="B2060" t="str">
            <v>ORMA CONCRETO</v>
          </cell>
        </row>
        <row r="2061">
          <cell r="A2061">
            <v>1347</v>
          </cell>
          <cell r="B2061" t="str">
            <v>CHAPA MADEIRA COMPENSADA PLASTIFICADA 2,2 X 1,1M X 12MM P/ F</v>
          </cell>
          <cell r="C2061" t="str">
            <v>M2</v>
          </cell>
          <cell r="D2061">
            <v>1</v>
          </cell>
          <cell r="E2061">
            <v>19.420000000000002</v>
          </cell>
          <cell r="F2061">
            <v>20.34</v>
          </cell>
          <cell r="H2061">
            <v>23.22</v>
          </cell>
          <cell r="I2061" t="str">
            <v>MATE MDIV 1347</v>
          </cell>
        </row>
        <row r="2062">
          <cell r="B2062" t="str">
            <v>ORMA CONCRETO</v>
          </cell>
        </row>
        <row r="2063">
          <cell r="A2063" t="str">
            <v>ÓDIGO</v>
          </cell>
          <cell r="B2063" t="str">
            <v>| DESCRIÇÃO DO INSUMO</v>
          </cell>
          <cell r="C2063" t="str">
            <v>| UNID.</v>
          </cell>
          <cell r="D2063" t="str">
            <v>| CAT.</v>
          </cell>
          <cell r="E2063" t="str">
            <v>P R E Ç O</v>
          </cell>
          <cell r="F2063" t="str">
            <v>S  C A L C</v>
          </cell>
          <cell r="G2063" t="str">
            <v>U L A</v>
          </cell>
          <cell r="H2063" t="str">
            <v>D O S  |</v>
          </cell>
          <cell r="I2063" t="str">
            <v>COD.INTELIGENTE</v>
          </cell>
        </row>
        <row r="2064">
          <cell r="D2064">
            <v>1</v>
          </cell>
          <cell r="E2064" t="str">
            <v>.QUARTIL</v>
          </cell>
          <cell r="F2064" t="str">
            <v>MEDIANO</v>
          </cell>
          <cell r="G2064">
            <v>3</v>
          </cell>
          <cell r="H2064" t="str">
            <v>.QUARTIL</v>
          </cell>
        </row>
        <row r="2066">
          <cell r="A2066" t="str">
            <v>íNCULO..</v>
          </cell>
          <cell r="B2066" t="str">
            <v>...: NACIONAL CAIXA</v>
          </cell>
        </row>
        <row r="2068">
          <cell r="B2068" t="str">
            <v>ENG RAP E ANEIS EXP P/ EMP MANG COBRE D</v>
          </cell>
        </row>
        <row r="2069">
          <cell r="B2069" t="str">
            <v>= 2 1/2 L = 20M</v>
          </cell>
        </row>
        <row r="2070">
          <cell r="A2070">
            <v>1342</v>
          </cell>
          <cell r="B2070" t="str">
            <v>CHAPA MADEIRA COMPENSADA PLASTIFICADA 2,2 X 1,1M X 15MM P/ F</v>
          </cell>
          <cell r="C2070" t="str">
            <v>UN</v>
          </cell>
          <cell r="D2070">
            <v>2</v>
          </cell>
          <cell r="E2070">
            <v>56.48</v>
          </cell>
          <cell r="F2070">
            <v>59.15</v>
          </cell>
          <cell r="H2070">
            <v>67.53</v>
          </cell>
          <cell r="I2070" t="str">
            <v>MATE MDIV 1342</v>
          </cell>
        </row>
        <row r="2071">
          <cell r="B2071" t="str">
            <v>ORMA CONCRETO</v>
          </cell>
        </row>
        <row r="2072">
          <cell r="A2072">
            <v>1345</v>
          </cell>
          <cell r="B2072" t="str">
            <v>CHAPA MADEIRA COMPENSADA PLASTIFICADA 2,2 X 1,1M X 18MM P/ F</v>
          </cell>
          <cell r="C2072" t="str">
            <v>M2</v>
          </cell>
          <cell r="D2072">
            <v>2</v>
          </cell>
          <cell r="E2072">
            <v>26.16</v>
          </cell>
          <cell r="F2072">
            <v>27.4</v>
          </cell>
          <cell r="H2072">
            <v>31.28</v>
          </cell>
          <cell r="I2072" t="str">
            <v>MATE MDIV 1345</v>
          </cell>
        </row>
        <row r="2073">
          <cell r="B2073" t="str">
            <v>ORMA CONCRETO</v>
          </cell>
        </row>
        <row r="2074">
          <cell r="A2074">
            <v>1349</v>
          </cell>
          <cell r="B2074" t="str">
            <v>CHAPA MADEIRA COMPENSADA PLASTIFICADA 2,2 X 1,1M X 21MM P/ F</v>
          </cell>
          <cell r="C2074" t="str">
            <v>UN</v>
          </cell>
          <cell r="D2074">
            <v>2</v>
          </cell>
          <cell r="E2074">
            <v>68.11</v>
          </cell>
          <cell r="F2074">
            <v>71.34</v>
          </cell>
          <cell r="H2074">
            <v>81.44</v>
          </cell>
          <cell r="I2074" t="str">
            <v>MATE MDIV 1349</v>
          </cell>
        </row>
        <row r="2075">
          <cell r="B2075" t="str">
            <v>ORMA CONCRETO</v>
          </cell>
        </row>
        <row r="2076">
          <cell r="B2076" t="str">
            <v>ROCERIA FIXA ABERTA DE MADEIRA P/ TRANSP</v>
          </cell>
        </row>
        <row r="2077">
          <cell r="B2077" t="str">
            <v>GERAL DE CARGA SECA - DIMENSOES APROXIM 2,50 X 6,50 X 0,5</v>
          </cell>
        </row>
        <row r="2078">
          <cell r="B2078" t="str">
            <v>0M</v>
          </cell>
        </row>
        <row r="2079">
          <cell r="A2079">
            <v>1344</v>
          </cell>
          <cell r="B2079" t="str">
            <v>CHAPA MADEIRA COMPENSADA PLASTIFICADA 2,2 X 1,1M X 6MM P/ FO</v>
          </cell>
          <cell r="C2079" t="str">
            <v>UN</v>
          </cell>
          <cell r="D2079">
            <v>2</v>
          </cell>
          <cell r="E2079">
            <v>30.8</v>
          </cell>
          <cell r="F2079">
            <v>32.26</v>
          </cell>
          <cell r="H2079">
            <v>36.83</v>
          </cell>
          <cell r="I2079" t="str">
            <v>MATE MDIV 1344</v>
          </cell>
        </row>
        <row r="2080">
          <cell r="B2080" t="str">
            <v>RMA CONCRETO</v>
          </cell>
        </row>
        <row r="2081">
          <cell r="A2081">
            <v>1350</v>
          </cell>
          <cell r="B2081" t="str">
            <v>CHAPA MADEIRA COMPENSADA RESINADA 2,2 X 1,1M X 10MM P/ FORMA</v>
          </cell>
          <cell r="C2081" t="str">
            <v>UN</v>
          </cell>
          <cell r="D2081">
            <v>1</v>
          </cell>
          <cell r="E2081">
            <v>25.08</v>
          </cell>
          <cell r="F2081">
            <v>25.16</v>
          </cell>
          <cell r="H2081">
            <v>26.12</v>
          </cell>
          <cell r="I2081" t="str">
            <v>MATE MDIV 1350</v>
          </cell>
        </row>
        <row r="2082">
          <cell r="B2082" t="str">
            <v>CONCRETO</v>
          </cell>
        </row>
        <row r="2083">
          <cell r="A2083">
            <v>1357</v>
          </cell>
          <cell r="B2083" t="str">
            <v>CHAPA MADEIRA COMPENSADA RESINADA 2,2 X 1,1M X 12MM P/ FORMA</v>
          </cell>
          <cell r="C2083" t="str">
            <v>UN</v>
          </cell>
          <cell r="D2083">
            <v>2</v>
          </cell>
          <cell r="E2083">
            <v>30.73</v>
          </cell>
          <cell r="F2083">
            <v>31.79</v>
          </cell>
          <cell r="H2083">
            <v>32.01</v>
          </cell>
          <cell r="I2083" t="str">
            <v>MATE MDIV 1357</v>
          </cell>
        </row>
        <row r="2084">
          <cell r="B2084" t="str">
            <v>CONCRETO</v>
          </cell>
        </row>
        <row r="2085">
          <cell r="A2085">
            <v>1355</v>
          </cell>
          <cell r="B2085" t="str">
            <v>CHAPA MADEIRA COMPENSADA RESINADA 2,2 X 1,1M X 14MM P/ FORMA</v>
          </cell>
          <cell r="C2085" t="str">
            <v>M2</v>
          </cell>
          <cell r="D2085">
            <v>2</v>
          </cell>
          <cell r="E2085">
            <v>15.44</v>
          </cell>
          <cell r="F2085">
            <v>15.97</v>
          </cell>
          <cell r="H2085">
            <v>16.079999999999998</v>
          </cell>
          <cell r="I2085" t="str">
            <v>MATE MDIV 1355</v>
          </cell>
        </row>
        <row r="2086">
          <cell r="B2086" t="str">
            <v>CONCRETO</v>
          </cell>
        </row>
        <row r="2087">
          <cell r="A2087">
            <v>1358</v>
          </cell>
          <cell r="B2087" t="str">
            <v>CHAPA MADEIRA COMPENSADA RESINADA 2,2 X 1,1M X 17MM P/ FORMA</v>
          </cell>
          <cell r="C2087" t="str">
            <v>M2</v>
          </cell>
          <cell r="D2087">
            <v>2</v>
          </cell>
          <cell r="E2087">
            <v>17.920000000000002</v>
          </cell>
          <cell r="F2087">
            <v>17.98</v>
          </cell>
          <cell r="H2087">
            <v>18.670000000000002</v>
          </cell>
          <cell r="I2087" t="str">
            <v>MATE MDIV 1358</v>
          </cell>
        </row>
        <row r="2088">
          <cell r="B2088" t="str">
            <v>CONCRETO</v>
          </cell>
        </row>
        <row r="2089">
          <cell r="A2089">
            <v>1359</v>
          </cell>
          <cell r="B2089" t="str">
            <v>CHAPA MADEIRA COMPENSADA RESINADA 2,2 X 1,1M X 20MM P/ FORMA</v>
          </cell>
          <cell r="C2089" t="str">
            <v>UN</v>
          </cell>
          <cell r="D2089">
            <v>2</v>
          </cell>
          <cell r="E2089">
            <v>52.29</v>
          </cell>
          <cell r="F2089">
            <v>52.46</v>
          </cell>
          <cell r="H2089">
            <v>54.46</v>
          </cell>
          <cell r="I2089" t="str">
            <v>MATE MDIV 1359</v>
          </cell>
        </row>
        <row r="2090">
          <cell r="B2090" t="str">
            <v>CONCRETO</v>
          </cell>
        </row>
        <row r="2091">
          <cell r="A2091">
            <v>1351</v>
          </cell>
          <cell r="B2091" t="str">
            <v>CHAPA MADEIRA COMPENSADA RESINADA 2,2 X 1,1M X 6MM P/ FORMA</v>
          </cell>
          <cell r="C2091" t="str">
            <v>UN</v>
          </cell>
          <cell r="D2091">
            <v>2</v>
          </cell>
          <cell r="E2091">
            <v>17.82</v>
          </cell>
          <cell r="F2091">
            <v>17.97</v>
          </cell>
          <cell r="H2091">
            <v>18.559999999999999</v>
          </cell>
          <cell r="I2091" t="str">
            <v>MATE MDIV 1351</v>
          </cell>
        </row>
        <row r="2092">
          <cell r="B2092" t="str">
            <v>CONCRETO</v>
          </cell>
        </row>
        <row r="2093">
          <cell r="A2093">
            <v>20064</v>
          </cell>
          <cell r="B2093" t="str">
            <v>CHAPA PLANA DE PVC P/ CALHA C/ 0,30M DE LARGURA</v>
          </cell>
          <cell r="C2093" t="str">
            <v>M</v>
          </cell>
          <cell r="D2093">
            <v>2</v>
          </cell>
          <cell r="E2093">
            <v>420.2</v>
          </cell>
          <cell r="F2093">
            <v>420.2</v>
          </cell>
          <cell r="H2093">
            <v>420.2</v>
          </cell>
          <cell r="I2093" t="str">
            <v>MATE MHIS 20064</v>
          </cell>
        </row>
        <row r="2094">
          <cell r="A2094" t="str">
            <v>ÓDIGO</v>
          </cell>
          <cell r="B2094" t="str">
            <v>| DESCRIÇÃO DO INSUMO</v>
          </cell>
          <cell r="C2094" t="str">
            <v>| UNID.</v>
          </cell>
          <cell r="D2094" t="str">
            <v>| CAT.</v>
          </cell>
          <cell r="E2094" t="str">
            <v>P R E Ç O</v>
          </cell>
          <cell r="F2094" t="str">
            <v>S  C A L C</v>
          </cell>
          <cell r="G2094" t="str">
            <v>U L A</v>
          </cell>
          <cell r="H2094" t="str">
            <v>D O S  |</v>
          </cell>
          <cell r="I2094" t="str">
            <v>COD.INTELIGENTE</v>
          </cell>
        </row>
        <row r="2095">
          <cell r="D2095">
            <v>1</v>
          </cell>
          <cell r="E2095" t="str">
            <v>.QUARTIL</v>
          </cell>
          <cell r="F2095" t="str">
            <v>MEDIANO</v>
          </cell>
          <cell r="G2095">
            <v>3</v>
          </cell>
          <cell r="H2095" t="str">
            <v>.QUARTIL</v>
          </cell>
        </row>
        <row r="2097">
          <cell r="A2097" t="str">
            <v>íNCULO..</v>
          </cell>
          <cell r="B2097" t="str">
            <v>...: NACIONAL CAIXA</v>
          </cell>
        </row>
        <row r="2099">
          <cell r="A2099">
            <v>12619</v>
          </cell>
          <cell r="B2099" t="str">
            <v>CHAPA PLANA DE PVC P/ CALHA C/ 0,40M DE LARGURA</v>
          </cell>
          <cell r="C2099" t="str">
            <v>M</v>
          </cell>
          <cell r="D2099">
            <v>2</v>
          </cell>
          <cell r="E2099">
            <v>555.26</v>
          </cell>
          <cell r="F2099">
            <v>555.26</v>
          </cell>
          <cell r="H2099">
            <v>555.26</v>
          </cell>
          <cell r="I2099" t="str">
            <v>MATE MHIS 12619</v>
          </cell>
        </row>
        <row r="2100">
          <cell r="A2100">
            <v>12620</v>
          </cell>
          <cell r="B2100" t="str">
            <v>CHAPA PLANA DE PVC P/ CALHA C/ 0,50M DE LARGURA</v>
          </cell>
          <cell r="C2100" t="str">
            <v>M</v>
          </cell>
          <cell r="D2100">
            <v>2</v>
          </cell>
          <cell r="E2100">
            <v>690.32</v>
          </cell>
          <cell r="F2100">
            <v>690.32</v>
          </cell>
          <cell r="H2100">
            <v>690.32</v>
          </cell>
          <cell r="I2100" t="str">
            <v>MATE MHIS 12620</v>
          </cell>
        </row>
        <row r="2101">
          <cell r="A2101">
            <v>12621</v>
          </cell>
          <cell r="B2101" t="str">
            <v>CHAPA PLANA DE PVC P/ CALHA C/ 0,60M DE LARGURA</v>
          </cell>
          <cell r="C2101" t="str">
            <v>M</v>
          </cell>
          <cell r="D2101">
            <v>2</v>
          </cell>
          <cell r="E2101">
            <v>825.42</v>
          </cell>
          <cell r="F2101">
            <v>825.42</v>
          </cell>
          <cell r="H2101">
            <v>825.42</v>
          </cell>
          <cell r="I2101" t="str">
            <v>MATE MHIS 12621</v>
          </cell>
        </row>
        <row r="2102">
          <cell r="A2102">
            <v>12622</v>
          </cell>
          <cell r="B2102" t="str">
            <v>CHAPA PLANA DE PVC P/ CALHA C/ 1,00M DE LARGURA</v>
          </cell>
          <cell r="C2102" t="str">
            <v>M</v>
          </cell>
          <cell r="D2102">
            <v>2</v>
          </cell>
          <cell r="E2102">
            <v>1380.68</v>
          </cell>
          <cell r="F2102">
            <v>1380.68</v>
          </cell>
          <cell r="H2102">
            <v>1380.68</v>
          </cell>
          <cell r="I2102" t="str">
            <v>MATE MHIS 12622</v>
          </cell>
        </row>
        <row r="2103">
          <cell r="A2103">
            <v>11584</v>
          </cell>
          <cell r="B2103" t="str">
            <v>CHAPA RIGIDA FIBRAS MAD PRENSADA A QUENTE TIPO EUCADUR LISA</v>
          </cell>
          <cell r="C2103" t="str">
            <v>UN</v>
          </cell>
          <cell r="D2103">
            <v>2</v>
          </cell>
          <cell r="E2103">
            <v>39.270000000000003</v>
          </cell>
          <cell r="F2103">
            <v>39.270000000000003</v>
          </cell>
          <cell r="H2103">
            <v>39.270000000000003</v>
          </cell>
          <cell r="I2103" t="str">
            <v>MATE MDIV 11584</v>
          </cell>
        </row>
        <row r="2104">
          <cell r="B2104" t="str">
            <v>1,22 X 2,44M  ESP=2,5MM</v>
          </cell>
        </row>
        <row r="2105">
          <cell r="A2105">
            <v>7244</v>
          </cell>
          <cell r="B2105" t="str">
            <v>CHAPA ZINCADA P/ CALHA DE AGUAS PLUVIAIS - E = 0,5MM X L = 0</v>
          </cell>
          <cell r="C2105" t="str">
            <v>M</v>
          </cell>
          <cell r="D2105">
            <v>2</v>
          </cell>
          <cell r="E2105">
            <v>10.33</v>
          </cell>
          <cell r="F2105">
            <v>10.33</v>
          </cell>
          <cell r="H2105">
            <v>10.33</v>
          </cell>
          <cell r="I2105" t="str">
            <v>MATE MDIV 7244</v>
          </cell>
        </row>
        <row r="2106">
          <cell r="B2106" t="str">
            <v>,50M</v>
          </cell>
        </row>
        <row r="2107">
          <cell r="A2107">
            <v>13712</v>
          </cell>
          <cell r="B2107" t="str">
            <v>CHAVE COMPENSADORA TRIFASICA P/ MOTOR 15CV (380V) C/ FUSIVEL</v>
          </cell>
          <cell r="C2107" t="str">
            <v>UN</v>
          </cell>
          <cell r="D2107">
            <v>2</v>
          </cell>
          <cell r="E2107">
            <v>6913.33</v>
          </cell>
          <cell r="F2107">
            <v>7512.64</v>
          </cell>
          <cell r="H2107">
            <v>8111.38</v>
          </cell>
          <cell r="I2107" t="str">
            <v>MATE MELE 13712</v>
          </cell>
        </row>
        <row r="2108">
          <cell r="B2108" t="str">
            <v>DIAZED 50A</v>
          </cell>
        </row>
        <row r="2109">
          <cell r="A2109">
            <v>13711</v>
          </cell>
          <cell r="B2109" t="str">
            <v>CHAVE COMPENSADORA TRIFASICA P/ MOTOR 150CV (380V) C/ FUSIVE</v>
          </cell>
          <cell r="C2109" t="str">
            <v>UN</v>
          </cell>
          <cell r="D2109" t="str">
            <v>2     2</v>
          </cell>
          <cell r="E2109">
            <v>1550.49</v>
          </cell>
          <cell r="F2109">
            <v>23418.69</v>
          </cell>
          <cell r="G2109">
            <v>2</v>
          </cell>
          <cell r="H2109">
            <v>5285.1</v>
          </cell>
          <cell r="I2109" t="str">
            <v>MATE MELE 13711</v>
          </cell>
        </row>
        <row r="2110">
          <cell r="B2110" t="str">
            <v>L NH 315A</v>
          </cell>
        </row>
        <row r="2111">
          <cell r="A2111">
            <v>13704</v>
          </cell>
          <cell r="B2111" t="str">
            <v>CHAVE COMPENSADORA TRIFASICA P/ MOTOR 40CV (380V) C/ FUSIVEL</v>
          </cell>
          <cell r="C2111" t="str">
            <v>UN</v>
          </cell>
          <cell r="D2111">
            <v>2</v>
          </cell>
          <cell r="E2111">
            <v>3078.84</v>
          </cell>
          <cell r="F2111">
            <v>3345.74</v>
          </cell>
          <cell r="H2111">
            <v>3612.39</v>
          </cell>
          <cell r="I2111" t="str">
            <v>MATE MELE 13704</v>
          </cell>
        </row>
        <row r="2112">
          <cell r="B2112" t="str">
            <v>NH 100A</v>
          </cell>
        </row>
        <row r="2113">
          <cell r="A2113">
            <v>13710</v>
          </cell>
          <cell r="B2113" t="str">
            <v>CHAVE COMPENSADORA TRIFASICA P/ MOTOR 75CV (380V) C/ FUSIVEL</v>
          </cell>
          <cell r="C2113" t="str">
            <v>UN</v>
          </cell>
          <cell r="D2113">
            <v>2</v>
          </cell>
          <cell r="E2113">
            <v>3680.64</v>
          </cell>
          <cell r="F2113">
            <v>3999.71</v>
          </cell>
          <cell r="H2113">
            <v>4318.4799999999996</v>
          </cell>
          <cell r="I2113" t="str">
            <v>MATE MELE 13710</v>
          </cell>
        </row>
        <row r="2114">
          <cell r="B2114" t="str">
            <v>NH 160A</v>
          </cell>
        </row>
        <row r="2115">
          <cell r="A2115">
            <v>12096</v>
          </cell>
          <cell r="B2115" t="str">
            <v>CHAVE COMUTADORA REFORCADA TIPO FACA C/ BASE DE MARMORE 1 X</v>
          </cell>
          <cell r="C2115" t="str">
            <v>UN</v>
          </cell>
          <cell r="D2115">
            <v>2</v>
          </cell>
          <cell r="E2115">
            <v>15.17</v>
          </cell>
          <cell r="F2115">
            <v>16.489999999999998</v>
          </cell>
          <cell r="H2115">
            <v>17.8</v>
          </cell>
          <cell r="I2115" t="str">
            <v>MATE MELE 12096</v>
          </cell>
        </row>
        <row r="2116">
          <cell r="B2116" t="str">
            <v>30A/250V (1 POLO)</v>
          </cell>
        </row>
        <row r="2117">
          <cell r="A2117">
            <v>12097</v>
          </cell>
          <cell r="B2117" t="str">
            <v>CHAVE COMUTADORA REFORCADA TIPO FACA C/ BASE DE MARMORE 2 X</v>
          </cell>
          <cell r="C2117" t="str">
            <v>UN</v>
          </cell>
          <cell r="D2117">
            <v>2</v>
          </cell>
          <cell r="E2117">
            <v>13.37</v>
          </cell>
          <cell r="F2117">
            <v>14.53</v>
          </cell>
          <cell r="H2117">
            <v>15.68</v>
          </cell>
          <cell r="I2117" t="str">
            <v>MATE MELE 12097</v>
          </cell>
        </row>
        <row r="2118">
          <cell r="B2118" t="str">
            <v>30A/250V (2 POLOS)</v>
          </cell>
        </row>
        <row r="2119">
          <cell r="A2119">
            <v>12098</v>
          </cell>
          <cell r="B2119" t="str">
            <v>CHAVE COMUTADORA REFORCADA TIPO FACA C/ BASE DE MARMORE 2 X</v>
          </cell>
          <cell r="C2119" t="str">
            <v>UN</v>
          </cell>
          <cell r="D2119">
            <v>2</v>
          </cell>
          <cell r="E2119">
            <v>21</v>
          </cell>
          <cell r="F2119">
            <v>22.82</v>
          </cell>
          <cell r="H2119">
            <v>24.63</v>
          </cell>
          <cell r="I2119" t="str">
            <v>MATE MELE 12098</v>
          </cell>
        </row>
        <row r="2120">
          <cell r="B2120" t="str">
            <v>60A/250V (2 POLOS)</v>
          </cell>
        </row>
        <row r="2121">
          <cell r="A2121">
            <v>12099</v>
          </cell>
          <cell r="B2121" t="str">
            <v>CHAVE COMUTADORA REFORCADA TIPO FACA C/ BASE DE MARMORE 3 X</v>
          </cell>
          <cell r="C2121" t="str">
            <v>UN</v>
          </cell>
          <cell r="D2121">
            <v>2</v>
          </cell>
          <cell r="E2121">
            <v>18.309999999999999</v>
          </cell>
          <cell r="F2121">
            <v>19.899999999999999</v>
          </cell>
          <cell r="H2121">
            <v>21.48</v>
          </cell>
          <cell r="I2121" t="str">
            <v>MATE MELE 12099</v>
          </cell>
        </row>
        <row r="2122">
          <cell r="B2122" t="str">
            <v>30A/250V (3 POLOS)</v>
          </cell>
        </row>
        <row r="2123">
          <cell r="B2123" t="e">
            <v>#VALUE!</v>
          </cell>
        </row>
        <row r="2124">
          <cell r="A2124">
            <v>12100</v>
          </cell>
          <cell r="B2124" t="str">
            <v>CHAVE COMUTADORA REFORCADA TIPO FACA C/ BASE DE MARMORE 3 X</v>
          </cell>
          <cell r="C2124" t="str">
            <v>UN</v>
          </cell>
          <cell r="D2124">
            <v>2</v>
          </cell>
          <cell r="E2124">
            <v>22.58</v>
          </cell>
          <cell r="F2124">
            <v>24.53</v>
          </cell>
          <cell r="H2124">
            <v>26.49</v>
          </cell>
          <cell r="I2124" t="str">
            <v>MATE MELE 12100</v>
          </cell>
        </row>
        <row r="2125">
          <cell r="A2125" t="str">
            <v>ÓDIGO</v>
          </cell>
          <cell r="B2125" t="str">
            <v>| DESCRIÇÃO DO INSUMO</v>
          </cell>
          <cell r="C2125" t="str">
            <v>| UNID.</v>
          </cell>
          <cell r="D2125" t="str">
            <v>| CAT.</v>
          </cell>
          <cell r="E2125" t="str">
            <v>P R E Ç O</v>
          </cell>
          <cell r="F2125" t="str">
            <v>S  C A L C</v>
          </cell>
          <cell r="G2125" t="str">
            <v>U L A</v>
          </cell>
          <cell r="H2125" t="str">
            <v>D O S  |</v>
          </cell>
          <cell r="I2125" t="str">
            <v>COD.INTELIGENTE</v>
          </cell>
        </row>
        <row r="2126">
          <cell r="D2126">
            <v>1</v>
          </cell>
          <cell r="E2126" t="str">
            <v>.QUARTIL</v>
          </cell>
          <cell r="F2126" t="str">
            <v>MEDIANO</v>
          </cell>
          <cell r="G2126">
            <v>3</v>
          </cell>
          <cell r="H2126" t="str">
            <v>.QUARTIL</v>
          </cell>
        </row>
        <row r="2128">
          <cell r="A2128" t="str">
            <v>íNCULO..</v>
          </cell>
          <cell r="B2128" t="str">
            <v>...: NACIONAL CAIXA</v>
          </cell>
        </row>
        <row r="2130">
          <cell r="B2130" t="str">
            <v>60A/250V (3 POLOS)</v>
          </cell>
        </row>
        <row r="2131">
          <cell r="A2131">
            <v>20971</v>
          </cell>
          <cell r="B2131" t="str">
            <v>CHAVE DUPLA P/ CONEXOES TIPO STORZ EM LATAO ENGATE RAPIDO 1</v>
          </cell>
          <cell r="C2131" t="str">
            <v>UN</v>
          </cell>
          <cell r="D2131">
            <v>2</v>
          </cell>
          <cell r="E2131">
            <v>25.37</v>
          </cell>
          <cell r="F2131">
            <v>25.37</v>
          </cell>
          <cell r="H2131">
            <v>28.41</v>
          </cell>
          <cell r="I2131" t="str">
            <v>MATE MDIV 20971</v>
          </cell>
        </row>
        <row r="2132">
          <cell r="B2132" t="str">
            <v>1/2" X 2 1/2"</v>
          </cell>
        </row>
        <row r="2133">
          <cell r="A2133">
            <v>13709</v>
          </cell>
          <cell r="B2133" t="str">
            <v>CHAVE ESTRELA TRIANGULO TRIFASICA P/ MOTOR 15CV (380V) P/ FU</v>
          </cell>
          <cell r="C2133" t="str">
            <v>UN</v>
          </cell>
          <cell r="D2133">
            <v>2</v>
          </cell>
          <cell r="E2133">
            <v>422.5</v>
          </cell>
          <cell r="F2133">
            <v>459.13</v>
          </cell>
          <cell r="H2133">
            <v>495.72</v>
          </cell>
          <cell r="I2133" t="str">
            <v>MATE MELE 13709</v>
          </cell>
        </row>
        <row r="2134">
          <cell r="B2134" t="str">
            <v>SIVEL DIAZED 35A</v>
          </cell>
        </row>
        <row r="2135">
          <cell r="A2135">
            <v>13366</v>
          </cell>
          <cell r="B2135" t="str">
            <v>CHAVE FACA BIPOLAR C/ BASE DE ARDOSIA P/ FUSIVEIS CARTUCHO 6</v>
          </cell>
          <cell r="C2135" t="str">
            <v>UN</v>
          </cell>
          <cell r="D2135">
            <v>2</v>
          </cell>
          <cell r="E2135">
            <v>19.21</v>
          </cell>
          <cell r="F2135">
            <v>20.88</v>
          </cell>
          <cell r="H2135">
            <v>22.54</v>
          </cell>
          <cell r="I2135" t="str">
            <v>MATE MELE 13366</v>
          </cell>
        </row>
        <row r="2136">
          <cell r="B2136" t="str">
            <v>0A/250V</v>
          </cell>
        </row>
        <row r="2137">
          <cell r="A2137">
            <v>13403</v>
          </cell>
          <cell r="B2137" t="str">
            <v>CHAVE FACA BIPOLAR C/ BASE DE ARDOSIA/MARMORE P/ FUSIVEIS CA</v>
          </cell>
          <cell r="C2137" t="str">
            <v>UN</v>
          </cell>
          <cell r="D2137">
            <v>2</v>
          </cell>
          <cell r="E2137">
            <v>15.05</v>
          </cell>
          <cell r="F2137">
            <v>16.350000000000001</v>
          </cell>
          <cell r="H2137">
            <v>17.66</v>
          </cell>
          <cell r="I2137" t="str">
            <v>MATE MELE 13403</v>
          </cell>
        </row>
        <row r="2138">
          <cell r="B2138" t="str">
            <v>RTUCHO 30A/250V</v>
          </cell>
        </row>
        <row r="2139">
          <cell r="A2139">
            <v>12080</v>
          </cell>
          <cell r="B2139" t="str">
            <v>CHAVE FACA MONOPOLAR BLINDADA 30A/250V</v>
          </cell>
          <cell r="C2139" t="str">
            <v>UN</v>
          </cell>
          <cell r="D2139">
            <v>2</v>
          </cell>
          <cell r="E2139">
            <v>29.1</v>
          </cell>
          <cell r="F2139">
            <v>31.62</v>
          </cell>
          <cell r="H2139">
            <v>34.14</v>
          </cell>
          <cell r="I2139" t="str">
            <v>MATE MELE 12080</v>
          </cell>
        </row>
        <row r="2140">
          <cell r="A2140">
            <v>12083</v>
          </cell>
          <cell r="B2140" t="str">
            <v>CHAVE FACA TRIPOLAR BLINDADA 100A/250V, TIPO F-323 SPF DA MA</v>
          </cell>
          <cell r="C2140" t="str">
            <v>UN</v>
          </cell>
          <cell r="D2140">
            <v>2</v>
          </cell>
          <cell r="E2140">
            <v>451.61</v>
          </cell>
          <cell r="F2140">
            <v>490.76</v>
          </cell>
          <cell r="H2140">
            <v>529.87</v>
          </cell>
          <cell r="I2140" t="str">
            <v>MATE MELE 12083</v>
          </cell>
        </row>
        <row r="2141">
          <cell r="B2141" t="str">
            <v>R-GIRIUS CONTINENTAL OU EQUIV</v>
          </cell>
        </row>
        <row r="2142">
          <cell r="A2142">
            <v>12079</v>
          </cell>
          <cell r="B2142" t="str">
            <v>CHAVE FACA TRIPOLAR BLINDADA 150A/500V, C/BASE P/FUSIVEIS NH</v>
          </cell>
          <cell r="C2142" t="str">
            <v>UN</v>
          </cell>
          <cell r="D2142">
            <v>2</v>
          </cell>
          <cell r="E2142">
            <v>368.36</v>
          </cell>
          <cell r="F2142">
            <v>400.29</v>
          </cell>
          <cell r="H2142">
            <v>432.2</v>
          </cell>
          <cell r="I2142" t="str">
            <v>MATE MELE 12079</v>
          </cell>
        </row>
        <row r="2143">
          <cell r="B2143" t="str">
            <v>DE 125A, TIPO F-824 DA MAR-GIRIUS CONTINENTAL OU EQUIV</v>
          </cell>
        </row>
        <row r="2144">
          <cell r="A2144">
            <v>12081</v>
          </cell>
          <cell r="B2144" t="str">
            <v>CHAVE FACA TRIPOLAR BLINDADA 30A/250V, TIPO F-321 SPF DA MAR</v>
          </cell>
          <cell r="C2144" t="str">
            <v>UN</v>
          </cell>
          <cell r="D2144">
            <v>1</v>
          </cell>
          <cell r="E2144">
            <v>120.43</v>
          </cell>
          <cell r="F2144">
            <v>130.87</v>
          </cell>
          <cell r="H2144">
            <v>141.30000000000001</v>
          </cell>
          <cell r="I2144" t="str">
            <v>MATE MELE 12081</v>
          </cell>
        </row>
        <row r="2145">
          <cell r="B2145" t="e">
            <v>#VALUE!</v>
          </cell>
        </row>
        <row r="2146">
          <cell r="A2146">
            <v>12082</v>
          </cell>
          <cell r="B2146" t="str">
            <v>CHAVE FACA TRIPOLAR BLINDADA 60A/250V, TIPO F-322 SPF DA MAR</v>
          </cell>
          <cell r="C2146" t="str">
            <v>UN</v>
          </cell>
          <cell r="D2146">
            <v>2</v>
          </cell>
          <cell r="E2146">
            <v>196.45</v>
          </cell>
          <cell r="F2146">
            <v>213.48</v>
          </cell>
          <cell r="H2146">
            <v>230.49</v>
          </cell>
          <cell r="I2146" t="str">
            <v>MATE MELE 12082</v>
          </cell>
        </row>
        <row r="2147">
          <cell r="B2147" t="e">
            <v>#VALUE!</v>
          </cell>
        </row>
        <row r="2148">
          <cell r="A2148">
            <v>12092</v>
          </cell>
          <cell r="B2148" t="str">
            <v>CHAVE FACA TRIPOLAR C/BASE DE ARDOSIA/MARMORE 100A/250V</v>
          </cell>
          <cell r="C2148" t="str">
            <v>UN</v>
          </cell>
          <cell r="D2148">
            <v>2</v>
          </cell>
          <cell r="E2148">
            <v>48.27</v>
          </cell>
          <cell r="F2148">
            <v>55.58</v>
          </cell>
          <cell r="H2148">
            <v>56.63</v>
          </cell>
          <cell r="I2148" t="str">
            <v>MATE MELE 12092</v>
          </cell>
        </row>
        <row r="2149">
          <cell r="A2149">
            <v>13368</v>
          </cell>
          <cell r="B2149" t="str">
            <v>CHAVE FACA TRIPOLAR C/BASE DE ARDOSIA/MARMORE 100A/500V</v>
          </cell>
          <cell r="C2149" t="str">
            <v>UN</v>
          </cell>
          <cell r="D2149">
            <v>2</v>
          </cell>
          <cell r="E2149">
            <v>52.68</v>
          </cell>
          <cell r="F2149">
            <v>57.25</v>
          </cell>
          <cell r="H2149">
            <v>61.81</v>
          </cell>
          <cell r="I2149" t="str">
            <v>MATE MELE 13368</v>
          </cell>
        </row>
        <row r="2150">
          <cell r="A2150">
            <v>12090</v>
          </cell>
          <cell r="B2150" t="str">
            <v>CHAVE FACA TRIPOLAR C/BASE DE ARDOSIA/MARMORE 30A/250V</v>
          </cell>
          <cell r="C2150" t="str">
            <v>UN</v>
          </cell>
          <cell r="D2150">
            <v>2</v>
          </cell>
          <cell r="E2150">
            <v>22.25</v>
          </cell>
          <cell r="F2150">
            <v>24.18</v>
          </cell>
          <cell r="H2150">
            <v>26.11</v>
          </cell>
          <cell r="I2150" t="str">
            <v>MATE MELE 12090</v>
          </cell>
        </row>
        <row r="2151">
          <cell r="A2151">
            <v>12091</v>
          </cell>
          <cell r="B2151" t="str">
            <v>CHAVE FACA TRIPOLAR C/BASE DE ARDOSIA/MARMORE 60A/250V</v>
          </cell>
          <cell r="C2151" t="str">
            <v>UN</v>
          </cell>
          <cell r="D2151">
            <v>2</v>
          </cell>
          <cell r="E2151">
            <v>26.84</v>
          </cell>
          <cell r="F2151">
            <v>29.17</v>
          </cell>
          <cell r="H2151">
            <v>31.49</v>
          </cell>
          <cell r="I2151" t="str">
            <v>MATE MELE 12091</v>
          </cell>
        </row>
        <row r="2152">
          <cell r="A2152">
            <v>13367</v>
          </cell>
          <cell r="B2152" t="str">
            <v>CHAVE FACA TRIPOLAR C/BASE DE ARDOSIA/MARMORE 60A/500V</v>
          </cell>
          <cell r="C2152" t="str">
            <v>UN</v>
          </cell>
          <cell r="D2152">
            <v>2</v>
          </cell>
          <cell r="E2152">
            <v>32.36</v>
          </cell>
          <cell r="F2152">
            <v>35.17</v>
          </cell>
          <cell r="H2152">
            <v>37.97</v>
          </cell>
          <cell r="I2152" t="str">
            <v>MATE MELE 13367</v>
          </cell>
        </row>
        <row r="2153">
          <cell r="A2153">
            <v>5047</v>
          </cell>
          <cell r="B2153" t="str">
            <v>CHAVE FUSIVEL DE DISTRIBUICAO 15,0KV/100A</v>
          </cell>
          <cell r="C2153" t="str">
            <v>UN</v>
          </cell>
          <cell r="D2153">
            <v>2</v>
          </cell>
          <cell r="E2153">
            <v>184.6</v>
          </cell>
          <cell r="F2153">
            <v>200.61</v>
          </cell>
          <cell r="H2153">
            <v>216.6</v>
          </cell>
          <cell r="I2153" t="str">
            <v>MATE MELE 5047</v>
          </cell>
        </row>
        <row r="2154">
          <cell r="A2154">
            <v>5048</v>
          </cell>
          <cell r="B2154" t="str">
            <v>CHAVE FUSIVEL DE DISTRIBUICAO 34,5KV/100A</v>
          </cell>
          <cell r="C2154" t="str">
            <v>UN</v>
          </cell>
          <cell r="D2154">
            <v>2</v>
          </cell>
          <cell r="E2154">
            <v>248.71</v>
          </cell>
          <cell r="F2154">
            <v>270.27</v>
          </cell>
          <cell r="H2154">
            <v>291.81</v>
          </cell>
          <cell r="I2154" t="str">
            <v>MATE MELE 5048</v>
          </cell>
        </row>
        <row r="2155">
          <cell r="A2155">
            <v>13386</v>
          </cell>
          <cell r="B2155" t="str">
            <v>CHAVE MAGNETICA 2 X 30A P/ COMANDO ILUMINACAO PUBLICA, ACION</v>
          </cell>
          <cell r="C2155" t="str">
            <v>UN</v>
          </cell>
          <cell r="D2155">
            <v>2</v>
          </cell>
          <cell r="E2155">
            <v>263.44</v>
          </cell>
          <cell r="F2155">
            <v>286.27</v>
          </cell>
          <cell r="H2155">
            <v>309.08999999999997</v>
          </cell>
          <cell r="I2155" t="str">
            <v>MATE MELE 13386</v>
          </cell>
        </row>
        <row r="2156">
          <cell r="A2156" t="str">
            <v>ÓDIGO</v>
          </cell>
          <cell r="B2156" t="str">
            <v>| DESCRIÇÃO DO INSUMO</v>
          </cell>
          <cell r="C2156" t="str">
            <v>| UNID.</v>
          </cell>
          <cell r="D2156" t="str">
            <v>| CAT.</v>
          </cell>
          <cell r="E2156" t="str">
            <v>P R E Ç O</v>
          </cell>
          <cell r="F2156" t="str">
            <v>S  C A L C</v>
          </cell>
          <cell r="G2156" t="str">
            <v>U L A</v>
          </cell>
          <cell r="H2156" t="str">
            <v>D O S  |</v>
          </cell>
          <cell r="I2156" t="str">
            <v>COD.INTELIGENTE</v>
          </cell>
        </row>
        <row r="2157">
          <cell r="D2157">
            <v>1</v>
          </cell>
          <cell r="E2157" t="str">
            <v>.QUARTIL</v>
          </cell>
          <cell r="F2157" t="str">
            <v>MEDIANO</v>
          </cell>
          <cell r="G2157">
            <v>3</v>
          </cell>
          <cell r="H2157" t="str">
            <v>.QUARTIL</v>
          </cell>
        </row>
        <row r="2159">
          <cell r="A2159" t="str">
            <v>íNCULO..</v>
          </cell>
          <cell r="B2159" t="str">
            <v>...: NACIONAL CAIXA</v>
          </cell>
        </row>
        <row r="2161">
          <cell r="B2161" t="str">
            <v>ADA POR RELE FOTOELETRICO NA 220V/60HZ, TIPO LUX CONTROL MOD</v>
          </cell>
        </row>
        <row r="2162">
          <cell r="B2162" t="str">
            <v>ELO CIP-I/70 OU EQUIV</v>
          </cell>
        </row>
        <row r="2163">
          <cell r="A2163">
            <v>20056</v>
          </cell>
          <cell r="B2163" t="str">
            <v>CHAVE P/ TAMPAO PVC EB- 644 3/8"</v>
          </cell>
          <cell r="C2163" t="str">
            <v>UN</v>
          </cell>
          <cell r="D2163">
            <v>2</v>
          </cell>
          <cell r="E2163">
            <v>38.700000000000003</v>
          </cell>
          <cell r="F2163">
            <v>38.700000000000003</v>
          </cell>
          <cell r="H2163">
            <v>38.700000000000003</v>
          </cell>
          <cell r="I2163" t="str">
            <v>MATE MHIS 20056</v>
          </cell>
        </row>
        <row r="2164">
          <cell r="A2164">
            <v>13354</v>
          </cell>
          <cell r="B2164" t="str">
            <v>CHAVE PARTIDA DIRETA P/MOTOR TRIFASICO 7,50CV/380V, C/FUSIVE</v>
          </cell>
          <cell r="C2164" t="str">
            <v>UN</v>
          </cell>
          <cell r="D2164">
            <v>2</v>
          </cell>
          <cell r="E2164">
            <v>366.3</v>
          </cell>
          <cell r="F2164">
            <v>398.06</v>
          </cell>
          <cell r="H2164">
            <v>429.78</v>
          </cell>
          <cell r="I2164" t="str">
            <v>MATE MELE 13354</v>
          </cell>
        </row>
        <row r="2165">
          <cell r="B2165" t="str">
            <v>IS DIAZED E BOTAO LIGA-DESLIGA TIPO GPS SIEMENS OU EQUIV</v>
          </cell>
        </row>
        <row r="2166">
          <cell r="A2166">
            <v>14058</v>
          </cell>
          <cell r="B2166" t="str">
            <v>CHAVE PARTIDA DIRETA TRIFASICA P/ MOTOR 10CV-220V C/ FUSIVEL</v>
          </cell>
          <cell r="C2166" t="str">
            <v>UN</v>
          </cell>
          <cell r="D2166">
            <v>2</v>
          </cell>
          <cell r="E2166">
            <v>464.38</v>
          </cell>
          <cell r="F2166">
            <v>504.63</v>
          </cell>
          <cell r="H2166">
            <v>544.85</v>
          </cell>
          <cell r="I2166" t="str">
            <v>MATE MELE 14058</v>
          </cell>
        </row>
        <row r="2167">
          <cell r="B2167" t="str">
            <v>DIAZED 63A</v>
          </cell>
        </row>
        <row r="2168">
          <cell r="A2168">
            <v>14056</v>
          </cell>
          <cell r="B2168" t="str">
            <v>CHAVE PARTIDA DIRETA TRIFASICA P/ MOTOR 30CV-220V C/ FUSIVEL</v>
          </cell>
          <cell r="C2168" t="str">
            <v>UN</v>
          </cell>
          <cell r="D2168">
            <v>2</v>
          </cell>
          <cell r="E2168">
            <v>3075.8</v>
          </cell>
          <cell r="F2168">
            <v>3342.44</v>
          </cell>
          <cell r="H2168">
            <v>3608.83</v>
          </cell>
          <cell r="I2168" t="str">
            <v>MATE MELE 14056</v>
          </cell>
        </row>
        <row r="2169">
          <cell r="B2169" t="str">
            <v>NH 160A</v>
          </cell>
        </row>
        <row r="2170">
          <cell r="A2170">
            <v>14057</v>
          </cell>
          <cell r="B2170" t="str">
            <v>CHAVE PARTIDA DIRETA TRIFASICA P/ MOTOR 5CV-220V C/ FUSIVEL</v>
          </cell>
          <cell r="C2170" t="str">
            <v>UN</v>
          </cell>
          <cell r="D2170">
            <v>2</v>
          </cell>
          <cell r="E2170">
            <v>478.53</v>
          </cell>
          <cell r="F2170">
            <v>520.01</v>
          </cell>
          <cell r="H2170">
            <v>561.46</v>
          </cell>
          <cell r="I2170" t="str">
            <v>MATE MELE 14057</v>
          </cell>
        </row>
        <row r="2171">
          <cell r="B2171" t="str">
            <v>DIAZED 35A</v>
          </cell>
        </row>
        <row r="2172">
          <cell r="A2172">
            <v>13708</v>
          </cell>
          <cell r="B2172" t="str">
            <v>CHAVE PARTIDA DIRETA TRIFASICA P/ MOTOR 5CV-380V C/ FUSIVEL</v>
          </cell>
          <cell r="C2172" t="str">
            <v>UN</v>
          </cell>
          <cell r="D2172">
            <v>2</v>
          </cell>
          <cell r="E2172">
            <v>505.63</v>
          </cell>
          <cell r="F2172">
            <v>549.46</v>
          </cell>
          <cell r="H2172">
            <v>593.25</v>
          </cell>
          <cell r="I2172" t="str">
            <v>MATE MELE 13708</v>
          </cell>
        </row>
        <row r="2173">
          <cell r="B2173" t="str">
            <v>DIAZED 20A</v>
          </cell>
        </row>
        <row r="2174">
          <cell r="A2174">
            <v>13353</v>
          </cell>
          <cell r="B2174" t="str">
            <v>CHAVE REVERSORA BLINDADA 30A/500V ELETROMAR OU EQUIV</v>
          </cell>
          <cell r="C2174" t="str">
            <v>UN</v>
          </cell>
          <cell r="D2174">
            <v>2</v>
          </cell>
          <cell r="E2174">
            <v>210.5</v>
          </cell>
          <cell r="F2174">
            <v>228.75</v>
          </cell>
          <cell r="H2174">
            <v>246.98</v>
          </cell>
          <cell r="I2174" t="str">
            <v>MATE MELE 13353</v>
          </cell>
        </row>
        <row r="2175">
          <cell r="A2175">
            <v>13847</v>
          </cell>
          <cell r="B2175" t="str">
            <v>CHAVE REVERSORA TRIFASICA BLINDADA 30A, 250V</v>
          </cell>
          <cell r="C2175" t="str">
            <v>UN</v>
          </cell>
          <cell r="D2175">
            <v>2</v>
          </cell>
          <cell r="E2175">
            <v>90.27</v>
          </cell>
          <cell r="F2175">
            <v>98.09</v>
          </cell>
          <cell r="H2175">
            <v>105.91</v>
          </cell>
          <cell r="I2175" t="str">
            <v>MATE MELE 13847</v>
          </cell>
        </row>
        <row r="2176">
          <cell r="A2176">
            <v>13369</v>
          </cell>
          <cell r="B2176" t="str">
            <v>CHAVE SECCIONADORA FUSIVEL TRIPOLAR, MANOBRA C/ CARGA, 160A/</v>
          </cell>
          <cell r="C2176" t="str">
            <v>UN</v>
          </cell>
          <cell r="D2176">
            <v>2</v>
          </cell>
          <cell r="E2176">
            <v>170.33</v>
          </cell>
          <cell r="F2176">
            <v>185.09</v>
          </cell>
          <cell r="H2176">
            <v>199.85</v>
          </cell>
          <cell r="I2176" t="str">
            <v>MATE MELE 13369</v>
          </cell>
        </row>
        <row r="2177">
          <cell r="B2177" t="str">
            <v>500V P/ FUSIVEIS NH TAMANHO 00 CORRENTE NOMINAL ATE 160A, TI</v>
          </cell>
        </row>
        <row r="2178">
          <cell r="B2178" t="str">
            <v>PO 3 NP 4080 DA SIEMENS OU EQUIV</v>
          </cell>
        </row>
        <row r="2179">
          <cell r="A2179">
            <v>13370</v>
          </cell>
          <cell r="B2179" t="str">
            <v>CHAVE SECCIONADORA FUSIVEL TRIPOLAR, MANOBRA C/ CARGA, 250A/</v>
          </cell>
          <cell r="C2179" t="str">
            <v>UN</v>
          </cell>
          <cell r="D2179">
            <v>2</v>
          </cell>
          <cell r="E2179">
            <v>209.22</v>
          </cell>
          <cell r="F2179">
            <v>227.35</v>
          </cell>
          <cell r="H2179">
            <v>245.47</v>
          </cell>
          <cell r="I2179" t="str">
            <v>MATE MELE 13370</v>
          </cell>
        </row>
        <row r="2180">
          <cell r="B2180" t="str">
            <v>500V P/ FUSIVEIS NH TAMANHO 1 CORRENTE NOMINAL ATE 250A, TIP</v>
          </cell>
        </row>
        <row r="2181">
          <cell r="B2181" t="str">
            <v>O 3 NN 2200 DA SIEMENS OU EQUIV</v>
          </cell>
        </row>
        <row r="2182">
          <cell r="A2182">
            <v>2395</v>
          </cell>
          <cell r="B2182" t="str">
            <v>CHAVE SECCIONADORA TRIPOLAR C/ PORTA FUSIVEIS NH, MANOBRA C/</v>
          </cell>
          <cell r="C2182" t="str">
            <v>UN</v>
          </cell>
          <cell r="D2182">
            <v>2</v>
          </cell>
          <cell r="E2182">
            <v>474.19</v>
          </cell>
          <cell r="F2182">
            <v>515.29999999999995</v>
          </cell>
          <cell r="H2182">
            <v>556.36</v>
          </cell>
          <cell r="I2182" t="str">
            <v>MATE MELE 2395</v>
          </cell>
        </row>
        <row r="2183">
          <cell r="B2183" t="str">
            <v>CARGA, 125A/500V, TIPO S37 SIEMENS OU EQUIV</v>
          </cell>
        </row>
        <row r="2184">
          <cell r="A2184">
            <v>2398</v>
          </cell>
          <cell r="B2184" t="str">
            <v>CHAVE SECCIONADORA TRIPOLAR C/ PORTA FUSIVEIS NH, MANOBRA C/</v>
          </cell>
          <cell r="C2184" t="str">
            <v>UN</v>
          </cell>
          <cell r="D2184">
            <v>2</v>
          </cell>
          <cell r="E2184">
            <v>1038.98</v>
          </cell>
          <cell r="F2184">
            <v>1129.05</v>
          </cell>
          <cell r="H2184">
            <v>1219.03</v>
          </cell>
          <cell r="I2184" t="str">
            <v>MATE MELE 2398</v>
          </cell>
        </row>
        <row r="2185">
          <cell r="B2185" t="str">
            <v>CARGA, 300A/500V, TIPO S37 SIEMENS OU EQUIV</v>
          </cell>
        </row>
        <row r="2186">
          <cell r="A2186">
            <v>2399</v>
          </cell>
          <cell r="B2186" t="str">
            <v>CHAVE SECCIONADORA TRIPOLAR C/ PORTA FUSIVEIS NH, MANOBRA C/</v>
          </cell>
          <cell r="C2186" t="str">
            <v>UN</v>
          </cell>
          <cell r="D2186">
            <v>2</v>
          </cell>
          <cell r="E2186">
            <v>1290.0999999999999</v>
          </cell>
          <cell r="F2186">
            <v>1401.94</v>
          </cell>
          <cell r="H2186">
            <v>1513.67</v>
          </cell>
          <cell r="I2186" t="str">
            <v>MATE MELE 2399</v>
          </cell>
        </row>
        <row r="2187">
          <cell r="A2187" t="str">
            <v>ÓDIGO</v>
          </cell>
          <cell r="B2187" t="str">
            <v>| DESCRIÇÃO DO INSUMO</v>
          </cell>
          <cell r="C2187" t="str">
            <v>| UNID.</v>
          </cell>
          <cell r="D2187" t="str">
            <v>| CAT.</v>
          </cell>
          <cell r="E2187" t="str">
            <v>P R E Ç O</v>
          </cell>
          <cell r="F2187" t="str">
            <v>S  C A L C</v>
          </cell>
          <cell r="G2187" t="str">
            <v>U L A</v>
          </cell>
          <cell r="H2187" t="str">
            <v>D O S  |</v>
          </cell>
          <cell r="I2187" t="str">
            <v>COD.INTELIGENTE</v>
          </cell>
        </row>
        <row r="2188">
          <cell r="D2188">
            <v>1</v>
          </cell>
          <cell r="E2188" t="str">
            <v>.QUARTIL</v>
          </cell>
          <cell r="F2188" t="str">
            <v>MEDIANO</v>
          </cell>
          <cell r="G2188">
            <v>3</v>
          </cell>
          <cell r="H2188" t="str">
            <v>.QUARTIL</v>
          </cell>
        </row>
        <row r="2190">
          <cell r="A2190" t="str">
            <v>íNCULO..</v>
          </cell>
          <cell r="B2190" t="str">
            <v>...: NACIONAL CAIXA</v>
          </cell>
        </row>
        <row r="2192">
          <cell r="B2192" t="str">
            <v>CARGA, 400A/500V, TIPO S37 SIEMENS OU EQUIV</v>
          </cell>
        </row>
        <row r="2193">
          <cell r="A2193">
            <v>12340</v>
          </cell>
          <cell r="B2193" t="str">
            <v>CHAVE SECCIONADORA TRIPOLAR P/ MEDIA TENSAO 400A/15KV, C/ CO</v>
          </cell>
          <cell r="C2193" t="str">
            <v>UN</v>
          </cell>
          <cell r="D2193">
            <v>2</v>
          </cell>
          <cell r="E2193">
            <v>1525.44</v>
          </cell>
          <cell r="F2193">
            <v>1657.68</v>
          </cell>
          <cell r="H2193">
            <v>1789.8</v>
          </cell>
          <cell r="I2193" t="str">
            <v>MATE MELE 12340</v>
          </cell>
        </row>
        <row r="2194">
          <cell r="B2194" t="str">
            <v>MANDO MANUAL SIMULTANEO NAS 3 FASES ATRAVES DE PUNHO</v>
          </cell>
        </row>
        <row r="2195">
          <cell r="A2195">
            <v>12341</v>
          </cell>
          <cell r="B2195" t="str">
            <v>CHAVE SECCIONADORA TRIPOLAR P/ MEDIA TENSAO 400A/15KV, C/ CO</v>
          </cell>
          <cell r="C2195" t="str">
            <v>UN</v>
          </cell>
          <cell r="D2195">
            <v>2</v>
          </cell>
          <cell r="E2195">
            <v>1397.99</v>
          </cell>
          <cell r="F2195">
            <v>1519.18</v>
          </cell>
          <cell r="H2195">
            <v>1640.25</v>
          </cell>
          <cell r="I2195" t="str">
            <v>MATE MELE 12341</v>
          </cell>
        </row>
        <row r="2196">
          <cell r="B2196" t="str">
            <v>MANDO MANUAL SIMULTANEO NAS 3 FASES ATRAVES DE VARA DE MANOB</v>
          </cell>
        </row>
        <row r="2197">
          <cell r="B2197" t="str">
            <v>RA, TIPO 3 DC 0015-2W SIEMENS OU EQUIV</v>
          </cell>
        </row>
        <row r="2198">
          <cell r="A2198">
            <v>14281</v>
          </cell>
          <cell r="B2198" t="str">
            <v>CHAVE SECCIONADORA TRIPOLAR 250A, 600V C/ FUSIVEIS NH 200A E</v>
          </cell>
          <cell r="C2198" t="str">
            <v>UN</v>
          </cell>
          <cell r="D2198">
            <v>2</v>
          </cell>
          <cell r="E2198">
            <v>705.01</v>
          </cell>
          <cell r="F2198">
            <v>766.13</v>
          </cell>
          <cell r="H2198">
            <v>827.19</v>
          </cell>
          <cell r="I2198" t="str">
            <v>MATE MELE 14281</v>
          </cell>
        </row>
        <row r="2199">
          <cell r="B2199" t="str">
            <v>M CAIXA BLINDADA EM ACO</v>
          </cell>
        </row>
        <row r="2200">
          <cell r="A2200">
            <v>14282</v>
          </cell>
          <cell r="B2200" t="str">
            <v>CHAVE SECCIONADORA TRIPOLAR 400A, 600V C/ FUSIVEIS NH 400A E</v>
          </cell>
          <cell r="C2200" t="str">
            <v>UN</v>
          </cell>
          <cell r="D2200">
            <v>2</v>
          </cell>
          <cell r="E2200">
            <v>903.22</v>
          </cell>
          <cell r="F2200">
            <v>981.52</v>
          </cell>
          <cell r="H2200">
            <v>1059.75</v>
          </cell>
          <cell r="I2200" t="str">
            <v>MATE MELE 14282</v>
          </cell>
        </row>
        <row r="2201">
          <cell r="B2201" t="str">
            <v>M CAIXA BLINDADA EM ACO</v>
          </cell>
        </row>
        <row r="2202">
          <cell r="A2202">
            <v>14283</v>
          </cell>
          <cell r="B2202" t="str">
            <v>CHAVE SECCIONADORA TRIPOLAR 600A, 600V C/ FUSIVEIS NH 600A E</v>
          </cell>
          <cell r="C2202" t="str">
            <v>UN</v>
          </cell>
          <cell r="D2202">
            <v>2</v>
          </cell>
          <cell r="E2202">
            <v>1214.33</v>
          </cell>
          <cell r="F2202">
            <v>1319.6</v>
          </cell>
          <cell r="H2202">
            <v>1424.77</v>
          </cell>
          <cell r="I2202" t="str">
            <v>MATE MELE 14283</v>
          </cell>
        </row>
        <row r="2203">
          <cell r="B2203" t="str">
            <v>M CAIXA BLINDADO EM ACO</v>
          </cell>
        </row>
        <row r="2204">
          <cell r="A2204">
            <v>14386</v>
          </cell>
          <cell r="B2204" t="str">
            <v>CHAVE SECCIONADORA TRIPOLAR, ABERTURA EM CARGA 15KV, 400A ,</v>
          </cell>
          <cell r="C2204" t="str">
            <v>UN</v>
          </cell>
          <cell r="D2204">
            <v>2</v>
          </cell>
          <cell r="E2204">
            <v>1403.76</v>
          </cell>
          <cell r="F2204">
            <v>1525.45</v>
          </cell>
          <cell r="H2204">
            <v>1647.02</v>
          </cell>
          <cell r="I2204" t="str">
            <v>MATE MELE 14386</v>
          </cell>
        </row>
        <row r="2205">
          <cell r="B2205" t="str">
            <v>C/ PUNHO</v>
          </cell>
        </row>
        <row r="2206">
          <cell r="A2206">
            <v>14385</v>
          </cell>
          <cell r="B2206" t="str">
            <v>CHAVE SECCIONADORA UNIPOLAR, ABERTURA EM CARGA C/ VARA, 15KV</v>
          </cell>
          <cell r="C2206" t="str">
            <v>UN</v>
          </cell>
          <cell r="D2206">
            <v>2</v>
          </cell>
          <cell r="E2206">
            <v>401.43</v>
          </cell>
          <cell r="F2206">
            <v>436.23</v>
          </cell>
          <cell r="H2206">
            <v>470.99</v>
          </cell>
          <cell r="I2206" t="str">
            <v>MATE MELE 14385</v>
          </cell>
        </row>
        <row r="2207">
          <cell r="B2207" t="str">
            <v>, 400A USO INTERNO</v>
          </cell>
        </row>
        <row r="2208">
          <cell r="A2208">
            <v>13278</v>
          </cell>
          <cell r="B2208" t="str">
            <v>CHUMBADOR DE ACO 1" X 500MM C/ ROSCA E PORCA</v>
          </cell>
          <cell r="C2208" t="str">
            <v>KG</v>
          </cell>
          <cell r="D2208">
            <v>2</v>
          </cell>
          <cell r="E2208">
            <v>18.91</v>
          </cell>
          <cell r="F2208">
            <v>25.21</v>
          </cell>
          <cell r="H2208">
            <v>30.25</v>
          </cell>
          <cell r="I2208" t="str">
            <v>MATE MDIV 13278</v>
          </cell>
        </row>
        <row r="2209">
          <cell r="A2209">
            <v>13279</v>
          </cell>
          <cell r="B2209" t="str">
            <v>CHUMBADOR DE ACO 5/8" X 200MM C/ ROSCA E PORCA</v>
          </cell>
          <cell r="C2209" t="str">
            <v>KG</v>
          </cell>
          <cell r="D2209">
            <v>2</v>
          </cell>
          <cell r="E2209">
            <v>1.73</v>
          </cell>
          <cell r="F2209">
            <v>2.2999999999999998</v>
          </cell>
          <cell r="H2209">
            <v>2.76</v>
          </cell>
          <cell r="I2209" t="str">
            <v>MATE MDIV 13279</v>
          </cell>
        </row>
        <row r="2210">
          <cell r="A2210">
            <v>11976</v>
          </cell>
          <cell r="B2210" t="str">
            <v>CHUMBADOR OMEGA C/PARAFUSO OM1404 1/4"</v>
          </cell>
          <cell r="C2210" t="str">
            <v>UN</v>
          </cell>
          <cell r="D2210">
            <v>2</v>
          </cell>
          <cell r="E2210">
            <v>1.0900000000000001</v>
          </cell>
          <cell r="F2210">
            <v>1.46</v>
          </cell>
          <cell r="H2210">
            <v>1.75</v>
          </cell>
          <cell r="I2210" t="str">
            <v>MATE MDIV 11976</v>
          </cell>
        </row>
        <row r="2211">
          <cell r="A2211">
            <v>11977</v>
          </cell>
          <cell r="B2211" t="str">
            <v>CHUMBADOR URX - TECNART 1/2"</v>
          </cell>
          <cell r="C2211" t="str">
            <v>UN</v>
          </cell>
          <cell r="D2211">
            <v>2</v>
          </cell>
          <cell r="E2211">
            <v>1.99</v>
          </cell>
          <cell r="F2211">
            <v>2.66</v>
          </cell>
          <cell r="H2211">
            <v>3.19</v>
          </cell>
          <cell r="I2211" t="str">
            <v>MATE MDIV 11977</v>
          </cell>
        </row>
        <row r="2212">
          <cell r="A2212">
            <v>11974</v>
          </cell>
          <cell r="B2212" t="str">
            <v>CHUMBADOR 1/2" C/ PORCA</v>
          </cell>
          <cell r="C2212" t="str">
            <v>UN</v>
          </cell>
          <cell r="D2212">
            <v>2</v>
          </cell>
          <cell r="E2212">
            <v>2.2200000000000002</v>
          </cell>
          <cell r="F2212">
            <v>2.96</v>
          </cell>
          <cell r="H2212">
            <v>3.56</v>
          </cell>
          <cell r="I2212" t="str">
            <v>MATE MDIV 11974</v>
          </cell>
        </row>
        <row r="2213">
          <cell r="A2213">
            <v>11975</v>
          </cell>
          <cell r="B2213" t="str">
            <v>CHUMBADOR 5/8 X 6"</v>
          </cell>
          <cell r="C2213" t="str">
            <v>UN</v>
          </cell>
          <cell r="D2213">
            <v>2</v>
          </cell>
          <cell r="E2213">
            <v>3.05</v>
          </cell>
          <cell r="F2213">
            <v>4.07</v>
          </cell>
          <cell r="H2213">
            <v>4.8899999999999997</v>
          </cell>
          <cell r="I2213" t="str">
            <v>MATE MDIV 11975</v>
          </cell>
        </row>
        <row r="2214">
          <cell r="A2214">
            <v>14017</v>
          </cell>
          <cell r="B2214" t="str">
            <v>CHUMBO VIRGEM EM LINGOTE</v>
          </cell>
          <cell r="C2214" t="str">
            <v>KG</v>
          </cell>
          <cell r="D2214">
            <v>2</v>
          </cell>
          <cell r="E2214">
            <v>7.08</v>
          </cell>
          <cell r="F2214">
            <v>7.71</v>
          </cell>
          <cell r="H2214">
            <v>8.77</v>
          </cell>
          <cell r="I2214" t="str">
            <v>MATE MDIV 14017</v>
          </cell>
        </row>
        <row r="2215">
          <cell r="A2215">
            <v>1368</v>
          </cell>
          <cell r="B2215" t="str">
            <v>CHUVEIRO ELETRICO COMUM PLASTICO TP DUCHA 110/220V</v>
          </cell>
          <cell r="C2215" t="str">
            <v>UN</v>
          </cell>
          <cell r="D2215">
            <v>2</v>
          </cell>
          <cell r="E2215">
            <v>23.23</v>
          </cell>
          <cell r="F2215">
            <v>24.89</v>
          </cell>
          <cell r="H2215">
            <v>26.24</v>
          </cell>
          <cell r="I2215" t="str">
            <v>MATE MDIV 1368</v>
          </cell>
        </row>
        <row r="2216">
          <cell r="A2216">
            <v>1369</v>
          </cell>
          <cell r="B2216" t="str">
            <v>CHUVEIRO ELETRICO EM METAL CROMADO C/ ARTICULACAO 110/220V</v>
          </cell>
          <cell r="C2216" t="str">
            <v>UN</v>
          </cell>
          <cell r="D2216">
            <v>2</v>
          </cell>
          <cell r="E2216">
            <v>143.87</v>
          </cell>
          <cell r="F2216">
            <v>154.16999999999999</v>
          </cell>
          <cell r="H2216">
            <v>162.5</v>
          </cell>
          <cell r="I2216" t="str">
            <v>MATE MDIV 1369</v>
          </cell>
        </row>
        <row r="2217">
          <cell r="A2217">
            <v>1367</v>
          </cell>
          <cell r="B2217" t="str">
            <v>CHUVEIRO ELETRICO PLASTICO CROMADO TP TRADICIONAL 110/220V</v>
          </cell>
          <cell r="C2217" t="str">
            <v>UN</v>
          </cell>
          <cell r="D2217">
            <v>1</v>
          </cell>
          <cell r="E2217">
            <v>124.91</v>
          </cell>
          <cell r="F2217">
            <v>133.85</v>
          </cell>
          <cell r="H2217">
            <v>141.08000000000001</v>
          </cell>
          <cell r="I2217" t="str">
            <v>MATE MDIV 1367</v>
          </cell>
        </row>
        <row r="2218">
          <cell r="A2218" t="str">
            <v>ÓDIGO</v>
          </cell>
          <cell r="B2218" t="str">
            <v>| DESCRIÇÃO DO INSUMO</v>
          </cell>
          <cell r="C2218" t="str">
            <v>| UNID.</v>
          </cell>
          <cell r="D2218" t="str">
            <v>| CAT.</v>
          </cell>
          <cell r="E2218" t="str">
            <v>P R E Ç O</v>
          </cell>
          <cell r="F2218" t="str">
            <v>S  C A L C</v>
          </cell>
          <cell r="G2218" t="str">
            <v>U L A</v>
          </cell>
          <cell r="H2218" t="str">
            <v>D O S  |</v>
          </cell>
          <cell r="I2218" t="str">
            <v>COD.INTELIGENTE</v>
          </cell>
        </row>
        <row r="2219">
          <cell r="D2219">
            <v>1</v>
          </cell>
          <cell r="E2219" t="str">
            <v>.QUARTIL</v>
          </cell>
          <cell r="F2219" t="str">
            <v>MEDIANO</v>
          </cell>
          <cell r="G2219">
            <v>3</v>
          </cell>
          <cell r="H2219" t="str">
            <v>.QUARTIL</v>
          </cell>
        </row>
        <row r="2221">
          <cell r="A2221" t="str">
            <v>íNCULO..</v>
          </cell>
          <cell r="B2221" t="str">
            <v>...: NACIONAL CAIXA</v>
          </cell>
        </row>
        <row r="2223">
          <cell r="A2223">
            <v>7607</v>
          </cell>
          <cell r="B2223" t="str">
            <v>CHUVEIRO ELETRICO PLASTICO/PVC CROMADO TIPO DUCHA 110/220V</v>
          </cell>
          <cell r="C2223" t="str">
            <v>UN</v>
          </cell>
          <cell r="D2223">
            <v>2</v>
          </cell>
          <cell r="E2223">
            <v>33.67</v>
          </cell>
          <cell r="F2223">
            <v>35.26</v>
          </cell>
          <cell r="H2223">
            <v>36.4</v>
          </cell>
          <cell r="I2223" t="str">
            <v>MATE MDIV 7607</v>
          </cell>
        </row>
        <row r="2224">
          <cell r="A2224">
            <v>7608</v>
          </cell>
          <cell r="B2224" t="str">
            <v>CHUVEIRO PLASTICO BRANCO SIMPLES</v>
          </cell>
          <cell r="C2224" t="str">
            <v>UN</v>
          </cell>
          <cell r="D2224">
            <v>2</v>
          </cell>
          <cell r="E2224">
            <v>3.6</v>
          </cell>
          <cell r="F2224">
            <v>4.8600000000000003</v>
          </cell>
          <cell r="H2224">
            <v>5.15</v>
          </cell>
          <cell r="I2224" t="str">
            <v>MATE MDIV 7608</v>
          </cell>
        </row>
        <row r="2225">
          <cell r="A2225">
            <v>12115</v>
          </cell>
          <cell r="B2225" t="str">
            <v>CIGARRA DE EMBUTIR 110/220V TIPO SILENTOQUE PIAL OU EQUIV</v>
          </cell>
          <cell r="C2225" t="str">
            <v>UN</v>
          </cell>
          <cell r="D2225">
            <v>2</v>
          </cell>
          <cell r="E2225">
            <v>8.31</v>
          </cell>
          <cell r="F2225">
            <v>10.050000000000001</v>
          </cell>
          <cell r="H2225">
            <v>12.57</v>
          </cell>
          <cell r="I2225" t="str">
            <v>MATE MELE 12115</v>
          </cell>
        </row>
        <row r="2226">
          <cell r="A2226">
            <v>12764</v>
          </cell>
          <cell r="B2226" t="str">
            <v>CILINDRO PARA CLORO CAPACIDADE 900 KG</v>
          </cell>
          <cell r="C2226" t="str">
            <v>UN</v>
          </cell>
          <cell r="D2226" t="str">
            <v>1     1</v>
          </cell>
          <cell r="E2226">
            <v>4300</v>
          </cell>
          <cell r="F2226">
            <v>14300</v>
          </cell>
          <cell r="G2226">
            <v>1</v>
          </cell>
          <cell r="H2226">
            <v>4300</v>
          </cell>
          <cell r="I2226" t="str">
            <v>MATE MHIS 12764</v>
          </cell>
        </row>
        <row r="2227">
          <cell r="A2227">
            <v>11109</v>
          </cell>
          <cell r="B2227" t="str">
            <v>CIMENTO ASFALTICO DE PETROLEO A GRANEL 30/45(CAP 40)</v>
          </cell>
          <cell r="C2227" t="str">
            <v>KG</v>
          </cell>
          <cell r="D2227">
            <v>2</v>
          </cell>
          <cell r="E2227">
            <v>1.42</v>
          </cell>
          <cell r="F2227">
            <v>1.59</v>
          </cell>
          <cell r="H2227">
            <v>1.61</v>
          </cell>
          <cell r="I2227" t="str">
            <v>MATE MDIV 11109</v>
          </cell>
        </row>
        <row r="2228">
          <cell r="A2228">
            <v>497</v>
          </cell>
          <cell r="B2228" t="str">
            <v>CIMENTO ASFALTICO DE PETROLEO A GRANEL 50/60(CAP 20)</v>
          </cell>
          <cell r="C2228" t="str">
            <v>T</v>
          </cell>
          <cell r="D2228">
            <v>1</v>
          </cell>
          <cell r="E2228">
            <v>1250</v>
          </cell>
          <cell r="F2228">
            <v>1400</v>
          </cell>
          <cell r="H2228">
            <v>1420.94</v>
          </cell>
          <cell r="I2228" t="str">
            <v>MATE MDIV 497</v>
          </cell>
        </row>
        <row r="2229">
          <cell r="A2229">
            <v>498</v>
          </cell>
          <cell r="B2229" t="str">
            <v>CIMENTO ASFALTICO DE PETROLEO A GRANEL 85/100(CAP 7)</v>
          </cell>
          <cell r="C2229" t="str">
            <v>T</v>
          </cell>
          <cell r="D2229">
            <v>2</v>
          </cell>
          <cell r="E2229">
            <v>1335.83</v>
          </cell>
          <cell r="F2229">
            <v>1496.13</v>
          </cell>
          <cell r="H2229">
            <v>1518.51</v>
          </cell>
          <cell r="I2229" t="str">
            <v>MATE MDIV 498</v>
          </cell>
        </row>
        <row r="2230">
          <cell r="A2230">
            <v>1380</v>
          </cell>
          <cell r="B2230" t="str">
            <v>CIMENTO BRANCO</v>
          </cell>
          <cell r="C2230" t="str">
            <v>KG</v>
          </cell>
          <cell r="D2230">
            <v>2</v>
          </cell>
          <cell r="E2230">
            <v>1.03</v>
          </cell>
          <cell r="F2230">
            <v>1.0900000000000001</v>
          </cell>
          <cell r="H2230">
            <v>1.1399999999999999</v>
          </cell>
          <cell r="I2230" t="str">
            <v>MATE MDIV 1380</v>
          </cell>
        </row>
        <row r="2231">
          <cell r="A2231">
            <v>1371</v>
          </cell>
          <cell r="B2231" t="str">
            <v>CIMENTO CRISTALIZANTE TP K11 HEY'DI VIAPOL (SEM EMULSAO ADES</v>
          </cell>
          <cell r="C2231" t="str">
            <v>KG</v>
          </cell>
          <cell r="D2231">
            <v>1</v>
          </cell>
          <cell r="E2231">
            <v>1.45</v>
          </cell>
          <cell r="F2231">
            <v>1.64</v>
          </cell>
          <cell r="H2231">
            <v>2.08</v>
          </cell>
          <cell r="I2231" t="str">
            <v>MATE MDIV 1371</v>
          </cell>
        </row>
        <row r="2232">
          <cell r="B2232" t="str">
            <v>IVA)      OU EQUIV</v>
          </cell>
        </row>
        <row r="2233">
          <cell r="A2233">
            <v>1379</v>
          </cell>
          <cell r="B2233" t="str">
            <v>CIMENTO PORTLAND COMUM CP I- 32</v>
          </cell>
          <cell r="C2233" t="str">
            <v>KG</v>
          </cell>
          <cell r="D2233">
            <v>2</v>
          </cell>
          <cell r="E2233">
            <v>0.31</v>
          </cell>
          <cell r="F2233">
            <v>0.35</v>
          </cell>
          <cell r="H2233">
            <v>0.34</v>
          </cell>
          <cell r="I2233" t="str">
            <v>MATE MDIV 1379</v>
          </cell>
        </row>
        <row r="2234">
          <cell r="A2234">
            <v>10511</v>
          </cell>
          <cell r="B2234" t="str">
            <v>CIMENTO PORTLAND CP-320</v>
          </cell>
          <cell r="C2234" t="str">
            <v>50KG</v>
          </cell>
          <cell r="D2234">
            <v>1</v>
          </cell>
          <cell r="E2234">
            <v>14.95</v>
          </cell>
          <cell r="F2234">
            <v>15.85</v>
          </cell>
          <cell r="H2234">
            <v>16.5</v>
          </cell>
          <cell r="I2234" t="str">
            <v>MATE MDIV 10511</v>
          </cell>
        </row>
        <row r="2235">
          <cell r="A2235">
            <v>13284</v>
          </cell>
          <cell r="B2235" t="str">
            <v>CIMENTO PORTLAND DE ALTO FORNO CP III-32</v>
          </cell>
          <cell r="C2235" t="str">
            <v>KG</v>
          </cell>
          <cell r="D2235">
            <v>2</v>
          </cell>
          <cell r="E2235">
            <v>0.27</v>
          </cell>
          <cell r="F2235">
            <v>0.28999999999999998</v>
          </cell>
          <cell r="H2235">
            <v>0.3</v>
          </cell>
          <cell r="I2235" t="str">
            <v>MATE MDIV 13284</v>
          </cell>
        </row>
        <row r="2236">
          <cell r="A2236">
            <v>25974</v>
          </cell>
          <cell r="B2236" t="str">
            <v>CIMENTO PORTLAND ESTRUTURAL BRANCO CPB-32</v>
          </cell>
          <cell r="C2236" t="str">
            <v>KG</v>
          </cell>
          <cell r="D2236">
            <v>2</v>
          </cell>
          <cell r="E2236">
            <v>0.71</v>
          </cell>
          <cell r="F2236">
            <v>0.75</v>
          </cell>
          <cell r="H2236">
            <v>0.78</v>
          </cell>
          <cell r="I2236" t="str">
            <v>MATE MDIV 25974</v>
          </cell>
        </row>
        <row r="2237">
          <cell r="A2237">
            <v>1382</v>
          </cell>
          <cell r="B2237" t="str">
            <v>CIMENTO PORTLAND POZOLANICO CP IV- 32</v>
          </cell>
          <cell r="C2237" t="str">
            <v>50KG</v>
          </cell>
          <cell r="D2237">
            <v>2</v>
          </cell>
          <cell r="E2237">
            <v>15.54</v>
          </cell>
          <cell r="F2237">
            <v>16.48</v>
          </cell>
          <cell r="H2237">
            <v>17.149999999999999</v>
          </cell>
          <cell r="I2237" t="str">
            <v>MATE MDIV 1382</v>
          </cell>
        </row>
        <row r="2238">
          <cell r="A2238">
            <v>420</v>
          </cell>
          <cell r="B2238" t="str">
            <v>CINTA FG DE 150MM P/ FIXACAO DE CAIXA MEDICAO.</v>
          </cell>
          <cell r="C2238" t="str">
            <v>UN</v>
          </cell>
          <cell r="D2238">
            <v>2</v>
          </cell>
          <cell r="E2238">
            <v>6.75</v>
          </cell>
          <cell r="F2238">
            <v>13.42</v>
          </cell>
          <cell r="H2238">
            <v>14.67</v>
          </cell>
          <cell r="I2238" t="str">
            <v>MATE MELE 420</v>
          </cell>
        </row>
        <row r="2239">
          <cell r="A2239">
            <v>11943</v>
          </cell>
          <cell r="B2239" t="str">
            <v>CINTA GALVANIZADA DE 7 1/2"</v>
          </cell>
          <cell r="C2239" t="str">
            <v>UN</v>
          </cell>
          <cell r="D2239">
            <v>2</v>
          </cell>
          <cell r="E2239">
            <v>6.8</v>
          </cell>
          <cell r="F2239">
            <v>9.07</v>
          </cell>
          <cell r="H2239">
            <v>10.89</v>
          </cell>
          <cell r="I2239" t="str">
            <v>MATE MDIV 11943</v>
          </cell>
        </row>
        <row r="2240">
          <cell r="A2240">
            <v>11944</v>
          </cell>
          <cell r="B2240" t="str">
            <v>CINTA GALVANIZADA DE 8"</v>
          </cell>
          <cell r="C2240" t="str">
            <v>UN</v>
          </cell>
          <cell r="D2240">
            <v>2</v>
          </cell>
          <cell r="E2240">
            <v>7.38</v>
          </cell>
          <cell r="F2240">
            <v>9.84</v>
          </cell>
          <cell r="H2240">
            <v>11.81</v>
          </cell>
          <cell r="I2240" t="str">
            <v>MATE MDIV 11944</v>
          </cell>
        </row>
        <row r="2241">
          <cell r="A2241">
            <v>12327</v>
          </cell>
          <cell r="B2241" t="str">
            <v>CINTA PARA INSTALACAO DE TRANSFORMADOR EM POSTE DE CONCRETO</v>
          </cell>
          <cell r="C2241" t="str">
            <v>UN</v>
          </cell>
          <cell r="D2241">
            <v>2</v>
          </cell>
          <cell r="E2241">
            <v>32.07</v>
          </cell>
          <cell r="F2241">
            <v>63.77</v>
          </cell>
          <cell r="H2241">
            <v>69.709999999999994</v>
          </cell>
          <cell r="I2241" t="str">
            <v>MATE MELE 12327</v>
          </cell>
        </row>
        <row r="2242">
          <cell r="B2242" t="str">
            <v>DIAM 210MM</v>
          </cell>
        </row>
        <row r="2243">
          <cell r="A2243">
            <v>13003</v>
          </cell>
          <cell r="B2243" t="str">
            <v>CLORO</v>
          </cell>
          <cell r="C2243" t="str">
            <v>L</v>
          </cell>
          <cell r="D2243">
            <v>2</v>
          </cell>
          <cell r="E2243">
            <v>0.96</v>
          </cell>
          <cell r="F2243">
            <v>1.64</v>
          </cell>
          <cell r="H2243">
            <v>2.13</v>
          </cell>
          <cell r="I2243" t="str">
            <v>MATE MDIV 13003</v>
          </cell>
        </row>
        <row r="2244">
          <cell r="A2244">
            <v>12329</v>
          </cell>
          <cell r="B2244" t="str">
            <v>COBRE ELETROLITICO EM BARRA OU CHAPA</v>
          </cell>
          <cell r="C2244" t="str">
            <v>KG</v>
          </cell>
          <cell r="D2244">
            <v>2</v>
          </cell>
          <cell r="E2244">
            <v>65.27</v>
          </cell>
          <cell r="F2244">
            <v>83.07</v>
          </cell>
          <cell r="H2244">
            <v>86.63</v>
          </cell>
          <cell r="I2244" t="str">
            <v>MATE MELE 12329</v>
          </cell>
        </row>
        <row r="2245">
          <cell r="A2245">
            <v>11601</v>
          </cell>
          <cell r="B2245" t="str">
            <v>COLA ADESIVA P/ MANTA BUTILICA TIPO COPILFIX OU SIM</v>
          </cell>
          <cell r="C2245" t="str">
            <v>L</v>
          </cell>
          <cell r="D2245">
            <v>2</v>
          </cell>
          <cell r="E2245">
            <v>21.76</v>
          </cell>
          <cell r="F2245">
            <v>26.01</v>
          </cell>
          <cell r="H2245">
            <v>30.88</v>
          </cell>
          <cell r="I2245" t="str">
            <v>MATE MDIV 11601</v>
          </cell>
        </row>
        <row r="2246">
          <cell r="A2246">
            <v>11849</v>
          </cell>
          <cell r="B2246" t="str">
            <v>COLA BRANCA</v>
          </cell>
          <cell r="C2246" t="str">
            <v>L</v>
          </cell>
          <cell r="D2246">
            <v>2</v>
          </cell>
          <cell r="E2246">
            <v>8.69</v>
          </cell>
          <cell r="F2246">
            <v>8.69</v>
          </cell>
          <cell r="H2246">
            <v>8.69</v>
          </cell>
          <cell r="I2246" t="str">
            <v>MATE MDIV 11849</v>
          </cell>
        </row>
        <row r="2247">
          <cell r="A2247">
            <v>125</v>
          </cell>
          <cell r="B2247" t="str">
            <v>COLA CONCENTRADA P/ ARGAMASSA, REBOCO, CHAPISCO E PASTA DE C</v>
          </cell>
          <cell r="C2247" t="str">
            <v>KG</v>
          </cell>
          <cell r="D2247">
            <v>2</v>
          </cell>
          <cell r="E2247">
            <v>4.13</v>
          </cell>
          <cell r="F2247">
            <v>4.71</v>
          </cell>
          <cell r="H2247">
            <v>5.03</v>
          </cell>
          <cell r="I2247" t="str">
            <v>MATE MDIV 125</v>
          </cell>
        </row>
        <row r="2248">
          <cell r="B2248" t="str">
            <v>IMENTO TP SIKAFIX OU EQUIV</v>
          </cell>
        </row>
        <row r="2249">
          <cell r="A2249" t="str">
            <v>ÓDIGO</v>
          </cell>
          <cell r="B2249" t="str">
            <v>| DESCRIÇÃO DO INSUMO</v>
          </cell>
          <cell r="C2249" t="str">
            <v>| UNID.</v>
          </cell>
          <cell r="D2249" t="str">
            <v>| CAT.</v>
          </cell>
          <cell r="E2249" t="str">
            <v>P R E Ç O</v>
          </cell>
          <cell r="F2249" t="str">
            <v>S  C A L C</v>
          </cell>
          <cell r="G2249" t="str">
            <v>U L A</v>
          </cell>
          <cell r="H2249" t="str">
            <v>D O S  |</v>
          </cell>
          <cell r="I2249" t="str">
            <v>COD.INTELIGENTE</v>
          </cell>
        </row>
        <row r="2250">
          <cell r="D2250">
            <v>1</v>
          </cell>
          <cell r="E2250" t="str">
            <v>.QUARTIL</v>
          </cell>
          <cell r="F2250" t="str">
            <v>MEDIANO</v>
          </cell>
          <cell r="G2250">
            <v>3</v>
          </cell>
          <cell r="H2250" t="str">
            <v>.QUARTIL</v>
          </cell>
        </row>
        <row r="2252">
          <cell r="A2252" t="str">
            <v>íNCULO..</v>
          </cell>
          <cell r="B2252" t="str">
            <v>...: NACIONAL CAIXA</v>
          </cell>
        </row>
        <row r="2254">
          <cell r="B2254" t="str">
            <v>M   - INCL CACAMBA</v>
          </cell>
        </row>
        <row r="2255">
          <cell r="A2255">
            <v>148</v>
          </cell>
          <cell r="B2255" t="str">
            <v>COLA CONCENTRADA P/ ARGAMASSA, REBOCO, CHAPISCO E PASTA DE C</v>
          </cell>
          <cell r="C2255" t="str">
            <v>L</v>
          </cell>
          <cell r="D2255">
            <v>2</v>
          </cell>
          <cell r="E2255">
            <v>4.99</v>
          </cell>
          <cell r="F2255">
            <v>5.69</v>
          </cell>
          <cell r="H2255">
            <v>6.07</v>
          </cell>
          <cell r="I2255" t="str">
            <v>MATE MDIV 148</v>
          </cell>
        </row>
        <row r="2256">
          <cell r="B2256" t="str">
            <v>IMENTO TP SIKAFIX SUPER OU EQUIV</v>
          </cell>
        </row>
        <row r="2257">
          <cell r="A2257">
            <v>4791</v>
          </cell>
          <cell r="B2257" t="str">
            <v>COLA CONTATO P/ CHAPA VINÍLICA/BORRACHA</v>
          </cell>
          <cell r="C2257" t="str">
            <v>KG</v>
          </cell>
          <cell r="D2257">
            <v>2</v>
          </cell>
          <cell r="E2257">
            <v>13.59</v>
          </cell>
          <cell r="F2257">
            <v>13.63</v>
          </cell>
          <cell r="H2257">
            <v>17.84</v>
          </cell>
          <cell r="I2257" t="str">
            <v>MATE MDIV 4791</v>
          </cell>
        </row>
        <row r="2258">
          <cell r="A2258">
            <v>1339</v>
          </cell>
          <cell r="B2258" t="str">
            <v>COLA FORMICA A BASE DE RESINAS SINTETICAS</v>
          </cell>
          <cell r="C2258" t="str">
            <v>KG</v>
          </cell>
          <cell r="D2258">
            <v>2</v>
          </cell>
          <cell r="E2258">
            <v>9.0500000000000007</v>
          </cell>
          <cell r="F2258">
            <v>9.0500000000000007</v>
          </cell>
          <cell r="H2258">
            <v>9.0500000000000007</v>
          </cell>
          <cell r="I2258" t="str">
            <v>MATE MDIV 1339</v>
          </cell>
        </row>
        <row r="2259">
          <cell r="A2259">
            <v>4823</v>
          </cell>
          <cell r="B2259" t="str">
            <v>COLA IBERE P/ MARMORE/GRANITO</v>
          </cell>
          <cell r="C2259" t="str">
            <v>KG</v>
          </cell>
          <cell r="D2259">
            <v>2</v>
          </cell>
          <cell r="E2259">
            <v>7.37</v>
          </cell>
          <cell r="F2259">
            <v>8.43</v>
          </cell>
          <cell r="H2259">
            <v>9.6199999999999992</v>
          </cell>
          <cell r="I2259" t="str">
            <v>MATE MDIV 4823</v>
          </cell>
        </row>
        <row r="2260">
          <cell r="A2260">
            <v>12459</v>
          </cell>
          <cell r="B2260" t="str">
            <v>COLAR TOMADA FOFO DN     200X1</v>
          </cell>
          <cell r="C2260" t="str">
            <v>UN</v>
          </cell>
          <cell r="D2260">
            <v>2</v>
          </cell>
          <cell r="E2260">
            <v>32.08</v>
          </cell>
          <cell r="F2260">
            <v>40.21</v>
          </cell>
          <cell r="H2260">
            <v>46.72</v>
          </cell>
          <cell r="I2260" t="str">
            <v>MATE MHIS 12459</v>
          </cell>
        </row>
        <row r="2261">
          <cell r="A2261">
            <v>12470</v>
          </cell>
          <cell r="B2261" t="str">
            <v>COLAR TOMADA FOFO DN     250X1/2</v>
          </cell>
          <cell r="C2261" t="str">
            <v>UN</v>
          </cell>
          <cell r="D2261">
            <v>2</v>
          </cell>
          <cell r="E2261">
            <v>43.39</v>
          </cell>
          <cell r="F2261">
            <v>54.38</v>
          </cell>
          <cell r="H2261">
            <v>63.19</v>
          </cell>
          <cell r="I2261" t="str">
            <v>MATE MHIS 12470</v>
          </cell>
        </row>
        <row r="2262">
          <cell r="A2262">
            <v>1390</v>
          </cell>
          <cell r="B2262" t="str">
            <v>COLAR TOMADA FOFO DN  50X1/2"</v>
          </cell>
          <cell r="C2262" t="str">
            <v>UN</v>
          </cell>
          <cell r="D2262">
            <v>2</v>
          </cell>
          <cell r="E2262">
            <v>16.309999999999999</v>
          </cell>
          <cell r="F2262">
            <v>20.440000000000001</v>
          </cell>
          <cell r="H2262">
            <v>23.75</v>
          </cell>
          <cell r="I2262" t="str">
            <v>MATE MHIS 1390</v>
          </cell>
        </row>
        <row r="2263">
          <cell r="A2263">
            <v>1408</v>
          </cell>
          <cell r="B2263" t="str">
            <v>COLAR TOMADA FOFO DN  50X1"</v>
          </cell>
          <cell r="C2263" t="str">
            <v>UN</v>
          </cell>
          <cell r="D2263">
            <v>2</v>
          </cell>
          <cell r="E2263">
            <v>13.7</v>
          </cell>
          <cell r="F2263">
            <v>17.170000000000002</v>
          </cell>
          <cell r="H2263">
            <v>19.95</v>
          </cell>
          <cell r="I2263" t="str">
            <v>MATE MHIS 1408</v>
          </cell>
        </row>
        <row r="2264">
          <cell r="A2264">
            <v>1392</v>
          </cell>
          <cell r="B2264" t="str">
            <v>COLAR TOMADA FOFO DN  75X1/2"</v>
          </cell>
          <cell r="C2264" t="str">
            <v>UN</v>
          </cell>
          <cell r="D2264">
            <v>2</v>
          </cell>
          <cell r="E2264">
            <v>17.39</v>
          </cell>
          <cell r="F2264">
            <v>21.8</v>
          </cell>
          <cell r="H2264">
            <v>25.34</v>
          </cell>
          <cell r="I2264" t="str">
            <v>MATE MHIS 1392</v>
          </cell>
        </row>
        <row r="2265">
          <cell r="A2265">
            <v>1384</v>
          </cell>
          <cell r="B2265" t="str">
            <v>COLAR TOMADA FOFO DN 100X1/2"</v>
          </cell>
          <cell r="C2265" t="str">
            <v>UN</v>
          </cell>
          <cell r="D2265">
            <v>1</v>
          </cell>
          <cell r="E2265">
            <v>18.27</v>
          </cell>
          <cell r="F2265">
            <v>22.9</v>
          </cell>
          <cell r="H2265">
            <v>26.61</v>
          </cell>
          <cell r="I2265" t="str">
            <v>MATE MHIS 1384</v>
          </cell>
        </row>
        <row r="2266">
          <cell r="A2266">
            <v>1441</v>
          </cell>
          <cell r="B2266" t="str">
            <v>COLAR TOMADA FOFO DN 100X1"</v>
          </cell>
          <cell r="C2266" t="str">
            <v>UN</v>
          </cell>
          <cell r="D2266">
            <v>2</v>
          </cell>
          <cell r="E2266">
            <v>21.75</v>
          </cell>
          <cell r="F2266">
            <v>27.26</v>
          </cell>
          <cell r="H2266">
            <v>31.67</v>
          </cell>
          <cell r="I2266" t="str">
            <v>MATE MHIS 1441</v>
          </cell>
        </row>
        <row r="2267">
          <cell r="A2267">
            <v>12468</v>
          </cell>
          <cell r="B2267" t="str">
            <v>COLAR TOMADA FOFO DN 150X1/2</v>
          </cell>
          <cell r="C2267" t="str">
            <v>UN</v>
          </cell>
          <cell r="D2267">
            <v>2</v>
          </cell>
          <cell r="E2267">
            <v>34.25</v>
          </cell>
          <cell r="F2267">
            <v>42.93</v>
          </cell>
          <cell r="H2267">
            <v>49.89</v>
          </cell>
          <cell r="I2267" t="str">
            <v>MATE MHIS 12468</v>
          </cell>
        </row>
        <row r="2268">
          <cell r="A2268">
            <v>1386</v>
          </cell>
          <cell r="B2268" t="str">
            <v>COLAR TOMADA FOFO DN 150X1"</v>
          </cell>
          <cell r="C2268" t="str">
            <v>UN</v>
          </cell>
          <cell r="D2268">
            <v>2</v>
          </cell>
          <cell r="E2268">
            <v>26.94</v>
          </cell>
          <cell r="F2268">
            <v>33.770000000000003</v>
          </cell>
          <cell r="H2268">
            <v>39.24</v>
          </cell>
          <cell r="I2268" t="str">
            <v>MATE MHIS 1386</v>
          </cell>
        </row>
        <row r="2269">
          <cell r="A2269">
            <v>1387</v>
          </cell>
          <cell r="B2269" t="str">
            <v>COLAR TOMADA FOFO DN 200X1/2"</v>
          </cell>
          <cell r="C2269" t="str">
            <v>UN</v>
          </cell>
          <cell r="D2269">
            <v>2</v>
          </cell>
          <cell r="E2269">
            <v>40.78</v>
          </cell>
          <cell r="F2269">
            <v>51.11</v>
          </cell>
          <cell r="H2269">
            <v>59.39</v>
          </cell>
          <cell r="I2269" t="str">
            <v>MATE MHIS 1387</v>
          </cell>
        </row>
        <row r="2270">
          <cell r="A2270">
            <v>1436</v>
          </cell>
          <cell r="B2270" t="str">
            <v>COLAR TOMADA PVC C/ TRAVAS SAIDA ROSCA DE 110 MM X 1/2" P/ L</v>
          </cell>
          <cell r="C2270" t="str">
            <v>UN</v>
          </cell>
          <cell r="D2270">
            <v>2</v>
          </cell>
          <cell r="E2270">
            <v>11.47</v>
          </cell>
          <cell r="F2270">
            <v>11.47</v>
          </cell>
          <cell r="H2270">
            <v>11.47</v>
          </cell>
          <cell r="I2270" t="str">
            <v>MATE MHIS 1436</v>
          </cell>
        </row>
        <row r="2271">
          <cell r="B2271" t="str">
            <v>IGACAO PREDIAL</v>
          </cell>
        </row>
        <row r="2272">
          <cell r="A2272">
            <v>1427</v>
          </cell>
          <cell r="B2272" t="str">
            <v>COLAR TOMADA PVC C/ TRAVAS SAIDA ROSCA DE 110 MM X 3/4" LIGA</v>
          </cell>
          <cell r="C2272" t="str">
            <v>UN</v>
          </cell>
          <cell r="D2272">
            <v>2</v>
          </cell>
          <cell r="E2272">
            <v>11.57</v>
          </cell>
          <cell r="F2272">
            <v>11.57</v>
          </cell>
          <cell r="H2272">
            <v>11.57</v>
          </cell>
          <cell r="I2272" t="str">
            <v>MATE MHIS 1427</v>
          </cell>
        </row>
        <row r="2273">
          <cell r="B2273" t="str">
            <v>CAO PREDIAL</v>
          </cell>
        </row>
        <row r="2274">
          <cell r="A2274">
            <v>1402</v>
          </cell>
          <cell r="B2274" t="str">
            <v>COLAR TOMADA PVC C/ TRAVAS SAIDA ROSCA DE 32 MM X 1/2" P/ LI</v>
          </cell>
          <cell r="C2274" t="str">
            <v>UN</v>
          </cell>
          <cell r="D2274">
            <v>1</v>
          </cell>
          <cell r="E2274">
            <v>5.01</v>
          </cell>
          <cell r="F2274">
            <v>5.01</v>
          </cell>
          <cell r="H2274">
            <v>5.01</v>
          </cell>
          <cell r="I2274" t="str">
            <v>MATE MHIS 1402</v>
          </cell>
        </row>
        <row r="2275">
          <cell r="B2275" t="str">
            <v>GACAO PREDIAL</v>
          </cell>
        </row>
        <row r="2276">
          <cell r="A2276">
            <v>1423</v>
          </cell>
          <cell r="B2276" t="str">
            <v>COLAR TOMADA PVC C/ TRAVAS SAIDA ROSCA DE 32 MM X 3/4" P/ LI</v>
          </cell>
          <cell r="C2276" t="str">
            <v>UN</v>
          </cell>
          <cell r="D2276">
            <v>2</v>
          </cell>
          <cell r="E2276">
            <v>5.0599999999999996</v>
          </cell>
          <cell r="F2276">
            <v>5.0599999999999996</v>
          </cell>
          <cell r="H2276">
            <v>5.0599999999999996</v>
          </cell>
          <cell r="I2276" t="str">
            <v>MATE MHIS 1423</v>
          </cell>
        </row>
        <row r="2277">
          <cell r="B2277" t="str">
            <v>GACAO PREDIAL</v>
          </cell>
        </row>
        <row r="2278">
          <cell r="A2278">
            <v>1421</v>
          </cell>
          <cell r="B2278" t="str">
            <v>COLAR TOMADA PVC C/ TRAVAS SAIDA ROSCA DE 40 MM X 1/2" P/ LI</v>
          </cell>
          <cell r="C2278" t="str">
            <v>UN</v>
          </cell>
          <cell r="D2278">
            <v>2</v>
          </cell>
          <cell r="E2278">
            <v>5.31</v>
          </cell>
          <cell r="F2278">
            <v>5.31</v>
          </cell>
          <cell r="H2278">
            <v>5.31</v>
          </cell>
          <cell r="I2278" t="str">
            <v>MATE MHIS 1421</v>
          </cell>
        </row>
        <row r="2279">
          <cell r="B2279" t="str">
            <v>GACAO PREDIAL</v>
          </cell>
        </row>
        <row r="2280">
          <cell r="A2280" t="str">
            <v>ÓDIGO</v>
          </cell>
          <cell r="B2280" t="str">
            <v>| DESCRIÇÃO DO INSUMO</v>
          </cell>
          <cell r="C2280" t="str">
            <v>| UNID.</v>
          </cell>
          <cell r="D2280" t="str">
            <v>| CAT.</v>
          </cell>
          <cell r="E2280" t="str">
            <v>P R E Ç O</v>
          </cell>
          <cell r="F2280" t="str">
            <v>S  C A L C</v>
          </cell>
          <cell r="G2280" t="str">
            <v>U L A</v>
          </cell>
          <cell r="H2280" t="str">
            <v>D O S  |</v>
          </cell>
          <cell r="I2280" t="str">
            <v>COD.INTELIGENTE</v>
          </cell>
        </row>
        <row r="2281">
          <cell r="D2281">
            <v>1</v>
          </cell>
          <cell r="E2281" t="str">
            <v>.QUARTIL</v>
          </cell>
          <cell r="F2281" t="str">
            <v>MEDIANO</v>
          </cell>
          <cell r="G2281">
            <v>3</v>
          </cell>
          <cell r="H2281" t="str">
            <v>.QUARTIL</v>
          </cell>
        </row>
        <row r="2283">
          <cell r="A2283" t="str">
            <v>íNCULO..</v>
          </cell>
          <cell r="B2283" t="str">
            <v>...: NACIONAL CAIXA</v>
          </cell>
        </row>
        <row r="2285">
          <cell r="A2285">
            <v>1420</v>
          </cell>
          <cell r="B2285" t="str">
            <v>COLAR TOMADA PVC C/ TRAVAS SAIDA ROSCA DE 40 MM X 3/4" P/ LI</v>
          </cell>
          <cell r="C2285" t="str">
            <v>UN</v>
          </cell>
          <cell r="D2285">
            <v>2</v>
          </cell>
          <cell r="E2285">
            <v>5.41</v>
          </cell>
          <cell r="F2285">
            <v>5.41</v>
          </cell>
          <cell r="H2285">
            <v>5.41</v>
          </cell>
          <cell r="I2285" t="str">
            <v>MATE MHIS 1420</v>
          </cell>
        </row>
        <row r="2286">
          <cell r="B2286" t="str">
            <v>GACAO PREDIAL</v>
          </cell>
        </row>
        <row r="2287">
          <cell r="A2287">
            <v>1419</v>
          </cell>
          <cell r="B2287" t="str">
            <v>COLAR TOMADA PVC C/ TRAVAS SAIDA ROSCA DE 50 MM X 1/2" P/ LI</v>
          </cell>
          <cell r="C2287" t="str">
            <v>UN</v>
          </cell>
          <cell r="D2287">
            <v>2</v>
          </cell>
          <cell r="E2287">
            <v>5.86</v>
          </cell>
          <cell r="F2287">
            <v>5.86</v>
          </cell>
          <cell r="H2287">
            <v>5.86</v>
          </cell>
          <cell r="I2287" t="str">
            <v>MATE MHIS 1419</v>
          </cell>
        </row>
        <row r="2288">
          <cell r="B2288" t="str">
            <v>GACAO PREDIAL</v>
          </cell>
        </row>
        <row r="2289">
          <cell r="A2289">
            <v>1439</v>
          </cell>
          <cell r="B2289" t="str">
            <v>COLAR TOMADA PVC C/ TRAVAS SAIDA ROSCA DE 50 MM X 3/4" P/ LI</v>
          </cell>
          <cell r="C2289" t="str">
            <v>UN</v>
          </cell>
          <cell r="D2289">
            <v>2</v>
          </cell>
          <cell r="E2289">
            <v>5.91</v>
          </cell>
          <cell r="F2289">
            <v>5.91</v>
          </cell>
          <cell r="H2289">
            <v>5.91</v>
          </cell>
          <cell r="I2289" t="str">
            <v>MATE MHIS 1439</v>
          </cell>
        </row>
        <row r="2290">
          <cell r="B2290" t="str">
            <v>GACAO PREDIAL</v>
          </cell>
        </row>
        <row r="2291">
          <cell r="A2291">
            <v>1415</v>
          </cell>
          <cell r="B2291" t="str">
            <v>COLAR TOMADA PVC C/ TRAVAS SAIDA ROSCA DE 60 MM X 1/2" P/ LI</v>
          </cell>
          <cell r="C2291" t="str">
            <v>UN</v>
          </cell>
          <cell r="D2291">
            <v>2</v>
          </cell>
          <cell r="E2291">
            <v>6.56</v>
          </cell>
          <cell r="F2291">
            <v>6.56</v>
          </cell>
          <cell r="H2291">
            <v>6.56</v>
          </cell>
          <cell r="I2291" t="str">
            <v>MATE MHIS 1415</v>
          </cell>
        </row>
        <row r="2292">
          <cell r="B2292" t="str">
            <v>GACAO PREDIAL</v>
          </cell>
        </row>
        <row r="2293">
          <cell r="A2293">
            <v>1414</v>
          </cell>
          <cell r="B2293" t="str">
            <v>COLAR TOMADA PVC C/ TRAVAS SAIDA ROSCA DE 60 MM X 3/4" P/ LI</v>
          </cell>
          <cell r="C2293" t="str">
            <v>UN</v>
          </cell>
          <cell r="D2293">
            <v>2</v>
          </cell>
          <cell r="E2293">
            <v>6.66</v>
          </cell>
          <cell r="F2293">
            <v>6.66</v>
          </cell>
          <cell r="H2293">
            <v>6.66</v>
          </cell>
          <cell r="I2293" t="str">
            <v>MATE MHIS 1414</v>
          </cell>
        </row>
        <row r="2294">
          <cell r="B2294" t="str">
            <v>GACAO PREDIAL</v>
          </cell>
        </row>
        <row r="2295">
          <cell r="A2295">
            <v>1413</v>
          </cell>
          <cell r="B2295" t="str">
            <v>COLAR TOMADA PVC C/ TRAVAS SAIDA ROSCA DE 75 MM X 1/2" P/ LI</v>
          </cell>
          <cell r="C2295" t="str">
            <v>UN</v>
          </cell>
          <cell r="D2295">
            <v>2</v>
          </cell>
          <cell r="E2295">
            <v>10.07</v>
          </cell>
          <cell r="F2295">
            <v>10.07</v>
          </cell>
          <cell r="H2295">
            <v>10.07</v>
          </cell>
          <cell r="I2295" t="str">
            <v>MATE MHIS 1413</v>
          </cell>
        </row>
        <row r="2296">
          <cell r="B2296" t="str">
            <v>GACAO PREDIAL</v>
          </cell>
        </row>
        <row r="2297">
          <cell r="A2297">
            <v>1417</v>
          </cell>
          <cell r="B2297" t="str">
            <v>COLAR TOMADA PVC C/ TRAVAS SAIDA ROSCA DE 75 MM X 3/4" P/ LI</v>
          </cell>
          <cell r="C2297" t="str">
            <v>UN</v>
          </cell>
          <cell r="D2297">
            <v>2</v>
          </cell>
          <cell r="E2297">
            <v>10.07</v>
          </cell>
          <cell r="F2297">
            <v>10.07</v>
          </cell>
          <cell r="H2297">
            <v>10.07</v>
          </cell>
          <cell r="I2297" t="str">
            <v>MATE MHIS 1417</v>
          </cell>
        </row>
        <row r="2298">
          <cell r="B2298" t="str">
            <v>GACAO PREDIAL</v>
          </cell>
        </row>
        <row r="2299">
          <cell r="A2299">
            <v>1412</v>
          </cell>
          <cell r="B2299" t="str">
            <v>COLAR TOMADA PVC C/ TRAVAS SAIDA ROSCA DE 85 MM X 1/2" P/ LI</v>
          </cell>
          <cell r="C2299" t="str">
            <v>UN</v>
          </cell>
          <cell r="D2299">
            <v>2</v>
          </cell>
          <cell r="E2299">
            <v>9.11</v>
          </cell>
          <cell r="F2299">
            <v>9.11</v>
          </cell>
          <cell r="H2299">
            <v>9.11</v>
          </cell>
          <cell r="I2299" t="str">
            <v>MATE MHIS 1412</v>
          </cell>
        </row>
        <row r="2300">
          <cell r="B2300" t="str">
            <v>GACAO PREDIAL</v>
          </cell>
        </row>
        <row r="2301">
          <cell r="A2301">
            <v>1416</v>
          </cell>
          <cell r="B2301" t="str">
            <v>COLAR TOMADA PVC C/ TRAVAS SAIDA ROSCA DE 85 MM X 3/4" P/ LI</v>
          </cell>
          <cell r="C2301" t="str">
            <v>UN</v>
          </cell>
          <cell r="D2301">
            <v>2</v>
          </cell>
          <cell r="E2301">
            <v>9.2100000000000009</v>
          </cell>
          <cell r="F2301">
            <v>9.2100000000000009</v>
          </cell>
          <cell r="H2301">
            <v>9.2100000000000009</v>
          </cell>
          <cell r="I2301" t="str">
            <v>MATE MHIS 1416</v>
          </cell>
        </row>
        <row r="2302">
          <cell r="B2302" t="str">
            <v>GACAO PREDIAL</v>
          </cell>
        </row>
        <row r="2303">
          <cell r="A2303">
            <v>1411</v>
          </cell>
          <cell r="B2303" t="str">
            <v>COLAR TOMADA PVC C/ TRAVAS SAIDA ROSCAVEL C/ BUCHA DE LATAO</v>
          </cell>
          <cell r="C2303" t="str">
            <v>UN</v>
          </cell>
          <cell r="D2303">
            <v>2</v>
          </cell>
          <cell r="E2303">
            <v>18.93</v>
          </cell>
          <cell r="F2303">
            <v>18.93</v>
          </cell>
          <cell r="H2303">
            <v>18.93</v>
          </cell>
          <cell r="I2303" t="str">
            <v>MATE MHIS 1411</v>
          </cell>
        </row>
        <row r="2304">
          <cell r="B2304" t="str">
            <v>DE 110MM X 1/2'' P/ LIGACAO PREDIAL</v>
          </cell>
        </row>
        <row r="2305">
          <cell r="A2305">
            <v>1435</v>
          </cell>
          <cell r="B2305" t="str">
            <v>COLAR TOMADA PVC C/ TRAVAS SAIDA ROSCAVEL C/ BUCHA DE LATAO</v>
          </cell>
          <cell r="C2305" t="str">
            <v>UN</v>
          </cell>
          <cell r="D2305">
            <v>2</v>
          </cell>
          <cell r="E2305">
            <v>12.62</v>
          </cell>
          <cell r="F2305">
            <v>12.62</v>
          </cell>
          <cell r="H2305">
            <v>12.62</v>
          </cell>
          <cell r="I2305" t="str">
            <v>MATE MHIS 1435</v>
          </cell>
        </row>
        <row r="2306">
          <cell r="B2306" t="str">
            <v>DE 60MM X 1/2'' P/ LIGACAO PREDIAL</v>
          </cell>
        </row>
        <row r="2307">
          <cell r="A2307">
            <v>1406</v>
          </cell>
          <cell r="B2307" t="str">
            <v>COLAR TOMADA PVC C/ TRAVAS SAIDA ROSCAVEL C/ BUCHA DE LATAO</v>
          </cell>
          <cell r="C2307" t="str">
            <v>UN</v>
          </cell>
          <cell r="D2307">
            <v>2</v>
          </cell>
          <cell r="E2307">
            <v>12.62</v>
          </cell>
          <cell r="F2307">
            <v>12.62</v>
          </cell>
          <cell r="H2307">
            <v>12.62</v>
          </cell>
          <cell r="I2307" t="str">
            <v>MATE MHIS 1406</v>
          </cell>
        </row>
        <row r="2308">
          <cell r="B2308" t="str">
            <v>DE 60MM X 3/4'' P/ LIGACAO PREDIAL</v>
          </cell>
        </row>
        <row r="2309">
          <cell r="A2309">
            <v>1407</v>
          </cell>
          <cell r="B2309" t="str">
            <v>COLAR TOMADA PVC C/ TRAVAS SAIDA ROSCAVEL C/ BUCHA DE LATAO</v>
          </cell>
          <cell r="C2309" t="str">
            <v>UN</v>
          </cell>
          <cell r="D2309">
            <v>2</v>
          </cell>
          <cell r="E2309">
            <v>15.73</v>
          </cell>
          <cell r="F2309">
            <v>15.73</v>
          </cell>
          <cell r="H2309">
            <v>15.73</v>
          </cell>
          <cell r="I2309" t="str">
            <v>MATE MHIS 1407</v>
          </cell>
        </row>
        <row r="2310">
          <cell r="B2310" t="str">
            <v>DE 75MM X 1/2'' P/ LIGACAO PREDIAL</v>
          </cell>
        </row>
        <row r="2311">
          <cell r="A2311" t="str">
            <v>ÓDIGO</v>
          </cell>
          <cell r="B2311" t="str">
            <v>| DESCRIÇÃO DO INSUMO</v>
          </cell>
          <cell r="C2311" t="str">
            <v>| UNID.</v>
          </cell>
          <cell r="D2311" t="str">
            <v>| CAT.</v>
          </cell>
          <cell r="E2311" t="str">
            <v>P R E Ç O</v>
          </cell>
          <cell r="F2311" t="str">
            <v>S  C A L C</v>
          </cell>
          <cell r="G2311" t="str">
            <v>U L A</v>
          </cell>
          <cell r="H2311" t="str">
            <v>D O S  |</v>
          </cell>
          <cell r="I2311" t="str">
            <v>COD.INTELIGENTE</v>
          </cell>
        </row>
        <row r="2312">
          <cell r="D2312">
            <v>1</v>
          </cell>
          <cell r="E2312" t="str">
            <v>.QUARTIL</v>
          </cell>
          <cell r="F2312" t="str">
            <v>MEDIANO</v>
          </cell>
          <cell r="G2312">
            <v>3</v>
          </cell>
          <cell r="H2312" t="str">
            <v>.QUARTIL</v>
          </cell>
        </row>
        <row r="2314">
          <cell r="A2314" t="str">
            <v>íNCULO..</v>
          </cell>
          <cell r="B2314" t="str">
            <v>...: NACIONAL CAIXA</v>
          </cell>
        </row>
        <row r="2316">
          <cell r="A2316">
            <v>1418</v>
          </cell>
          <cell r="B2316" t="str">
            <v>COLAR TOMADA PVC C/ TRAVAS SAIDA ROSCAVEL C/ BUCHA DE LATAO</v>
          </cell>
          <cell r="C2316" t="str">
            <v>UN</v>
          </cell>
          <cell r="D2316">
            <v>2</v>
          </cell>
          <cell r="E2316">
            <v>15.73</v>
          </cell>
          <cell r="F2316">
            <v>15.73</v>
          </cell>
          <cell r="H2316">
            <v>15.73</v>
          </cell>
          <cell r="I2316" t="str">
            <v>MATE MHIS 1418</v>
          </cell>
        </row>
        <row r="2317">
          <cell r="B2317" t="str">
            <v>DE 75MM X 3/4'' P/ LIGACAO PREDIAL</v>
          </cell>
        </row>
        <row r="2318">
          <cell r="A2318">
            <v>1404</v>
          </cell>
          <cell r="B2318" t="str">
            <v>COLAR TOMADA PVC C/ TRAVAS SAIDA ROSCAVEL C/ BUCHA DE LATAO</v>
          </cell>
          <cell r="C2318" t="str">
            <v>UN</v>
          </cell>
          <cell r="D2318">
            <v>2</v>
          </cell>
          <cell r="E2318">
            <v>16.63</v>
          </cell>
          <cell r="F2318">
            <v>16.63</v>
          </cell>
          <cell r="H2318">
            <v>16.63</v>
          </cell>
          <cell r="I2318" t="str">
            <v>MATE MHIS 1404</v>
          </cell>
        </row>
        <row r="2319">
          <cell r="B2319" t="str">
            <v>DE 85MM X 1/2" P/ LIGACAO PREDIAL</v>
          </cell>
        </row>
        <row r="2320">
          <cell r="A2320">
            <v>1410</v>
          </cell>
          <cell r="B2320" t="str">
            <v>COLAR TOMADA PVC C/ TRAVAS SAIDA ROSCAVEL C/ BUCHA DE LATAO</v>
          </cell>
          <cell r="C2320" t="str">
            <v>UN</v>
          </cell>
          <cell r="D2320">
            <v>2</v>
          </cell>
          <cell r="E2320">
            <v>16.63</v>
          </cell>
          <cell r="F2320">
            <v>16.63</v>
          </cell>
          <cell r="H2320">
            <v>16.63</v>
          </cell>
          <cell r="I2320" t="str">
            <v>MATE MHIS 1410</v>
          </cell>
        </row>
        <row r="2321">
          <cell r="B2321" t="str">
            <v>DE 85MM X 3/4'' P/ LIGACAO PREDIAL</v>
          </cell>
        </row>
        <row r="2322">
          <cell r="A2322">
            <v>20093</v>
          </cell>
          <cell r="B2322" t="str">
            <v>COLAR TOMADA PVC C/ TRAVAS,SAIDA ROSCAVEL C/ BUCHA DE LATAO</v>
          </cell>
          <cell r="C2322" t="str">
            <v>UN</v>
          </cell>
          <cell r="D2322">
            <v>2</v>
          </cell>
          <cell r="E2322">
            <v>18.93</v>
          </cell>
          <cell r="F2322">
            <v>18.93</v>
          </cell>
          <cell r="H2322">
            <v>18.93</v>
          </cell>
          <cell r="I2322" t="str">
            <v>MATE MHIS 20093</v>
          </cell>
        </row>
        <row r="2323">
          <cell r="B2323" t="str">
            <v>DE 110MM X 3/4"</v>
          </cell>
        </row>
        <row r="2324">
          <cell r="A2324">
            <v>20268</v>
          </cell>
          <cell r="B2324" t="str">
            <v>COLUNA LOUCA BRANCA P/ LAVATORIO - PADRAO MEDIO</v>
          </cell>
          <cell r="C2324" t="str">
            <v>UN</v>
          </cell>
          <cell r="D2324">
            <v>2</v>
          </cell>
          <cell r="E2324">
            <v>23.67</v>
          </cell>
          <cell r="F2324">
            <v>23.95</v>
          </cell>
          <cell r="H2324">
            <v>27.52</v>
          </cell>
          <cell r="I2324" t="str">
            <v>MATE MDIV 20268</v>
          </cell>
        </row>
        <row r="2325">
          <cell r="A2325">
            <v>13219</v>
          </cell>
          <cell r="B2325" t="str">
            <v>COMPACTADOR CLOZIRONI/SAPO TIPO F C/ FUNCIONAMENTO A AR COMP</v>
          </cell>
          <cell r="C2325" t="str">
            <v>UN</v>
          </cell>
          <cell r="D2325">
            <v>2</v>
          </cell>
          <cell r="E2325">
            <v>6422.21</v>
          </cell>
          <cell r="F2325">
            <v>6422.21</v>
          </cell>
          <cell r="H2325">
            <v>6422.21</v>
          </cell>
          <cell r="I2325" t="str">
            <v>EQHP EQAQ 13219</v>
          </cell>
        </row>
        <row r="2326">
          <cell r="B2326" t="str">
            <v>RIMIDO **CAIXA**</v>
          </cell>
        </row>
        <row r="2327">
          <cell r="A2327">
            <v>13457</v>
          </cell>
          <cell r="B2327" t="str">
            <v>COMPACTADOR SOLOS C/ PLACA VIBRATORIA DE 43 X 55CM DYNAPAC C</v>
          </cell>
          <cell r="C2327" t="str">
            <v>UN</v>
          </cell>
          <cell r="D2327" t="str">
            <v>2     4</v>
          </cell>
          <cell r="E2327">
            <v>3009.99</v>
          </cell>
          <cell r="F2327">
            <v>43009.99</v>
          </cell>
          <cell r="G2327">
            <v>4</v>
          </cell>
          <cell r="H2327">
            <v>3009.99</v>
          </cell>
          <cell r="I2327" t="str">
            <v>EQHP EQAQ 13457</v>
          </cell>
        </row>
        <row r="2328">
          <cell r="B2328" t="str">
            <v>M-20D, 7HP, A DIESEL, 415 KG, IMPACTO DINAMICO TOTAL 3000KG*</v>
          </cell>
        </row>
        <row r="2329">
          <cell r="B2329" t="str">
            <v>*CAIXA**</v>
          </cell>
        </row>
        <row r="2330">
          <cell r="A2330">
            <v>1442</v>
          </cell>
          <cell r="B2330" t="str">
            <v>COMPACTADOR SOLOS C/ PLACA VIBRATORIA DE 46 X 51CM DYNAPAC C</v>
          </cell>
          <cell r="C2330" t="str">
            <v>UN</v>
          </cell>
          <cell r="D2330" t="str">
            <v>2     2</v>
          </cell>
          <cell r="E2330">
            <v>1889.03</v>
          </cell>
          <cell r="F2330">
            <v>21889.03</v>
          </cell>
          <cell r="G2330">
            <v>2</v>
          </cell>
          <cell r="H2330">
            <v>1889.03</v>
          </cell>
          <cell r="I2330" t="str">
            <v>EQHP EQAQ 1442</v>
          </cell>
        </row>
        <row r="2331">
          <cell r="B2331" t="str">
            <v>M-13D, 5HP, 156KG, DIESEL, NAO REVERSIVEL, IMPACTO DINAMICO</v>
          </cell>
        </row>
        <row r="2332">
          <cell r="B2332" t="str">
            <v>TOTAL 1700KG**CAIXA**</v>
          </cell>
        </row>
        <row r="2333">
          <cell r="A2333">
            <v>1449</v>
          </cell>
          <cell r="B2333" t="str">
            <v>COMPACTADOR SOLOS C/ PLACA VIBRATORIA MOTOR DIESEL/GASOLINA</v>
          </cell>
          <cell r="C2333" t="str">
            <v>H</v>
          </cell>
          <cell r="D2333">
            <v>2</v>
          </cell>
          <cell r="E2333">
            <v>3.6</v>
          </cell>
          <cell r="F2333">
            <v>3.83</v>
          </cell>
          <cell r="H2333">
            <v>4.05</v>
          </cell>
          <cell r="I2333" t="str">
            <v>EQHP EQLC 1449</v>
          </cell>
        </row>
        <row r="2334">
          <cell r="B2334" t="str">
            <v>* 5HP * NAO REVERSIVEL TIPO CLARIDOM CS-15 OU EQUIV (INCL MA</v>
          </cell>
        </row>
        <row r="2335">
          <cell r="B2335" t="str">
            <v>NUTENCAO/COMBUSTIVEL)</v>
          </cell>
        </row>
        <row r="2336">
          <cell r="A2336">
            <v>1444</v>
          </cell>
          <cell r="B2336" t="str">
            <v>COMPACTADOR SOLOS C/ PLACA VIBRATORIA MOTOR DIESEL/GASOLINA</v>
          </cell>
          <cell r="C2336" t="str">
            <v>H</v>
          </cell>
          <cell r="D2336">
            <v>2</v>
          </cell>
          <cell r="E2336">
            <v>4.72</v>
          </cell>
          <cell r="F2336">
            <v>5.0199999999999996</v>
          </cell>
          <cell r="H2336">
            <v>5.31</v>
          </cell>
          <cell r="I2336" t="str">
            <v>EQHP EQLC 1444</v>
          </cell>
        </row>
        <row r="2337">
          <cell r="B2337" t="str">
            <v>&gt; = 10CV NAO REVERCIVEL TIPO CLARIDOM CS- 30 OU EQUIV (INCL</v>
          </cell>
        </row>
        <row r="2338">
          <cell r="B2338" t="str">
            <v>MANUTENCAO/COMBUSTIVEL)</v>
          </cell>
        </row>
        <row r="2339">
          <cell r="A2339">
            <v>1453</v>
          </cell>
          <cell r="B2339" t="str">
            <v>COMPACTADOR SOLOS C/ PLACA VIBRATORIA MOTOR DIESEL/GASOLINA</v>
          </cell>
          <cell r="C2339" t="str">
            <v>H</v>
          </cell>
          <cell r="D2339">
            <v>2</v>
          </cell>
          <cell r="E2339">
            <v>5.89</v>
          </cell>
          <cell r="F2339">
            <v>6.27</v>
          </cell>
          <cell r="H2339">
            <v>6.63</v>
          </cell>
          <cell r="I2339" t="str">
            <v>EQHP EQLC 1453</v>
          </cell>
        </row>
        <row r="2340">
          <cell r="B2340" t="str">
            <v>7 A 10HP 400KG NAO REVERSIVEL TIPO DYNAPAC CM-20 OU EQUIV (I</v>
          </cell>
        </row>
        <row r="2341">
          <cell r="B2341" t="str">
            <v>NCL MANUTENCAO/COMBUSTIVEL)</v>
          </cell>
        </row>
        <row r="2342">
          <cell r="A2342" t="str">
            <v>ÓDIGO</v>
          </cell>
          <cell r="B2342" t="str">
            <v>| DESCRIÇÃO DO INSUMO</v>
          </cell>
          <cell r="C2342" t="str">
            <v>| UNID.</v>
          </cell>
          <cell r="D2342" t="str">
            <v>| CAT.</v>
          </cell>
          <cell r="E2342" t="str">
            <v>P R E Ç O</v>
          </cell>
          <cell r="F2342" t="str">
            <v>S  C A L C</v>
          </cell>
          <cell r="G2342" t="str">
            <v>U L A</v>
          </cell>
          <cell r="H2342" t="str">
            <v>D O S  |</v>
          </cell>
          <cell r="I2342" t="str">
            <v>COD.INTELIGENTE</v>
          </cell>
        </row>
        <row r="2343">
          <cell r="D2343">
            <v>1</v>
          </cell>
          <cell r="E2343" t="str">
            <v>.QUARTIL</v>
          </cell>
          <cell r="F2343" t="str">
            <v>MEDIANO</v>
          </cell>
          <cell r="G2343">
            <v>3</v>
          </cell>
          <cell r="H2343" t="str">
            <v>.QUARTIL</v>
          </cell>
        </row>
        <row r="2345">
          <cell r="A2345" t="str">
            <v>íNCULO..</v>
          </cell>
          <cell r="B2345" t="str">
            <v>...: NACIONAL CAIXA</v>
          </cell>
        </row>
        <row r="2347">
          <cell r="A2347">
            <v>1443</v>
          </cell>
          <cell r="B2347" t="str">
            <v>COMPACTADOR SOLOS C/ PLACA VIBRATORIA 135 A 156KG C/ MOTOR D</v>
          </cell>
          <cell r="C2347" t="str">
            <v>H</v>
          </cell>
          <cell r="D2347">
            <v>1</v>
          </cell>
          <cell r="E2347">
            <v>3.6</v>
          </cell>
          <cell r="F2347">
            <v>3.83</v>
          </cell>
          <cell r="H2347">
            <v>4.05</v>
          </cell>
          <cell r="I2347" t="str">
            <v>EQHP EQLC 1443</v>
          </cell>
        </row>
        <row r="2348">
          <cell r="B2348" t="str">
            <v>IESEL / GASOLINA 4 A 6HP NAO REVERSIVEL TIPO DYNAPAC CM-13 O</v>
          </cell>
        </row>
        <row r="2349">
          <cell r="B2349" t="str">
            <v>U EQUIV (INCL MANUTENCAO/COMBUSTIVEL)</v>
          </cell>
        </row>
        <row r="2350">
          <cell r="A2350">
            <v>13458</v>
          </cell>
          <cell r="B2350" t="str">
            <v>COMPACTADOR SOLOS MOTOR GAS 4HP MIKASA MOD MTR80 OU SIMILAR*</v>
          </cell>
          <cell r="C2350" t="str">
            <v>UN</v>
          </cell>
          <cell r="D2350" t="str">
            <v>2     1</v>
          </cell>
          <cell r="E2350">
            <v>5429.26</v>
          </cell>
          <cell r="F2350">
            <v>15429.26</v>
          </cell>
          <cell r="G2350">
            <v>1</v>
          </cell>
          <cell r="H2350">
            <v>5429.26</v>
          </cell>
          <cell r="I2350" t="str">
            <v>EQHP EQAQ 13458</v>
          </cell>
        </row>
        <row r="2351">
          <cell r="B2351" t="str">
            <v>*CAIXA**</v>
          </cell>
        </row>
        <row r="2352">
          <cell r="A2352">
            <v>1448</v>
          </cell>
          <cell r="B2352" t="str">
            <v>COMPACTADOR SOLOS PNEUMATICO TIPO SAPO ATE 35KG TIPO CLOZIRO</v>
          </cell>
          <cell r="C2352" t="str">
            <v>H</v>
          </cell>
          <cell r="D2352">
            <v>2</v>
          </cell>
          <cell r="E2352">
            <v>2.7</v>
          </cell>
          <cell r="F2352">
            <v>2.87</v>
          </cell>
          <cell r="H2352">
            <v>3.03</v>
          </cell>
          <cell r="I2352" t="str">
            <v>EQHP EQLC 1448</v>
          </cell>
        </row>
        <row r="2353">
          <cell r="B2353" t="str">
            <v>NE OU EQUIV (INCL MANUTENCAO/COMBUSTIVEL)</v>
          </cell>
        </row>
        <row r="2354">
          <cell r="A2354">
            <v>1445</v>
          </cell>
          <cell r="B2354" t="str">
            <v>COMPACTADOR SOLOS TIPO SAPO C/ MOTOR DIESEL/GASOLINA *3HP* N</v>
          </cell>
          <cell r="C2354" t="str">
            <v>H</v>
          </cell>
          <cell r="D2354">
            <v>2</v>
          </cell>
          <cell r="E2354">
            <v>3.42</v>
          </cell>
          <cell r="F2354">
            <v>3.63</v>
          </cell>
          <cell r="H2354">
            <v>3.84</v>
          </cell>
          <cell r="I2354" t="str">
            <v>EQHP EQLC 1445</v>
          </cell>
        </row>
        <row r="2355">
          <cell r="B2355" t="str">
            <v>AO REVERSIVEL PADRAO DYNAPAL LC -7 I R OU EQUIV (INCL MANUTE</v>
          </cell>
        </row>
        <row r="2356">
          <cell r="B2356" t="str">
            <v>NCAO/COMBUSTIVEL)</v>
          </cell>
        </row>
        <row r="2357">
          <cell r="A2357">
            <v>1472</v>
          </cell>
          <cell r="B2357" t="str">
            <v>COMPORTA CIRCULAR FOFO SENTIDO DUPLO FLUXO C/ CHUMBADORES D</v>
          </cell>
          <cell r="C2357" t="str">
            <v>UN</v>
          </cell>
          <cell r="D2357" t="str">
            <v>1     1</v>
          </cell>
          <cell r="E2357">
            <v>8352.68</v>
          </cell>
          <cell r="F2357">
            <v>18352.68</v>
          </cell>
          <cell r="G2357">
            <v>1</v>
          </cell>
          <cell r="H2357">
            <v>8352.68</v>
          </cell>
          <cell r="I2357" t="str">
            <v>MATE MHIS 1472</v>
          </cell>
        </row>
        <row r="2358">
          <cell r="B2358">
            <v>200</v>
          </cell>
        </row>
        <row r="2359">
          <cell r="A2359">
            <v>1501</v>
          </cell>
          <cell r="B2359" t="str">
            <v>COMPORTA CIRCULAR FOFO SENTIDO DUPLO FLUXO C/ CHUMBADORES D</v>
          </cell>
          <cell r="C2359" t="str">
            <v>UN</v>
          </cell>
          <cell r="D2359" t="str">
            <v>2     2</v>
          </cell>
          <cell r="E2359">
            <v>5489.85</v>
          </cell>
          <cell r="F2359">
            <v>25489.85</v>
          </cell>
          <cell r="G2359">
            <v>2</v>
          </cell>
          <cell r="H2359">
            <v>5489.85</v>
          </cell>
          <cell r="I2359" t="str">
            <v>MATE MHIS 1501</v>
          </cell>
        </row>
        <row r="2360">
          <cell r="B2360">
            <v>300</v>
          </cell>
        </row>
        <row r="2361">
          <cell r="A2361">
            <v>1473</v>
          </cell>
          <cell r="B2361" t="str">
            <v>COMPORTA CIRCULAR FOFO SENTIDO DUPLO FLUXO C/ CHUMBADORES D</v>
          </cell>
          <cell r="C2361" t="str">
            <v>UN</v>
          </cell>
          <cell r="D2361" t="str">
            <v>2     2</v>
          </cell>
          <cell r="E2361">
            <v>7124.52</v>
          </cell>
          <cell r="F2361">
            <v>27124.52</v>
          </cell>
          <cell r="G2361">
            <v>2</v>
          </cell>
          <cell r="H2361">
            <v>7124.52</v>
          </cell>
          <cell r="I2361" t="str">
            <v>MATE MHIS 1473</v>
          </cell>
        </row>
        <row r="2362">
          <cell r="B2362">
            <v>400</v>
          </cell>
        </row>
        <row r="2363">
          <cell r="A2363">
            <v>1493</v>
          </cell>
          <cell r="B2363" t="str">
            <v>COMPORTA CIRCULAR FOFO SENTIDO DUPLO FLUXO C/ CHUMBADORES D</v>
          </cell>
          <cell r="C2363" t="str">
            <v>UN</v>
          </cell>
          <cell r="D2363" t="str">
            <v>2     3</v>
          </cell>
          <cell r="E2363">
            <v>3541.17</v>
          </cell>
          <cell r="F2363">
            <v>33541.17</v>
          </cell>
          <cell r="G2363">
            <v>3</v>
          </cell>
          <cell r="H2363">
            <v>3541.17</v>
          </cell>
          <cell r="I2363" t="str">
            <v>MATE MHIS 1493</v>
          </cell>
        </row>
        <row r="2364">
          <cell r="B2364">
            <v>500</v>
          </cell>
        </row>
        <row r="2365">
          <cell r="A2365">
            <v>1474</v>
          </cell>
          <cell r="B2365" t="str">
            <v>COMPORTA CIRCULAR FOFO SENTIDO DUPLO FLUXO C/ CHUMBADORES D</v>
          </cell>
          <cell r="C2365" t="str">
            <v>UN</v>
          </cell>
          <cell r="D2365" t="str">
            <v>2     3</v>
          </cell>
          <cell r="E2365">
            <v>6710.49</v>
          </cell>
          <cell r="F2365">
            <v>36710.49</v>
          </cell>
          <cell r="G2365">
            <v>3</v>
          </cell>
          <cell r="H2365">
            <v>6710.49</v>
          </cell>
          <cell r="I2365" t="str">
            <v>MATE MHIS 1474</v>
          </cell>
        </row>
        <row r="2366">
          <cell r="B2366">
            <v>600</v>
          </cell>
        </row>
        <row r="2367">
          <cell r="A2367">
            <v>1475</v>
          </cell>
          <cell r="B2367" t="str">
            <v>COMPORTA CIRCULAR FOFO SENTIDO DUPLO FLUXO C/ CHUMBADORES D</v>
          </cell>
          <cell r="C2367" t="str">
            <v>UN</v>
          </cell>
          <cell r="D2367" t="str">
            <v>2     4</v>
          </cell>
          <cell r="E2367">
            <v>8340.77</v>
          </cell>
          <cell r="F2367">
            <v>48340.77</v>
          </cell>
          <cell r="G2367">
            <v>4</v>
          </cell>
          <cell r="H2367">
            <v>8340.77</v>
          </cell>
          <cell r="I2367" t="str">
            <v>MATE MHIS 1475</v>
          </cell>
        </row>
        <row r="2368">
          <cell r="B2368">
            <v>700</v>
          </cell>
        </row>
        <row r="2369">
          <cell r="A2369">
            <v>1476</v>
          </cell>
          <cell r="B2369" t="str">
            <v>COMPORTA CIRCULAR FOFO SENTIDO DUPLO FLUXO C/ CHUMBADORES D</v>
          </cell>
          <cell r="C2369" t="str">
            <v>UN</v>
          </cell>
          <cell r="D2369" t="str">
            <v>2     5</v>
          </cell>
          <cell r="E2369">
            <v>5010.13</v>
          </cell>
          <cell r="F2369">
            <v>55010.13</v>
          </cell>
          <cell r="G2369">
            <v>5</v>
          </cell>
          <cell r="H2369">
            <v>5010.13</v>
          </cell>
          <cell r="I2369" t="str">
            <v>MATE MHIS 1476</v>
          </cell>
        </row>
        <row r="2370">
          <cell r="B2370">
            <v>800</v>
          </cell>
        </row>
        <row r="2371">
          <cell r="A2371">
            <v>1477</v>
          </cell>
          <cell r="B2371" t="str">
            <v>COMPORTA CIRCULAR FOFO SENTIDO DUPLO FLUXO C/ CHUMBADORES D</v>
          </cell>
          <cell r="C2371" t="str">
            <v>UN</v>
          </cell>
          <cell r="D2371" t="str">
            <v>2     6</v>
          </cell>
          <cell r="E2371" t="str">
            <v>0.116,95</v>
          </cell>
          <cell r="F2371">
            <v>60116.95</v>
          </cell>
          <cell r="G2371">
            <v>6</v>
          </cell>
          <cell r="H2371" t="str">
            <v>0.116,95</v>
          </cell>
          <cell r="I2371" t="str">
            <v>MATE MHIS 1477</v>
          </cell>
        </row>
        <row r="2372">
          <cell r="B2372">
            <v>900</v>
          </cell>
        </row>
        <row r="2373">
          <cell r="A2373" t="str">
            <v>ÓDIGO</v>
          </cell>
          <cell r="B2373" t="str">
            <v>| DESCRIÇÃO DO INSUMO</v>
          </cell>
          <cell r="C2373" t="str">
            <v>| UNID.</v>
          </cell>
          <cell r="D2373" t="str">
            <v>| CAT.</v>
          </cell>
          <cell r="E2373" t="str">
            <v>P R E Ç O</v>
          </cell>
          <cell r="F2373" t="str">
            <v>S  C A L C</v>
          </cell>
          <cell r="G2373" t="str">
            <v>U L A</v>
          </cell>
          <cell r="H2373" t="str">
            <v>D O S  |</v>
          </cell>
          <cell r="I2373" t="str">
            <v>COD.INTELIGENTE</v>
          </cell>
        </row>
        <row r="2374">
          <cell r="D2374">
            <v>1</v>
          </cell>
          <cell r="E2374" t="str">
            <v>.QUARTIL</v>
          </cell>
          <cell r="F2374" t="str">
            <v>MEDIANO</v>
          </cell>
          <cell r="G2374">
            <v>3</v>
          </cell>
          <cell r="H2374" t="str">
            <v>.QUARTIL</v>
          </cell>
        </row>
        <row r="2376">
          <cell r="A2376" t="str">
            <v>íNCULO..</v>
          </cell>
          <cell r="B2376" t="str">
            <v>...: NACIONAL CAIXA</v>
          </cell>
        </row>
        <row r="2378">
          <cell r="A2378">
            <v>1503</v>
          </cell>
          <cell r="B2378" t="str">
            <v>COMPORTA CIRCULAR FOFO SENTIDO DUPLO FLUXO C/ CHUMBADORES D</v>
          </cell>
          <cell r="C2378" t="str">
            <v>UN</v>
          </cell>
          <cell r="D2378" t="str">
            <v>2     7</v>
          </cell>
          <cell r="E2378">
            <v>5982.84</v>
          </cell>
          <cell r="F2378">
            <v>75982.84</v>
          </cell>
          <cell r="G2378">
            <v>7</v>
          </cell>
          <cell r="H2378">
            <v>5982.84</v>
          </cell>
          <cell r="I2378" t="str">
            <v>MATE MHIS 1503</v>
          </cell>
        </row>
        <row r="2379">
          <cell r="B2379">
            <v>1000</v>
          </cell>
        </row>
        <row r="2380">
          <cell r="A2380">
            <v>1502</v>
          </cell>
          <cell r="B2380" t="str">
            <v>COMPORTA CIRCULAR FOFO SENTIDO DUPLO FLUXO C/ CHUMBADORES D</v>
          </cell>
          <cell r="C2380" t="str">
            <v>UN</v>
          </cell>
          <cell r="D2380" t="str">
            <v>2     8</v>
          </cell>
          <cell r="E2380" t="str">
            <v>0.202,67</v>
          </cell>
          <cell r="F2380">
            <v>80202.67</v>
          </cell>
          <cell r="G2380">
            <v>8</v>
          </cell>
          <cell r="H2380" t="str">
            <v>0.202,67</v>
          </cell>
          <cell r="I2380" t="str">
            <v>MATE MHIS 1502</v>
          </cell>
        </row>
        <row r="2381">
          <cell r="B2381">
            <v>1200</v>
          </cell>
        </row>
        <row r="2382">
          <cell r="A2382">
            <v>1457</v>
          </cell>
          <cell r="B2382" t="str">
            <v>COMPORTA CIRCULAR FOFO SENTIDO UNICO FLUXO C/ CHUMBADORES D</v>
          </cell>
          <cell r="C2382" t="str">
            <v>UN</v>
          </cell>
          <cell r="D2382">
            <v>2</v>
          </cell>
          <cell r="E2382">
            <v>1765.34</v>
          </cell>
          <cell r="F2382">
            <v>1765.34</v>
          </cell>
          <cell r="H2382">
            <v>1765.34</v>
          </cell>
          <cell r="I2382" t="str">
            <v>MATE MHIS 1457</v>
          </cell>
        </row>
        <row r="2383">
          <cell r="B2383">
            <v>200</v>
          </cell>
        </row>
        <row r="2384">
          <cell r="A2384">
            <v>1458</v>
          </cell>
          <cell r="B2384" t="str">
            <v>COMPORTA CIRCULAR FOFO SENTIDO UNICO FLUXO C/ CHUMBADORES D</v>
          </cell>
          <cell r="C2384" t="str">
            <v>UN</v>
          </cell>
          <cell r="D2384">
            <v>2</v>
          </cell>
          <cell r="E2384">
            <v>2800.61</v>
          </cell>
          <cell r="F2384">
            <v>2800.61</v>
          </cell>
          <cell r="H2384">
            <v>2800.61</v>
          </cell>
          <cell r="I2384" t="str">
            <v>MATE MHIS 1458</v>
          </cell>
        </row>
        <row r="2385">
          <cell r="B2385">
            <v>300</v>
          </cell>
        </row>
        <row r="2386">
          <cell r="A2386">
            <v>1500</v>
          </cell>
          <cell r="B2386" t="str">
            <v>COMPORTA CIRCULAR FOFO SENTIDO UNICO FLUXO C/ CHUMBADORES D</v>
          </cell>
          <cell r="C2386" t="str">
            <v>UN</v>
          </cell>
          <cell r="D2386">
            <v>2</v>
          </cell>
          <cell r="E2386">
            <v>4576.05</v>
          </cell>
          <cell r="F2386">
            <v>4576.05</v>
          </cell>
          <cell r="H2386">
            <v>4576.05</v>
          </cell>
          <cell r="I2386" t="str">
            <v>MATE MHIS 1500</v>
          </cell>
        </row>
        <row r="2387">
          <cell r="B2387">
            <v>400</v>
          </cell>
        </row>
        <row r="2388">
          <cell r="A2388">
            <v>1499</v>
          </cell>
          <cell r="B2388" t="str">
            <v>COMPORTA CIRCULAR FOFO SENTIDO UNICO FLUXO C/ CHUMBADORES D</v>
          </cell>
          <cell r="C2388" t="str">
            <v>UN</v>
          </cell>
          <cell r="D2388">
            <v>2</v>
          </cell>
          <cell r="E2388">
            <v>7145.61</v>
          </cell>
          <cell r="F2388">
            <v>7145.61</v>
          </cell>
          <cell r="H2388">
            <v>7145.61</v>
          </cell>
          <cell r="I2388" t="str">
            <v>MATE MHIS 1499</v>
          </cell>
        </row>
        <row r="2389">
          <cell r="B2389">
            <v>500</v>
          </cell>
        </row>
        <row r="2390">
          <cell r="A2390">
            <v>1459</v>
          </cell>
          <cell r="B2390" t="str">
            <v>COMPORTA CIRCULAR FOFO SENTIDO UNICO FLUXO C/ CHUMBADORES D</v>
          </cell>
          <cell r="C2390" t="str">
            <v>UN</v>
          </cell>
          <cell r="D2390">
            <v>2</v>
          </cell>
          <cell r="E2390">
            <v>9767.2900000000009</v>
          </cell>
          <cell r="F2390">
            <v>9767.2900000000009</v>
          </cell>
          <cell r="H2390">
            <v>9767.2900000000009</v>
          </cell>
          <cell r="I2390" t="str">
            <v>MATE MHIS 1459</v>
          </cell>
        </row>
        <row r="2391">
          <cell r="B2391">
            <v>600</v>
          </cell>
        </row>
        <row r="2392">
          <cell r="A2392">
            <v>12826</v>
          </cell>
          <cell r="B2392" t="str">
            <v>COMPORTA QUADRADA FOFO SENTIDO DUPLO FLUXO C/ CHUMBADORES D</v>
          </cell>
          <cell r="C2392" t="str">
            <v>UN</v>
          </cell>
          <cell r="D2392" t="str">
            <v>2     1</v>
          </cell>
          <cell r="E2392">
            <v>7818.06</v>
          </cell>
          <cell r="F2392">
            <v>17818.060000000001</v>
          </cell>
          <cell r="G2392">
            <v>1</v>
          </cell>
          <cell r="H2392">
            <v>7818.06</v>
          </cell>
          <cell r="I2392" t="str">
            <v>MATE MHIS 12826</v>
          </cell>
        </row>
        <row r="2393">
          <cell r="B2393">
            <v>200</v>
          </cell>
        </row>
        <row r="2394">
          <cell r="A2394">
            <v>12827</v>
          </cell>
          <cell r="B2394" t="str">
            <v>COMPORTA QUADRADA FOFO SENTIDO DUPLO FLUXO C/ CHUMBADORES D</v>
          </cell>
          <cell r="C2394" t="str">
            <v>UN</v>
          </cell>
          <cell r="D2394" t="str">
            <v>2     2</v>
          </cell>
          <cell r="E2394">
            <v>4747.4799999999996</v>
          </cell>
          <cell r="F2394">
            <v>24747.48</v>
          </cell>
          <cell r="G2394">
            <v>2</v>
          </cell>
          <cell r="H2394">
            <v>4747.4799999999996</v>
          </cell>
          <cell r="I2394" t="str">
            <v>MATE MHIS 12827</v>
          </cell>
        </row>
        <row r="2395">
          <cell r="B2395">
            <v>300</v>
          </cell>
        </row>
        <row r="2396">
          <cell r="A2396">
            <v>12828</v>
          </cell>
          <cell r="B2396" t="str">
            <v>COMPORTA QUADRADA FOFO SENTIDO DUPLO FLUXO C/ CHUMBADORES D</v>
          </cell>
          <cell r="C2396" t="str">
            <v>UN</v>
          </cell>
          <cell r="D2396" t="str">
            <v>2     2</v>
          </cell>
          <cell r="E2396">
            <v>6334.44</v>
          </cell>
          <cell r="F2396">
            <v>26334.44</v>
          </cell>
          <cell r="G2396">
            <v>2</v>
          </cell>
          <cell r="H2396">
            <v>6334.44</v>
          </cell>
          <cell r="I2396" t="str">
            <v>MATE MHIS 12828</v>
          </cell>
        </row>
        <row r="2397">
          <cell r="B2397">
            <v>400</v>
          </cell>
        </row>
        <row r="2398">
          <cell r="A2398">
            <v>12829</v>
          </cell>
          <cell r="B2398" t="str">
            <v>COMPORTA QUADRADA FOFO SENTIDO DUPLO FLUXO C/ CHUMBADORES D</v>
          </cell>
          <cell r="C2398" t="str">
            <v>UN</v>
          </cell>
          <cell r="D2398" t="str">
            <v>2     3</v>
          </cell>
          <cell r="E2398">
            <v>2564.2600000000002</v>
          </cell>
          <cell r="F2398">
            <v>32564.26</v>
          </cell>
          <cell r="G2398">
            <v>3</v>
          </cell>
          <cell r="H2398">
            <v>2564.2600000000002</v>
          </cell>
          <cell r="I2398" t="str">
            <v>MATE MHIS 12829</v>
          </cell>
        </row>
        <row r="2399">
          <cell r="B2399">
            <v>500</v>
          </cell>
        </row>
        <row r="2400">
          <cell r="A2400">
            <v>12830</v>
          </cell>
          <cell r="B2400" t="str">
            <v>COMPORTA QUADRADA FOFO SENTIDO DUPLO FLUXO C/ CHUMBADORES D</v>
          </cell>
          <cell r="C2400" t="str">
            <v>UN</v>
          </cell>
          <cell r="D2400" t="str">
            <v>2     3</v>
          </cell>
          <cell r="E2400">
            <v>5641.27</v>
          </cell>
          <cell r="F2400">
            <v>35641.269999999997</v>
          </cell>
          <cell r="G2400">
            <v>3</v>
          </cell>
          <cell r="H2400">
            <v>5641.27</v>
          </cell>
          <cell r="I2400" t="str">
            <v>MATE MHIS 12830</v>
          </cell>
        </row>
        <row r="2401">
          <cell r="B2401">
            <v>600</v>
          </cell>
        </row>
        <row r="2402">
          <cell r="A2402">
            <v>12831</v>
          </cell>
          <cell r="B2402" t="str">
            <v>COMPORTA QUADRADA FOFO SENTIDO DUPLO FLUXO C/ CHUMBADORES D</v>
          </cell>
          <cell r="C2402" t="str">
            <v>UN</v>
          </cell>
          <cell r="D2402" t="str">
            <v>2     4</v>
          </cell>
          <cell r="E2402">
            <v>6932.75</v>
          </cell>
          <cell r="F2402">
            <v>46932.75</v>
          </cell>
          <cell r="G2402">
            <v>4</v>
          </cell>
          <cell r="H2402">
            <v>6932.75</v>
          </cell>
          <cell r="I2402" t="str">
            <v>MATE MHIS 12831</v>
          </cell>
        </row>
        <row r="2403">
          <cell r="B2403">
            <v>700</v>
          </cell>
        </row>
        <row r="2404">
          <cell r="A2404" t="str">
            <v>ÓDIGO</v>
          </cell>
          <cell r="B2404" t="str">
            <v>| DESCRIÇÃO DO INSUMO</v>
          </cell>
          <cell r="C2404" t="str">
            <v>| UNID.</v>
          </cell>
          <cell r="D2404" t="str">
            <v>| CAT.</v>
          </cell>
          <cell r="E2404" t="str">
            <v>P R E Ç O</v>
          </cell>
          <cell r="F2404" t="str">
            <v>S  C A L C</v>
          </cell>
          <cell r="G2404" t="str">
            <v>U L A</v>
          </cell>
          <cell r="H2404" t="str">
            <v>D O S  |</v>
          </cell>
          <cell r="I2404" t="str">
            <v>COD.INTELIGENTE</v>
          </cell>
        </row>
        <row r="2405">
          <cell r="D2405">
            <v>1</v>
          </cell>
          <cell r="E2405" t="str">
            <v>.QUARTIL</v>
          </cell>
          <cell r="F2405" t="str">
            <v>MEDIANO</v>
          </cell>
          <cell r="G2405">
            <v>3</v>
          </cell>
          <cell r="H2405" t="str">
            <v>.QUARTIL</v>
          </cell>
        </row>
        <row r="2407">
          <cell r="A2407" t="str">
            <v>íNCULO..</v>
          </cell>
          <cell r="B2407" t="str">
            <v>...: NACIONAL CAIXA</v>
          </cell>
        </row>
        <row r="2409">
          <cell r="A2409">
            <v>12832</v>
          </cell>
          <cell r="B2409" t="str">
            <v>COMPORTA QUADRADA FOFO SENTIDO DUPLO FLUXO C/ CHUMBADORES D</v>
          </cell>
          <cell r="C2409" t="str">
            <v>UN</v>
          </cell>
          <cell r="D2409" t="str">
            <v>2     5</v>
          </cell>
          <cell r="E2409">
            <v>3407.95</v>
          </cell>
          <cell r="F2409">
            <v>53407.95</v>
          </cell>
          <cell r="G2409">
            <v>5</v>
          </cell>
          <cell r="H2409">
            <v>3407.95</v>
          </cell>
          <cell r="I2409" t="str">
            <v>MATE MHIS 12832</v>
          </cell>
        </row>
        <row r="2410">
          <cell r="B2410">
            <v>800</v>
          </cell>
        </row>
        <row r="2411">
          <cell r="A2411">
            <v>12833</v>
          </cell>
          <cell r="B2411" t="str">
            <v>COMPORTA QUADRADA FOFO SENTIDO DUPLO FLUXO C/ CHUMBADORES D</v>
          </cell>
          <cell r="C2411" t="str">
            <v>UN</v>
          </cell>
          <cell r="D2411" t="str">
            <v>2     5</v>
          </cell>
          <cell r="E2411">
            <v>8365.92</v>
          </cell>
          <cell r="F2411">
            <v>58365.919999999998</v>
          </cell>
          <cell r="G2411">
            <v>5</v>
          </cell>
          <cell r="H2411">
            <v>8365.92</v>
          </cell>
          <cell r="I2411" t="str">
            <v>MATE MHIS 12833</v>
          </cell>
        </row>
        <row r="2412">
          <cell r="B2412">
            <v>900</v>
          </cell>
        </row>
        <row r="2413">
          <cell r="A2413">
            <v>12822</v>
          </cell>
          <cell r="B2413" t="str">
            <v>COMPORTA QUADRADA FOFO SENTIDO DUPLO FLUXO C/ CHUMBADORES D</v>
          </cell>
          <cell r="C2413" t="str">
            <v>UN</v>
          </cell>
          <cell r="D2413" t="str">
            <v>2     7</v>
          </cell>
          <cell r="E2413">
            <v>3769.69</v>
          </cell>
          <cell r="F2413">
            <v>73769.69</v>
          </cell>
          <cell r="G2413">
            <v>7</v>
          </cell>
          <cell r="H2413">
            <v>3769.69</v>
          </cell>
          <cell r="I2413" t="str">
            <v>MATE MHIS 12822</v>
          </cell>
        </row>
        <row r="2414">
          <cell r="B2414">
            <v>1000</v>
          </cell>
        </row>
        <row r="2415">
          <cell r="A2415">
            <v>12823</v>
          </cell>
          <cell r="B2415" t="str">
            <v>COMPORTA QUADRADA FOFO SENTIDO DUPLO FLUXO C/ CHUMBADORES D</v>
          </cell>
          <cell r="C2415" t="str">
            <v>UN</v>
          </cell>
          <cell r="D2415" t="str">
            <v>2     7</v>
          </cell>
          <cell r="E2415">
            <v>7866.75</v>
          </cell>
          <cell r="F2415">
            <v>77866.75</v>
          </cell>
          <cell r="G2415">
            <v>7</v>
          </cell>
          <cell r="H2415">
            <v>7866.75</v>
          </cell>
          <cell r="I2415" t="str">
            <v>MATE MHIS 12823</v>
          </cell>
        </row>
        <row r="2416">
          <cell r="B2416">
            <v>1200</v>
          </cell>
        </row>
        <row r="2417">
          <cell r="A2417">
            <v>1482</v>
          </cell>
          <cell r="B2417" t="str">
            <v>COMPORTA QUADRADA FOFO SENTIDO UNICO FLUXO C/ CHUMBADORES DI</v>
          </cell>
          <cell r="C2417" t="str">
            <v>UN</v>
          </cell>
          <cell r="D2417">
            <v>2</v>
          </cell>
          <cell r="E2417">
            <v>1013.98</v>
          </cell>
          <cell r="F2417">
            <v>1013.98</v>
          </cell>
          <cell r="H2417">
            <v>1013.98</v>
          </cell>
          <cell r="I2417" t="str">
            <v>MATE MHIS 1482</v>
          </cell>
        </row>
        <row r="2418">
          <cell r="B2418" t="str">
            <v>AGONAL 200</v>
          </cell>
        </row>
        <row r="2419">
          <cell r="A2419">
            <v>1469</v>
          </cell>
          <cell r="B2419" t="str">
            <v>COMPORTA QUADRADA FOFO SENTIDO UNICO FLUXO C/ CHUMBADORES DI</v>
          </cell>
          <cell r="C2419" t="str">
            <v>UN</v>
          </cell>
          <cell r="D2419">
            <v>2</v>
          </cell>
          <cell r="E2419">
            <v>2801.72</v>
          </cell>
          <cell r="F2419">
            <v>2801.72</v>
          </cell>
          <cell r="H2419">
            <v>2801.72</v>
          </cell>
          <cell r="I2419" t="str">
            <v>MATE MHIS 1469</v>
          </cell>
        </row>
        <row r="2420">
          <cell r="B2420" t="str">
            <v>AGONAL 300</v>
          </cell>
        </row>
        <row r="2421">
          <cell r="A2421">
            <v>1484</v>
          </cell>
          <cell r="B2421" t="str">
            <v>COMPORTA QUADRADA FOFO SENTIDO UNICO FLUXO C/ CHUMBADORES DI</v>
          </cell>
          <cell r="C2421" t="str">
            <v>UN</v>
          </cell>
          <cell r="D2421">
            <v>2</v>
          </cell>
          <cell r="E2421">
            <v>5566</v>
          </cell>
          <cell r="F2421">
            <v>5566</v>
          </cell>
          <cell r="H2421">
            <v>5566</v>
          </cell>
          <cell r="I2421" t="str">
            <v>MATE MHIS 1484</v>
          </cell>
        </row>
        <row r="2422">
          <cell r="B2422" t="str">
            <v>AGONAL 400</v>
          </cell>
        </row>
        <row r="2423">
          <cell r="A2423">
            <v>1485</v>
          </cell>
          <cell r="B2423" t="str">
            <v>COMPORTA QUADRADA FOFO SENTIDO UNICO FLUXO C/ CHUMBADORES DI</v>
          </cell>
          <cell r="C2423" t="str">
            <v>UN</v>
          </cell>
          <cell r="D2423">
            <v>2</v>
          </cell>
          <cell r="E2423">
            <v>8517.2900000000009</v>
          </cell>
          <cell r="F2423">
            <v>8517.2900000000009</v>
          </cell>
          <cell r="H2423">
            <v>8517.2900000000009</v>
          </cell>
          <cell r="I2423" t="str">
            <v>MATE MHIS 1485</v>
          </cell>
        </row>
        <row r="2424">
          <cell r="B2424" t="str">
            <v>AGONAL 500</v>
          </cell>
        </row>
        <row r="2425">
          <cell r="A2425">
            <v>1486</v>
          </cell>
          <cell r="B2425" t="str">
            <v>COMPORTA QUADRADA FOFO SENTIDO UNICO FLUXO C/ CHUMBADORES DI</v>
          </cell>
          <cell r="C2425" t="str">
            <v>UN</v>
          </cell>
          <cell r="D2425" t="str">
            <v>2     1</v>
          </cell>
          <cell r="E2425">
            <v>3149.32</v>
          </cell>
          <cell r="F2425">
            <v>13149.32</v>
          </cell>
          <cell r="G2425">
            <v>1</v>
          </cell>
          <cell r="H2425">
            <v>3149.32</v>
          </cell>
          <cell r="I2425" t="str">
            <v>MATE MHIS 1486</v>
          </cell>
        </row>
        <row r="2426">
          <cell r="B2426" t="str">
            <v>AGONAL 600</v>
          </cell>
        </row>
        <row r="2427">
          <cell r="A2427">
            <v>13907</v>
          </cell>
          <cell r="B2427" t="str">
            <v>COMPRESSOR DE AR - ESTACIONARIO - ATLAS COPCO XA-90 - DESCAR</v>
          </cell>
          <cell r="C2427" t="str">
            <v>UN</v>
          </cell>
          <cell r="D2427" t="str">
            <v>2    11</v>
          </cell>
          <cell r="E2427">
            <v>8094.45</v>
          </cell>
          <cell r="F2427">
            <v>118094.45</v>
          </cell>
          <cell r="G2427">
            <v>11</v>
          </cell>
          <cell r="H2427">
            <v>8094.45</v>
          </cell>
          <cell r="I2427" t="str">
            <v>EQHP EQAQ 13907</v>
          </cell>
        </row>
        <row r="2428">
          <cell r="B2428" t="str">
            <v>GA LIVRE EFETIVA 565 PCM PRESSAO DE TRABALHO 100 PSI - MOTOR</v>
          </cell>
        </row>
        <row r="2429">
          <cell r="B2429" t="str">
            <v>ELETRICO 125 HP**CAIXA**</v>
          </cell>
        </row>
        <row r="2430">
          <cell r="A2430">
            <v>13803</v>
          </cell>
          <cell r="B2430" t="str">
            <v>COMPRESSOR DE AR - REBOCAVEL - ATLAS COPCO XA-125 MWD - DESC</v>
          </cell>
          <cell r="C2430" t="str">
            <v>UN</v>
          </cell>
          <cell r="D2430" t="str">
            <v>2     8</v>
          </cell>
          <cell r="E2430">
            <v>4043.2</v>
          </cell>
          <cell r="F2430">
            <v>84043.199999999997</v>
          </cell>
          <cell r="G2430">
            <v>8</v>
          </cell>
          <cell r="H2430">
            <v>4043.2</v>
          </cell>
          <cell r="I2430" t="str">
            <v>EQHP EQAQ 13803</v>
          </cell>
        </row>
        <row r="2431">
          <cell r="B2431" t="str">
            <v>ARGA LIVRE EFETIVA 260 PCM - PRESSAO DE TRABALHO 102 PSI - M</v>
          </cell>
        </row>
        <row r="2432">
          <cell r="B2432" t="str">
            <v>OTOR A DIESEL 89 CV**CAIXA**</v>
          </cell>
        </row>
        <row r="2433">
          <cell r="A2433">
            <v>25017</v>
          </cell>
          <cell r="B2433" t="str">
            <v>COMPRESSOR DE AR - REBOCAVEL - ATLAS COPCO XA-175 MWD - DESC</v>
          </cell>
          <cell r="C2433" t="str">
            <v>UN</v>
          </cell>
          <cell r="D2433" t="str">
            <v>2    14</v>
          </cell>
          <cell r="E2433">
            <v>6053.8</v>
          </cell>
          <cell r="F2433">
            <v>146053.79999999999</v>
          </cell>
          <cell r="G2433">
            <v>14</v>
          </cell>
          <cell r="H2433">
            <v>6053.8</v>
          </cell>
          <cell r="I2433" t="str">
            <v>EQHP EQAQ 25017</v>
          </cell>
        </row>
        <row r="2434">
          <cell r="B2434" t="str">
            <v>ARGA LIVRE EFETIVA 350 PCM - PRESSAO DE TRABALHO 102 PSI - M</v>
          </cell>
        </row>
        <row r="2435">
          <cell r="A2435" t="str">
            <v>ÓDIGO</v>
          </cell>
          <cell r="B2435" t="str">
            <v>| DESCRIÇÃO DO INSUMO</v>
          </cell>
          <cell r="C2435" t="str">
            <v>| UNID.</v>
          </cell>
          <cell r="D2435" t="str">
            <v>| CAT.</v>
          </cell>
          <cell r="E2435" t="str">
            <v>P R E Ç O</v>
          </cell>
          <cell r="F2435" t="str">
            <v>S  C A L C</v>
          </cell>
          <cell r="G2435" t="str">
            <v>U L A</v>
          </cell>
          <cell r="H2435" t="str">
            <v>D O S  |</v>
          </cell>
          <cell r="I2435" t="str">
            <v>COD.INTELIGENTE</v>
          </cell>
        </row>
        <row r="2436">
          <cell r="D2436">
            <v>1</v>
          </cell>
          <cell r="E2436" t="str">
            <v>.QUARTIL</v>
          </cell>
          <cell r="F2436" t="str">
            <v>MEDIANO</v>
          </cell>
          <cell r="G2436">
            <v>3</v>
          </cell>
          <cell r="H2436" t="str">
            <v>.QUARTIL</v>
          </cell>
        </row>
        <row r="2438">
          <cell r="A2438" t="str">
            <v>íNCULO..</v>
          </cell>
          <cell r="B2438" t="str">
            <v>...: NACIONAL CAIXA</v>
          </cell>
        </row>
        <row r="2440">
          <cell r="B2440" t="str">
            <v>OTOR A DIESEL 135 CV**CAIXA**</v>
          </cell>
        </row>
        <row r="2441">
          <cell r="A2441">
            <v>13461</v>
          </cell>
          <cell r="B2441" t="str">
            <v>COMPRESSOR DE AR - REBOCAVEL - ATLAS COPCO XA-360 SB - DESCA</v>
          </cell>
          <cell r="C2441" t="str">
            <v>UN</v>
          </cell>
          <cell r="D2441" t="str">
            <v>2    18</v>
          </cell>
          <cell r="E2441">
            <v>3291.85</v>
          </cell>
          <cell r="F2441">
            <v>183291.85</v>
          </cell>
          <cell r="G2441">
            <v>18</v>
          </cell>
          <cell r="H2441">
            <v>3291.85</v>
          </cell>
          <cell r="I2441" t="str">
            <v>EQHP EQAQ 13461</v>
          </cell>
        </row>
        <row r="2442">
          <cell r="B2442" t="str">
            <v>RGA LIVRE EFETIVA 760 PCM - MOTOR A DIESEL 180 CV**CAIXA**</v>
          </cell>
        </row>
        <row r="2443">
          <cell r="A2443">
            <v>25018</v>
          </cell>
          <cell r="B2443" t="str">
            <v>COMPRESSOR DE AR - REBOCAVEL - ATLAS COPCO XA-420 SB - DESCA</v>
          </cell>
          <cell r="C2443" t="str">
            <v>UN</v>
          </cell>
          <cell r="D2443" t="str">
            <v>2    26</v>
          </cell>
          <cell r="E2443">
            <v>6168.23</v>
          </cell>
          <cell r="F2443">
            <v>266168.23</v>
          </cell>
          <cell r="G2443">
            <v>26</v>
          </cell>
          <cell r="H2443">
            <v>6168.23</v>
          </cell>
          <cell r="I2443" t="str">
            <v>EQHP EQAQ 25018</v>
          </cell>
        </row>
        <row r="2444">
          <cell r="B2444" t="str">
            <v>RGA LIVRE EFETIVA 764 PCM - MOTOR A DIESEL 180 CV**CAIXA**</v>
          </cell>
        </row>
        <row r="2445">
          <cell r="A2445">
            <v>1507</v>
          </cell>
          <cell r="B2445" t="str">
            <v>COMPRESSOR DE AR - REBOCAVEL - ATLAS COPCO XA-90 MWD - DESCA</v>
          </cell>
          <cell r="C2445" t="str">
            <v>UN</v>
          </cell>
          <cell r="D2445" t="str">
            <v>1     6</v>
          </cell>
          <cell r="E2445">
            <v>6600</v>
          </cell>
          <cell r="F2445">
            <v>66600</v>
          </cell>
          <cell r="G2445">
            <v>6</v>
          </cell>
          <cell r="H2445">
            <v>6600</v>
          </cell>
          <cell r="I2445" t="str">
            <v>EQHP EQAQ 1507</v>
          </cell>
        </row>
        <row r="2446">
          <cell r="B2446" t="str">
            <v>RGA LIVRE EFETIVA 180 PCM - PRESSAO DE TRABALHO 102 PSI - MO</v>
          </cell>
        </row>
        <row r="2447">
          <cell r="B2447" t="str">
            <v>TOR A DIESEL 89CV**CAIXA**</v>
          </cell>
        </row>
        <row r="2448">
          <cell r="A2448">
            <v>1511</v>
          </cell>
          <cell r="B2448" t="str">
            <v>COMPRESSOR DE AR DIESEL REBOCAVEL 125 A 134PCM</v>
          </cell>
          <cell r="C2448" t="str">
            <v>H</v>
          </cell>
          <cell r="D2448">
            <v>2</v>
          </cell>
          <cell r="E2448">
            <v>9.23</v>
          </cell>
          <cell r="F2448">
            <v>9.23</v>
          </cell>
          <cell r="H2448">
            <v>9.23</v>
          </cell>
          <cell r="I2448" t="str">
            <v>EQHP EQLC 1511</v>
          </cell>
        </row>
        <row r="2449">
          <cell r="A2449">
            <v>1513</v>
          </cell>
          <cell r="B2449" t="str">
            <v>COMPRESSOR DE AR DIESEL REBOCAVEL 160 A 170PCM C/ 1 MARTELET</v>
          </cell>
          <cell r="C2449" t="str">
            <v>H</v>
          </cell>
          <cell r="D2449">
            <v>2</v>
          </cell>
          <cell r="E2449">
            <v>12.31</v>
          </cell>
          <cell r="F2449">
            <v>12.31</v>
          </cell>
          <cell r="H2449">
            <v>12.31</v>
          </cell>
          <cell r="I2449" t="str">
            <v>EQHP EQLC 1513</v>
          </cell>
        </row>
        <row r="2450">
          <cell r="B2450" t="str">
            <v>E ROMPEDOR</v>
          </cell>
        </row>
        <row r="2451">
          <cell r="A2451">
            <v>1508</v>
          </cell>
          <cell r="B2451" t="str">
            <v>COMPRESSOR DE AR DIESEL REBOCAVEL 160PCM</v>
          </cell>
          <cell r="C2451" t="str">
            <v>H</v>
          </cell>
          <cell r="D2451">
            <v>2</v>
          </cell>
          <cell r="E2451">
            <v>10.49</v>
          </cell>
          <cell r="F2451">
            <v>10.49</v>
          </cell>
          <cell r="H2451">
            <v>10.49</v>
          </cell>
          <cell r="I2451" t="str">
            <v>EQHP EQLC 1508</v>
          </cell>
        </row>
        <row r="2452">
          <cell r="A2452">
            <v>1512</v>
          </cell>
          <cell r="B2452" t="str">
            <v>COMPRESSOR DE AR DIESEL REBOCAVEL 250 A 275PCM</v>
          </cell>
          <cell r="C2452" t="str">
            <v>H</v>
          </cell>
          <cell r="D2452">
            <v>2</v>
          </cell>
          <cell r="E2452">
            <v>13.19</v>
          </cell>
          <cell r="F2452">
            <v>13.19</v>
          </cell>
          <cell r="H2452">
            <v>13.19</v>
          </cell>
          <cell r="I2452" t="str">
            <v>EQHP EQLC 1512</v>
          </cell>
        </row>
        <row r="2453">
          <cell r="A2453">
            <v>1509</v>
          </cell>
          <cell r="B2453" t="str">
            <v>COMPRESSOR DE AR DIESEL REBOCAVEL 250PCM</v>
          </cell>
          <cell r="C2453" t="str">
            <v>H</v>
          </cell>
          <cell r="D2453">
            <v>1</v>
          </cell>
          <cell r="E2453">
            <v>13.19</v>
          </cell>
          <cell r="F2453">
            <v>13.19</v>
          </cell>
          <cell r="H2453">
            <v>13.19</v>
          </cell>
          <cell r="I2453" t="str">
            <v>EQHP EQLC 1509</v>
          </cell>
        </row>
        <row r="2454">
          <cell r="A2454">
            <v>1514</v>
          </cell>
          <cell r="B2454" t="str">
            <v>COMPRESSOR DE AR DIESEL REBOCAVEL 365PCM</v>
          </cell>
          <cell r="C2454" t="str">
            <v>H</v>
          </cell>
          <cell r="D2454">
            <v>2</v>
          </cell>
          <cell r="E2454">
            <v>15.38</v>
          </cell>
          <cell r="F2454">
            <v>15.38</v>
          </cell>
          <cell r="H2454">
            <v>15.38</v>
          </cell>
          <cell r="I2454" t="str">
            <v>EQHP EQLC 1514</v>
          </cell>
        </row>
        <row r="2455">
          <cell r="A2455">
            <v>1515</v>
          </cell>
          <cell r="B2455" t="str">
            <v>COMPRESSOR DE AR DIESEL REBOCAVEL 600PCM</v>
          </cell>
          <cell r="C2455" t="str">
            <v>H</v>
          </cell>
          <cell r="D2455">
            <v>2</v>
          </cell>
          <cell r="E2455">
            <v>23.08</v>
          </cell>
          <cell r="F2455">
            <v>23.08</v>
          </cell>
          <cell r="H2455">
            <v>23.08</v>
          </cell>
          <cell r="I2455" t="str">
            <v>EQHP EQLC 1515</v>
          </cell>
        </row>
        <row r="2456">
          <cell r="A2456">
            <v>14526</v>
          </cell>
          <cell r="B2456" t="str">
            <v>COMPRESSOR DE AR PORTATIL HOLMAN CR-275 - 97HP**CAIXA**</v>
          </cell>
          <cell r="C2456" t="str">
            <v>UN</v>
          </cell>
          <cell r="D2456" t="str">
            <v>2     8</v>
          </cell>
          <cell r="E2456">
            <v>5845.4</v>
          </cell>
          <cell r="F2456">
            <v>85845.4</v>
          </cell>
          <cell r="G2456">
            <v>8</v>
          </cell>
          <cell r="H2456">
            <v>5845.4</v>
          </cell>
          <cell r="I2456" t="str">
            <v>EQHP EQAQ 14526</v>
          </cell>
        </row>
        <row r="2457">
          <cell r="A2457">
            <v>1520</v>
          </cell>
          <cell r="B2457" t="str">
            <v>CONCRETO BETUMINOSO USINADO A QUENTE (CBUQ) - DIST.MED.TRANS</v>
          </cell>
          <cell r="C2457" t="str">
            <v>M3</v>
          </cell>
          <cell r="D2457">
            <v>2</v>
          </cell>
          <cell r="E2457">
            <v>382.7</v>
          </cell>
          <cell r="F2457">
            <v>382.7</v>
          </cell>
          <cell r="H2457">
            <v>382.7</v>
          </cell>
          <cell r="I2457" t="str">
            <v>MATE MDIV 1520</v>
          </cell>
        </row>
        <row r="2458">
          <cell r="B2458" t="str">
            <v>P=10KM P/ PAV ASFALTICA</v>
          </cell>
        </row>
        <row r="2459">
          <cell r="A2459">
            <v>1518</v>
          </cell>
          <cell r="B2459" t="str">
            <v>CONCRETO BETUMINOSO USINADO A QUENTE (CBUQ) - FAIXA C P/ PAV</v>
          </cell>
          <cell r="C2459" t="str">
            <v>T</v>
          </cell>
          <cell r="D2459">
            <v>1</v>
          </cell>
          <cell r="E2459">
            <v>167.61</v>
          </cell>
          <cell r="F2459">
            <v>167.61</v>
          </cell>
          <cell r="H2459">
            <v>167.61</v>
          </cell>
          <cell r="I2459" t="str">
            <v>MATE MDIV 1518</v>
          </cell>
        </row>
        <row r="2460">
          <cell r="B2460" t="str">
            <v>ASFALTICA</v>
          </cell>
        </row>
        <row r="2461">
          <cell r="A2461">
            <v>1522</v>
          </cell>
          <cell r="B2461" t="str">
            <v>CONCRETO USINADO BOMBEADO FCK = 11,0 MPA</v>
          </cell>
          <cell r="C2461" t="str">
            <v>M3</v>
          </cell>
          <cell r="D2461">
            <v>2</v>
          </cell>
          <cell r="E2461">
            <v>172.99</v>
          </cell>
          <cell r="F2461">
            <v>186.09</v>
          </cell>
          <cell r="H2461">
            <v>189.37</v>
          </cell>
          <cell r="I2461" t="str">
            <v>MATE MDIV 1522</v>
          </cell>
        </row>
        <row r="2462">
          <cell r="A2462">
            <v>1521</v>
          </cell>
          <cell r="B2462" t="str">
            <v>CONCRETO USINADO BOMBEADO FCK = 13,5 MPA</v>
          </cell>
          <cell r="C2462" t="str">
            <v>M3</v>
          </cell>
          <cell r="D2462">
            <v>2</v>
          </cell>
          <cell r="E2462">
            <v>176</v>
          </cell>
          <cell r="F2462">
            <v>189.31</v>
          </cell>
          <cell r="H2462">
            <v>192.65</v>
          </cell>
          <cell r="I2462" t="str">
            <v>MATE MDIV 1521</v>
          </cell>
        </row>
        <row r="2463">
          <cell r="A2463">
            <v>1523</v>
          </cell>
          <cell r="B2463" t="str">
            <v>CONCRETO USINADO BOMBEADO FCK = 15,0MPA</v>
          </cell>
          <cell r="C2463" t="str">
            <v>M3</v>
          </cell>
          <cell r="D2463">
            <v>1</v>
          </cell>
          <cell r="E2463">
            <v>185</v>
          </cell>
          <cell r="F2463">
            <v>199</v>
          </cell>
          <cell r="H2463">
            <v>202.51</v>
          </cell>
          <cell r="I2463" t="str">
            <v>MATE MDIV 1523</v>
          </cell>
        </row>
        <row r="2464">
          <cell r="A2464">
            <v>11139</v>
          </cell>
          <cell r="B2464" t="str">
            <v>CONCRETO USINADO BOMBEADO FCK = 16,5 MPA</v>
          </cell>
          <cell r="C2464" t="str">
            <v>M3</v>
          </cell>
          <cell r="D2464">
            <v>2</v>
          </cell>
          <cell r="E2464">
            <v>191.44</v>
          </cell>
          <cell r="F2464">
            <v>205.92</v>
          </cell>
          <cell r="H2464">
            <v>209.55</v>
          </cell>
          <cell r="I2464" t="str">
            <v>MATE MDIV 11139</v>
          </cell>
        </row>
        <row r="2465">
          <cell r="A2465">
            <v>1528</v>
          </cell>
          <cell r="B2465" t="str">
            <v>CONCRETO USINADO BOMBEADO FCK = 18,0 MPA</v>
          </cell>
          <cell r="C2465" t="str">
            <v>M3</v>
          </cell>
          <cell r="D2465">
            <v>2</v>
          </cell>
          <cell r="E2465">
            <v>192.49</v>
          </cell>
          <cell r="F2465">
            <v>207.06</v>
          </cell>
          <cell r="H2465">
            <v>210.71</v>
          </cell>
          <cell r="I2465" t="str">
            <v>MATE MDIV 1528</v>
          </cell>
        </row>
        <row r="2466">
          <cell r="A2466" t="str">
            <v>ÓDIGO</v>
          </cell>
          <cell r="B2466" t="str">
            <v>| DESCRIÇÃO DO INSUMO</v>
          </cell>
          <cell r="C2466" t="str">
            <v>| UNID.</v>
          </cell>
          <cell r="D2466" t="str">
            <v>| CAT.</v>
          </cell>
          <cell r="E2466" t="str">
            <v>P R E Ç O</v>
          </cell>
          <cell r="F2466" t="str">
            <v>S  C A L C</v>
          </cell>
          <cell r="G2466" t="str">
            <v>U L A</v>
          </cell>
          <cell r="H2466" t="str">
            <v>D O S  |</v>
          </cell>
          <cell r="I2466" t="str">
            <v>COD.INTELIGENTE</v>
          </cell>
        </row>
        <row r="2467">
          <cell r="D2467">
            <v>1</v>
          </cell>
          <cell r="E2467" t="str">
            <v>.QUARTIL</v>
          </cell>
          <cell r="F2467" t="str">
            <v>MEDIANO</v>
          </cell>
          <cell r="G2467">
            <v>3</v>
          </cell>
          <cell r="H2467" t="str">
            <v>.QUARTIL</v>
          </cell>
        </row>
        <row r="2469">
          <cell r="A2469" t="str">
            <v>íNCULO..</v>
          </cell>
          <cell r="B2469" t="str">
            <v>...: NACIONAL CAIXA</v>
          </cell>
        </row>
        <row r="2471">
          <cell r="A2471">
            <v>1524</v>
          </cell>
          <cell r="B2471" t="str">
            <v>CONCRETO USINADO BOMBEADO FCK = 20,0 MPA</v>
          </cell>
          <cell r="C2471" t="str">
            <v>M3</v>
          </cell>
          <cell r="D2471">
            <v>2</v>
          </cell>
          <cell r="E2471">
            <v>195</v>
          </cell>
          <cell r="F2471">
            <v>209.75</v>
          </cell>
          <cell r="H2471">
            <v>213.45</v>
          </cell>
          <cell r="I2471" t="str">
            <v>MATE MDIV 1524</v>
          </cell>
        </row>
        <row r="2472">
          <cell r="A2472">
            <v>11140</v>
          </cell>
          <cell r="B2472" t="str">
            <v>CONCRETO USINADO BOMBEADO FCK = 21,0 MPA</v>
          </cell>
          <cell r="C2472" t="str">
            <v>M3</v>
          </cell>
          <cell r="D2472">
            <v>2</v>
          </cell>
          <cell r="E2472">
            <v>207.27</v>
          </cell>
          <cell r="F2472">
            <v>222.96</v>
          </cell>
          <cell r="H2472">
            <v>226.89</v>
          </cell>
          <cell r="I2472" t="str">
            <v>MATE MDIV 11140</v>
          </cell>
        </row>
        <row r="2473">
          <cell r="A2473">
            <v>11141</v>
          </cell>
          <cell r="B2473" t="str">
            <v>CONCRETO USINADO BOMBEADO FCK = 22,5 MPA</v>
          </cell>
          <cell r="C2473" t="str">
            <v>M3</v>
          </cell>
          <cell r="D2473">
            <v>2</v>
          </cell>
          <cell r="E2473">
            <v>209.95</v>
          </cell>
          <cell r="F2473">
            <v>225.84</v>
          </cell>
          <cell r="H2473">
            <v>229.82</v>
          </cell>
          <cell r="I2473" t="str">
            <v>MATE MDIV 11141</v>
          </cell>
        </row>
        <row r="2474">
          <cell r="A2474">
            <v>11142</v>
          </cell>
          <cell r="B2474" t="str">
            <v>CONCRETO USINADO BOMBEADO FCK = 24,0 MPA</v>
          </cell>
          <cell r="C2474" t="str">
            <v>M3</v>
          </cell>
          <cell r="D2474">
            <v>2</v>
          </cell>
          <cell r="E2474">
            <v>209.59</v>
          </cell>
          <cell r="F2474">
            <v>225.45</v>
          </cell>
          <cell r="H2474">
            <v>229.42</v>
          </cell>
          <cell r="I2474" t="str">
            <v>MATE MDIV 11142</v>
          </cell>
        </row>
        <row r="2475">
          <cell r="A2475">
            <v>1527</v>
          </cell>
          <cell r="B2475" t="str">
            <v>CONCRETO USINADO BOMBEADO FCK = 25,0 MPA</v>
          </cell>
          <cell r="C2475" t="str">
            <v>M3</v>
          </cell>
          <cell r="D2475">
            <v>2</v>
          </cell>
          <cell r="E2475">
            <v>209.99</v>
          </cell>
          <cell r="F2475">
            <v>225.89</v>
          </cell>
          <cell r="H2475">
            <v>229.87</v>
          </cell>
          <cell r="I2475" t="str">
            <v>MATE MDIV 1527</v>
          </cell>
        </row>
        <row r="2476">
          <cell r="A2476">
            <v>11143</v>
          </cell>
          <cell r="B2476" t="str">
            <v>CONCRETO USINADO BOMBEADO FCK = 26,0 MPA</v>
          </cell>
          <cell r="C2476" t="str">
            <v>M3</v>
          </cell>
          <cell r="D2476">
            <v>2</v>
          </cell>
          <cell r="E2476">
            <v>227.53</v>
          </cell>
          <cell r="F2476">
            <v>244.74</v>
          </cell>
          <cell r="H2476">
            <v>249.06</v>
          </cell>
          <cell r="I2476" t="str">
            <v>MATE MDIV 11143</v>
          </cell>
        </row>
        <row r="2477">
          <cell r="A2477">
            <v>11144</v>
          </cell>
          <cell r="B2477" t="str">
            <v>CONCRETO USINADO BOMBEADO FCK = 28,0 MPA</v>
          </cell>
          <cell r="C2477" t="str">
            <v>M3</v>
          </cell>
          <cell r="D2477">
            <v>2</v>
          </cell>
          <cell r="E2477">
            <v>227.99</v>
          </cell>
          <cell r="F2477">
            <v>245.25</v>
          </cell>
          <cell r="H2477">
            <v>249.57</v>
          </cell>
          <cell r="I2477" t="str">
            <v>MATE MDIV 11144</v>
          </cell>
        </row>
        <row r="2478">
          <cell r="A2478">
            <v>1525</v>
          </cell>
          <cell r="B2478" t="str">
            <v>CONCRETO USINADO BOMBEADO FCK = 30,0 MPA</v>
          </cell>
          <cell r="C2478" t="str">
            <v>M3</v>
          </cell>
          <cell r="D2478">
            <v>2</v>
          </cell>
          <cell r="E2478">
            <v>229.1</v>
          </cell>
          <cell r="F2478">
            <v>246.43</v>
          </cell>
          <cell r="H2478">
            <v>250.78</v>
          </cell>
          <cell r="I2478" t="str">
            <v>MATE MDIV 1525</v>
          </cell>
        </row>
        <row r="2479">
          <cell r="A2479">
            <v>1526</v>
          </cell>
          <cell r="B2479" t="str">
            <v>CONCRETO USINADO BOMBEADO FCK = 33,0 MPA</v>
          </cell>
          <cell r="C2479" t="str">
            <v>M3</v>
          </cell>
          <cell r="D2479">
            <v>2</v>
          </cell>
          <cell r="E2479">
            <v>237.8</v>
          </cell>
          <cell r="F2479">
            <v>255.79</v>
          </cell>
          <cell r="H2479">
            <v>260.3</v>
          </cell>
          <cell r="I2479" t="str">
            <v>MATE MDIV 1526</v>
          </cell>
        </row>
        <row r="2480">
          <cell r="A2480">
            <v>11145</v>
          </cell>
          <cell r="B2480" t="str">
            <v>CONCRETO USINADO BOMBEADO FCK = 35,0 MPA</v>
          </cell>
          <cell r="C2480" t="str">
            <v>M3</v>
          </cell>
          <cell r="D2480">
            <v>2</v>
          </cell>
          <cell r="E2480">
            <v>239.98</v>
          </cell>
          <cell r="F2480">
            <v>258.14</v>
          </cell>
          <cell r="H2480">
            <v>262.69</v>
          </cell>
          <cell r="I2480" t="str">
            <v>MATE MDIV 11145</v>
          </cell>
        </row>
        <row r="2481">
          <cell r="A2481">
            <v>11146</v>
          </cell>
          <cell r="B2481" t="str">
            <v>CONCRETO USINADO FCK = 15,0 MPA,  AUTO-ADENSAVEL C/ SLUMP 22</v>
          </cell>
          <cell r="C2481" t="str">
            <v>M3</v>
          </cell>
          <cell r="D2481">
            <v>2</v>
          </cell>
          <cell r="E2481">
            <v>215</v>
          </cell>
          <cell r="F2481">
            <v>231.27</v>
          </cell>
          <cell r="H2481">
            <v>235.34</v>
          </cell>
          <cell r="I2481" t="str">
            <v>MATE MDIV 11146</v>
          </cell>
        </row>
        <row r="2482">
          <cell r="B2482" t="str">
            <v>CM</v>
          </cell>
        </row>
        <row r="2483">
          <cell r="A2483">
            <v>11147</v>
          </cell>
          <cell r="B2483" t="str">
            <v>CONCRETO USINADO FCK = 20,0 MPA, AUTO-ADENSAVEL C/ SLUMP 22</v>
          </cell>
          <cell r="C2483" t="str">
            <v>M3</v>
          </cell>
          <cell r="D2483">
            <v>2</v>
          </cell>
          <cell r="E2483">
            <v>239</v>
          </cell>
          <cell r="F2483">
            <v>257.08</v>
          </cell>
          <cell r="H2483">
            <v>261.62</v>
          </cell>
          <cell r="I2483" t="str">
            <v>MATE MDIV 11147</v>
          </cell>
        </row>
        <row r="2484">
          <cell r="B2484" t="str">
            <v>CM</v>
          </cell>
        </row>
        <row r="2485">
          <cell r="A2485">
            <v>14041</v>
          </cell>
          <cell r="B2485" t="str">
            <v>CONCRETO USINADO FCK = 9,0 MPA (NAO BOMBEADO)</v>
          </cell>
          <cell r="C2485" t="str">
            <v>M3</v>
          </cell>
          <cell r="D2485">
            <v>2</v>
          </cell>
          <cell r="E2485">
            <v>164.28</v>
          </cell>
          <cell r="F2485">
            <v>176.71</v>
          </cell>
          <cell r="H2485">
            <v>179.82</v>
          </cell>
          <cell r="I2485" t="str">
            <v>MATE MDIV 14041</v>
          </cell>
        </row>
        <row r="2486">
          <cell r="A2486">
            <v>14052</v>
          </cell>
          <cell r="B2486" t="str">
            <v>CONDULETE DE ALUMINIO FUNDIDO TIPO B DN 1/2"</v>
          </cell>
          <cell r="C2486" t="str">
            <v>UN</v>
          </cell>
          <cell r="D2486">
            <v>2</v>
          </cell>
          <cell r="E2486">
            <v>5.1100000000000003</v>
          </cell>
          <cell r="F2486">
            <v>5.89</v>
          </cell>
          <cell r="H2486">
            <v>6.73</v>
          </cell>
          <cell r="I2486" t="str">
            <v>MATE MELE 14052</v>
          </cell>
        </row>
        <row r="2487">
          <cell r="A2487">
            <v>14054</v>
          </cell>
          <cell r="B2487" t="str">
            <v>CONDULETE DE ALUMINIO FUNDIDO TIPO B DN 1"</v>
          </cell>
          <cell r="C2487" t="str">
            <v>UN</v>
          </cell>
          <cell r="D2487">
            <v>2</v>
          </cell>
          <cell r="E2487">
            <v>8.2100000000000009</v>
          </cell>
          <cell r="F2487">
            <v>9.4700000000000006</v>
          </cell>
          <cell r="H2487">
            <v>10.82</v>
          </cell>
          <cell r="I2487" t="str">
            <v>MATE MELE 14054</v>
          </cell>
        </row>
        <row r="2488">
          <cell r="A2488">
            <v>14053</v>
          </cell>
          <cell r="B2488" t="str">
            <v>CONDULETE DE ALUMINIO FUNDIDO TIPO B DN 3/4"</v>
          </cell>
          <cell r="C2488" t="str">
            <v>UN</v>
          </cell>
          <cell r="D2488">
            <v>2</v>
          </cell>
          <cell r="E2488">
            <v>5.6</v>
          </cell>
          <cell r="F2488">
            <v>6.46</v>
          </cell>
          <cell r="H2488">
            <v>7.38</v>
          </cell>
          <cell r="I2488" t="str">
            <v>MATE MELE 14053</v>
          </cell>
        </row>
        <row r="2489">
          <cell r="A2489">
            <v>12010</v>
          </cell>
          <cell r="B2489" t="str">
            <v>CONDULETE PVC TIPO "B" D = 1/2" S/TAMPA"</v>
          </cell>
          <cell r="C2489" t="str">
            <v>UN</v>
          </cell>
          <cell r="D2489">
            <v>2</v>
          </cell>
          <cell r="E2489">
            <v>6.14</v>
          </cell>
          <cell r="F2489">
            <v>6.5</v>
          </cell>
          <cell r="H2489">
            <v>8.4499999999999993</v>
          </cell>
          <cell r="I2489" t="str">
            <v>MATE MELE 12010</v>
          </cell>
        </row>
        <row r="2490">
          <cell r="A2490">
            <v>12011</v>
          </cell>
          <cell r="B2490" t="str">
            <v>CONDULETE PVC TIPO "B" D = 3/4" S/TAMPA"</v>
          </cell>
          <cell r="C2490" t="str">
            <v>UN</v>
          </cell>
          <cell r="D2490">
            <v>2</v>
          </cell>
          <cell r="E2490">
            <v>6.09</v>
          </cell>
          <cell r="F2490">
            <v>6.45</v>
          </cell>
          <cell r="H2490">
            <v>8.3800000000000008</v>
          </cell>
          <cell r="I2490" t="str">
            <v>MATE MELE 12011</v>
          </cell>
        </row>
        <row r="2491">
          <cell r="A2491">
            <v>12016</v>
          </cell>
          <cell r="B2491" t="str">
            <v>CONDULETE PVC TIPO "LB" D = 1/2" S/TAMPA"</v>
          </cell>
          <cell r="C2491" t="str">
            <v>UN</v>
          </cell>
          <cell r="D2491">
            <v>2</v>
          </cell>
          <cell r="E2491">
            <v>4.07</v>
          </cell>
          <cell r="F2491">
            <v>4.3099999999999996</v>
          </cell>
          <cell r="H2491">
            <v>5.6</v>
          </cell>
          <cell r="I2491" t="str">
            <v>MATE MELE 12016</v>
          </cell>
        </row>
        <row r="2492">
          <cell r="A2492">
            <v>12015</v>
          </cell>
          <cell r="B2492" t="str">
            <v>CONDULETE PVC TIPO "LB" D = 1" S/TAMPA"</v>
          </cell>
          <cell r="C2492" t="str">
            <v>UN</v>
          </cell>
          <cell r="D2492">
            <v>2</v>
          </cell>
          <cell r="E2492">
            <v>13.48</v>
          </cell>
          <cell r="F2492">
            <v>14.26</v>
          </cell>
          <cell r="H2492">
            <v>18.53</v>
          </cell>
          <cell r="I2492" t="str">
            <v>MATE MELE 12015</v>
          </cell>
        </row>
        <row r="2493">
          <cell r="A2493">
            <v>12017</v>
          </cell>
          <cell r="B2493" t="str">
            <v>CONDULETE PVC TIPO "LB" D = 3/4" S/TAMPA"</v>
          </cell>
          <cell r="C2493" t="str">
            <v>UN</v>
          </cell>
          <cell r="D2493">
            <v>2</v>
          </cell>
          <cell r="E2493">
            <v>4.12</v>
          </cell>
          <cell r="F2493">
            <v>4.3600000000000003</v>
          </cell>
          <cell r="H2493">
            <v>5.67</v>
          </cell>
          <cell r="I2493" t="str">
            <v>MATE MELE 12017</v>
          </cell>
        </row>
        <row r="2494">
          <cell r="A2494">
            <v>12020</v>
          </cell>
          <cell r="B2494" t="str">
            <v>CONDULETE PVC TIPO "LL" D = 1/2" S/TAMPA"</v>
          </cell>
          <cell r="C2494" t="str">
            <v>UN</v>
          </cell>
          <cell r="D2494">
            <v>2</v>
          </cell>
          <cell r="E2494">
            <v>4.28</v>
          </cell>
          <cell r="F2494">
            <v>4.53</v>
          </cell>
          <cell r="H2494">
            <v>5.89</v>
          </cell>
          <cell r="I2494" t="str">
            <v>MATE MELE 12020</v>
          </cell>
        </row>
        <row r="2495">
          <cell r="A2495">
            <v>12019</v>
          </cell>
          <cell r="B2495" t="str">
            <v>CONDULETE PVC TIPO "LL" D = 1" S/TAMPA"</v>
          </cell>
          <cell r="C2495" t="str">
            <v>UN</v>
          </cell>
          <cell r="D2495">
            <v>2</v>
          </cell>
          <cell r="E2495">
            <v>14.97</v>
          </cell>
          <cell r="F2495">
            <v>15.85</v>
          </cell>
          <cell r="H2495">
            <v>20.59</v>
          </cell>
          <cell r="I2495" t="str">
            <v>MATE MELE 12019</v>
          </cell>
        </row>
        <row r="2496">
          <cell r="A2496">
            <v>12021</v>
          </cell>
          <cell r="B2496" t="str">
            <v>CONDULETE PVC TIPO "LL" D = 3/4" S/TAMPA"</v>
          </cell>
          <cell r="C2496" t="str">
            <v>UN</v>
          </cell>
          <cell r="D2496">
            <v>2</v>
          </cell>
          <cell r="E2496">
            <v>4.1500000000000004</v>
          </cell>
          <cell r="F2496">
            <v>4.3899999999999997</v>
          </cell>
          <cell r="H2496">
            <v>5.7</v>
          </cell>
          <cell r="I2496" t="str">
            <v>MATE MELE 12021</v>
          </cell>
        </row>
        <row r="2497">
          <cell r="A2497" t="str">
            <v>ÓDIGO</v>
          </cell>
          <cell r="B2497" t="str">
            <v>| DESCRIÇÃO DO INSUMO</v>
          </cell>
          <cell r="C2497" t="str">
            <v>| UNID.</v>
          </cell>
          <cell r="D2497" t="str">
            <v>| CAT.</v>
          </cell>
          <cell r="E2497" t="str">
            <v>P R E Ç O</v>
          </cell>
          <cell r="F2497" t="str">
            <v>S  C A L C</v>
          </cell>
          <cell r="G2497" t="str">
            <v>U L A</v>
          </cell>
          <cell r="H2497" t="str">
            <v>D O S  |</v>
          </cell>
          <cell r="I2497" t="str">
            <v>COD.INTELIGENTE</v>
          </cell>
        </row>
        <row r="2498">
          <cell r="D2498">
            <v>1</v>
          </cell>
          <cell r="E2498" t="str">
            <v>.QUARTIL</v>
          </cell>
          <cell r="F2498" t="str">
            <v>MEDIANO</v>
          </cell>
          <cell r="G2498">
            <v>3</v>
          </cell>
          <cell r="H2498" t="str">
            <v>.QUARTIL</v>
          </cell>
        </row>
        <row r="2500">
          <cell r="A2500" t="str">
            <v>íNCULO..</v>
          </cell>
          <cell r="B2500" t="str">
            <v>...: NACIONAL CAIXA</v>
          </cell>
        </row>
        <row r="2502">
          <cell r="A2502">
            <v>12024</v>
          </cell>
          <cell r="B2502" t="str">
            <v>CONDULETE PVC TIPO "TA" D = 3/4" S/TAMPA"</v>
          </cell>
          <cell r="C2502" t="str">
            <v>UN</v>
          </cell>
          <cell r="D2502">
            <v>2</v>
          </cell>
          <cell r="E2502">
            <v>11.87</v>
          </cell>
          <cell r="F2502">
            <v>12.57</v>
          </cell>
          <cell r="H2502">
            <v>16.329999999999998</v>
          </cell>
          <cell r="I2502" t="str">
            <v>MATE MELE 12024</v>
          </cell>
        </row>
        <row r="2503">
          <cell r="A2503">
            <v>12025</v>
          </cell>
          <cell r="B2503" t="str">
            <v>CONDULETE PVC TIPO "TB" D = 1/2" S/TAMPA"</v>
          </cell>
          <cell r="C2503" t="str">
            <v>UN</v>
          </cell>
          <cell r="D2503">
            <v>2</v>
          </cell>
          <cell r="E2503">
            <v>9.93</v>
          </cell>
          <cell r="F2503">
            <v>10.51</v>
          </cell>
          <cell r="H2503">
            <v>13.65</v>
          </cell>
          <cell r="I2503" t="str">
            <v>MATE MELE 12025</v>
          </cell>
        </row>
        <row r="2504">
          <cell r="A2504">
            <v>12026</v>
          </cell>
          <cell r="B2504" t="str">
            <v>CONDULETE PVC TIPO "TB" D = 3/4" S/TAMPA"</v>
          </cell>
          <cell r="C2504" t="str">
            <v>UN</v>
          </cell>
          <cell r="D2504">
            <v>2</v>
          </cell>
          <cell r="E2504">
            <v>10.06</v>
          </cell>
          <cell r="F2504">
            <v>10.65</v>
          </cell>
          <cell r="H2504">
            <v>13.83</v>
          </cell>
          <cell r="I2504" t="str">
            <v>MATE MELE 12026</v>
          </cell>
        </row>
        <row r="2505">
          <cell r="A2505">
            <v>12029</v>
          </cell>
          <cell r="B2505" t="str">
            <v>CONDULETE PVC TIPO "XA" D = 3/4" S/TAMPA"</v>
          </cell>
          <cell r="C2505" t="str">
            <v>UN</v>
          </cell>
          <cell r="D2505">
            <v>2</v>
          </cell>
          <cell r="E2505">
            <v>10.3</v>
          </cell>
          <cell r="F2505">
            <v>10.9</v>
          </cell>
          <cell r="H2505">
            <v>14.16</v>
          </cell>
          <cell r="I2505" t="str">
            <v>MATE MELE 12029</v>
          </cell>
        </row>
        <row r="2506">
          <cell r="A2506">
            <v>2558</v>
          </cell>
          <cell r="B2506" t="str">
            <v>CONDULETE TIPO "C" EM LIGA ALUMINIO P/ ELETRODUTO ROSCADO 1/</v>
          </cell>
          <cell r="C2506" t="str">
            <v>UN</v>
          </cell>
          <cell r="D2506">
            <v>1</v>
          </cell>
          <cell r="E2506">
            <v>5.53</v>
          </cell>
          <cell r="F2506">
            <v>6.38</v>
          </cell>
          <cell r="H2506">
            <v>7.29</v>
          </cell>
          <cell r="I2506" t="str">
            <v>MATE MELE 2558</v>
          </cell>
        </row>
        <row r="2507">
          <cell r="B2507" t="str">
            <v>2"</v>
          </cell>
        </row>
        <row r="2508">
          <cell r="A2508">
            <v>2560</v>
          </cell>
          <cell r="B2508" t="str">
            <v>CONDULETE TIPO "C" EM LIGA ALUMINIO P/ ELETRODUTO ROSCADO 1"</v>
          </cell>
          <cell r="C2508" t="str">
            <v>UN</v>
          </cell>
          <cell r="D2508">
            <v>2</v>
          </cell>
          <cell r="E2508">
            <v>8.66</v>
          </cell>
          <cell r="F2508">
            <v>10</v>
          </cell>
          <cell r="H2508">
            <v>11.42</v>
          </cell>
          <cell r="I2508" t="str">
            <v>MATE MELE 2560</v>
          </cell>
        </row>
        <row r="2509">
          <cell r="A2509">
            <v>2559</v>
          </cell>
          <cell r="B2509" t="str">
            <v>CONDULETE TIPO "C" EM LIGA ALUMINIO P/ ELETRODUTO ROSCADO 3/</v>
          </cell>
          <cell r="C2509" t="str">
            <v>UN</v>
          </cell>
          <cell r="D2509">
            <v>2</v>
          </cell>
          <cell r="E2509">
            <v>5.43</v>
          </cell>
          <cell r="F2509">
            <v>6.27</v>
          </cell>
          <cell r="H2509">
            <v>7.16</v>
          </cell>
          <cell r="I2509" t="str">
            <v>MATE MELE 2559</v>
          </cell>
        </row>
        <row r="2510">
          <cell r="B2510" t="str">
            <v>4"</v>
          </cell>
        </row>
        <row r="2511">
          <cell r="A2511">
            <v>2592</v>
          </cell>
          <cell r="B2511" t="str">
            <v>CONDULETE TIPO "C" EM LIGA ALUMINIO P/ ELETRODUTO ROSCADO 4"</v>
          </cell>
          <cell r="C2511" t="str">
            <v>UN</v>
          </cell>
          <cell r="D2511">
            <v>2</v>
          </cell>
          <cell r="E2511">
            <v>112.73</v>
          </cell>
          <cell r="F2511">
            <v>130.06</v>
          </cell>
          <cell r="H2511">
            <v>148.61000000000001</v>
          </cell>
          <cell r="I2511" t="str">
            <v>MATE MELE 2592</v>
          </cell>
        </row>
        <row r="2512">
          <cell r="A2512">
            <v>2589</v>
          </cell>
          <cell r="B2512" t="str">
            <v>CONDULETE TIPO "E" EM LIGA ALUMINIO P/ ELETRODUTO ROSCADO 1</v>
          </cell>
          <cell r="C2512" t="str">
            <v>UN</v>
          </cell>
          <cell r="D2512">
            <v>2</v>
          </cell>
          <cell r="E2512">
            <v>20.25</v>
          </cell>
          <cell r="F2512">
            <v>23.37</v>
          </cell>
          <cell r="H2512">
            <v>26.7</v>
          </cell>
          <cell r="I2512" t="str">
            <v>MATE MELE 2589</v>
          </cell>
        </row>
        <row r="2513">
          <cell r="B2513" t="str">
            <v>1/2"</v>
          </cell>
        </row>
        <row r="2514">
          <cell r="A2514">
            <v>2566</v>
          </cell>
          <cell r="B2514" t="str">
            <v>CONDULETE TIPO "E" EM LIGA ALUMINIO P/ ELETRODUTO ROSCADO 1</v>
          </cell>
          <cell r="C2514" t="str">
            <v>UN</v>
          </cell>
          <cell r="D2514">
            <v>2</v>
          </cell>
          <cell r="E2514">
            <v>14.05</v>
          </cell>
          <cell r="F2514">
            <v>16.21</v>
          </cell>
          <cell r="H2514">
            <v>18.52</v>
          </cell>
          <cell r="I2514" t="str">
            <v>MATE MELE 2566</v>
          </cell>
        </row>
        <row r="2515">
          <cell r="B2515" t="str">
            <v>1/4"</v>
          </cell>
        </row>
        <row r="2516">
          <cell r="A2516">
            <v>2591</v>
          </cell>
          <cell r="B2516" t="str">
            <v>CONDULETE TIPO "E" EM LIGA ALUMINIO P/ ELETRODUTO ROSCADO 1/</v>
          </cell>
          <cell r="C2516" t="str">
            <v>UN</v>
          </cell>
          <cell r="D2516">
            <v>2</v>
          </cell>
          <cell r="E2516">
            <v>4.6900000000000004</v>
          </cell>
          <cell r="F2516">
            <v>5.41</v>
          </cell>
          <cell r="H2516">
            <v>6.18</v>
          </cell>
          <cell r="I2516" t="str">
            <v>MATE MELE 2591</v>
          </cell>
        </row>
        <row r="2517">
          <cell r="B2517" t="str">
            <v>2"</v>
          </cell>
        </row>
        <row r="2518">
          <cell r="A2518">
            <v>2590</v>
          </cell>
          <cell r="B2518" t="str">
            <v>CONDULETE TIPO "E" EM LIGA ALUMINIO P/ ELETRODUTO ROSCADO 1"</v>
          </cell>
          <cell r="C2518" t="str">
            <v>UN</v>
          </cell>
          <cell r="D2518">
            <v>2</v>
          </cell>
          <cell r="E2518">
            <v>8.41</v>
          </cell>
          <cell r="F2518">
            <v>9.6999999999999993</v>
          </cell>
          <cell r="H2518">
            <v>11.09</v>
          </cell>
          <cell r="I2518" t="str">
            <v>MATE MELE 2590</v>
          </cell>
        </row>
        <row r="2519">
          <cell r="A2519">
            <v>2567</v>
          </cell>
          <cell r="B2519" t="str">
            <v>CONDULETE TIPO "E" EM LIGA ALUMINIO P/ ELETRODUTO ROSCADO 2"</v>
          </cell>
          <cell r="C2519" t="str">
            <v>UN</v>
          </cell>
          <cell r="D2519">
            <v>2</v>
          </cell>
          <cell r="E2519">
            <v>27.55</v>
          </cell>
          <cell r="F2519">
            <v>31.79</v>
          </cell>
          <cell r="H2519">
            <v>36.32</v>
          </cell>
          <cell r="I2519" t="str">
            <v>MATE MELE 2567</v>
          </cell>
        </row>
        <row r="2520">
          <cell r="A2520">
            <v>2565</v>
          </cell>
          <cell r="B2520" t="str">
            <v>CONDULETE TIPO "E" EM LIGA ALUMINIO P/ ELETRODUTO ROSCADO 3/</v>
          </cell>
          <cell r="C2520" t="str">
            <v>UN</v>
          </cell>
          <cell r="D2520">
            <v>2</v>
          </cell>
          <cell r="E2520">
            <v>5.07</v>
          </cell>
          <cell r="F2520">
            <v>5.85</v>
          </cell>
          <cell r="H2520">
            <v>6.68</v>
          </cell>
          <cell r="I2520" t="str">
            <v>MATE MELE 2565</v>
          </cell>
        </row>
        <row r="2521">
          <cell r="B2521" t="str">
            <v>4"</v>
          </cell>
        </row>
        <row r="2522">
          <cell r="A2522">
            <v>2568</v>
          </cell>
          <cell r="B2522" t="str">
            <v>CONDULETE TIPO "E" EM LIGA ALUMINIO P/ ELETRODUTO ROSCADO 3"</v>
          </cell>
          <cell r="C2522" t="str">
            <v>UN</v>
          </cell>
          <cell r="D2522">
            <v>2</v>
          </cell>
          <cell r="E2522">
            <v>59.53</v>
          </cell>
          <cell r="F2522">
            <v>68.680000000000007</v>
          </cell>
          <cell r="H2522">
            <v>78.48</v>
          </cell>
          <cell r="I2522" t="str">
            <v>MATE MELE 2568</v>
          </cell>
        </row>
        <row r="2523">
          <cell r="A2523">
            <v>2594</v>
          </cell>
          <cell r="B2523" t="str">
            <v>CONDULETE TIPO "E" EM LIGA ALUMINIO P/ ELETRODUTO ROSCADO 4"</v>
          </cell>
          <cell r="C2523" t="str">
            <v>UN</v>
          </cell>
          <cell r="D2523">
            <v>2</v>
          </cell>
          <cell r="E2523">
            <v>107.57</v>
          </cell>
          <cell r="F2523">
            <v>124.1</v>
          </cell>
          <cell r="H2523">
            <v>141.80000000000001</v>
          </cell>
          <cell r="I2523" t="str">
            <v>MATE MELE 2594</v>
          </cell>
        </row>
        <row r="2524">
          <cell r="A2524">
            <v>2587</v>
          </cell>
          <cell r="B2524" t="str">
            <v>CONDULETE TIPO "LR" EM LIGA ALUMINIO P/ ELETRODUTO ROSCADO 1</v>
          </cell>
          <cell r="C2524" t="str">
            <v>UN</v>
          </cell>
          <cell r="D2524">
            <v>2</v>
          </cell>
          <cell r="E2524">
            <v>21.71</v>
          </cell>
          <cell r="F2524">
            <v>25.05</v>
          </cell>
          <cell r="H2524">
            <v>28.63</v>
          </cell>
          <cell r="I2524" t="str">
            <v>MATE MELE 2587</v>
          </cell>
        </row>
        <row r="2525">
          <cell r="B2525" t="str">
            <v>1/2"</v>
          </cell>
        </row>
        <row r="2526">
          <cell r="A2526">
            <v>2588</v>
          </cell>
          <cell r="B2526" t="str">
            <v>CONDULETE TIPO "LR" EM LIGA ALUMINIO P/ ELETRODUTO ROSCADO 1</v>
          </cell>
          <cell r="C2526" t="str">
            <v>UN</v>
          </cell>
          <cell r="D2526">
            <v>2</v>
          </cell>
          <cell r="E2526">
            <v>14.52</v>
          </cell>
          <cell r="F2526">
            <v>16.760000000000002</v>
          </cell>
          <cell r="H2526">
            <v>19.149999999999999</v>
          </cell>
          <cell r="I2526" t="str">
            <v>MATE MELE 2588</v>
          </cell>
        </row>
        <row r="2527">
          <cell r="B2527" t="str">
            <v>1/4"</v>
          </cell>
        </row>
        <row r="2528">
          <cell r="A2528" t="str">
            <v>ÓDIGO</v>
          </cell>
          <cell r="B2528" t="str">
            <v>| DESCRIÇÃO DO INSUMO</v>
          </cell>
          <cell r="C2528" t="str">
            <v>| UNID.</v>
          </cell>
          <cell r="D2528" t="str">
            <v>| CAT.</v>
          </cell>
          <cell r="E2528" t="str">
            <v>P R E Ç O</v>
          </cell>
          <cell r="F2528" t="str">
            <v>S  C A L C</v>
          </cell>
          <cell r="G2528" t="str">
            <v>U L A</v>
          </cell>
          <cell r="H2528" t="str">
            <v>D O S  |</v>
          </cell>
          <cell r="I2528" t="str">
            <v>COD.INTELIGENTE</v>
          </cell>
        </row>
        <row r="2529">
          <cell r="D2529">
            <v>1</v>
          </cell>
          <cell r="E2529" t="str">
            <v>.QUARTIL</v>
          </cell>
          <cell r="F2529" t="str">
            <v>MEDIANO</v>
          </cell>
          <cell r="G2529">
            <v>3</v>
          </cell>
          <cell r="H2529" t="str">
            <v>.QUARTIL</v>
          </cell>
        </row>
        <row r="2531">
          <cell r="A2531" t="str">
            <v>íNCULO..</v>
          </cell>
          <cell r="B2531" t="str">
            <v>...: NACIONAL CAIXA</v>
          </cell>
        </row>
        <row r="2533">
          <cell r="A2533">
            <v>2569</v>
          </cell>
          <cell r="B2533" t="str">
            <v>CONDULETE TIPO "LR" EM LIGA ALUMINIO P/ ELETRODUTO ROSCADO 1</v>
          </cell>
          <cell r="C2533" t="str">
            <v>UN</v>
          </cell>
          <cell r="D2533">
            <v>2</v>
          </cell>
          <cell r="E2533">
            <v>5.07</v>
          </cell>
          <cell r="F2533">
            <v>5.85</v>
          </cell>
          <cell r="H2533">
            <v>6.68</v>
          </cell>
          <cell r="I2533" t="str">
            <v>MATE MELE 2569</v>
          </cell>
        </row>
        <row r="2534">
          <cell r="B2534" t="str">
            <v>/2"</v>
          </cell>
        </row>
        <row r="2535">
          <cell r="A2535">
            <v>2570</v>
          </cell>
          <cell r="B2535" t="str">
            <v>CONDULETE TIPO "LR" EM LIGA ALUMINIO P/ ELETRODUTO ROSCADO 1</v>
          </cell>
          <cell r="C2535" t="str">
            <v>UN</v>
          </cell>
          <cell r="D2535">
            <v>2</v>
          </cell>
          <cell r="E2535">
            <v>8.48</v>
          </cell>
          <cell r="F2535">
            <v>9.7899999999999991</v>
          </cell>
          <cell r="H2535">
            <v>11.18</v>
          </cell>
          <cell r="I2535" t="str">
            <v>MATE MELE 2570</v>
          </cell>
        </row>
        <row r="2536">
          <cell r="B2536" t="str">
            <v>"</v>
          </cell>
        </row>
        <row r="2537">
          <cell r="A2537">
            <v>2571</v>
          </cell>
          <cell r="B2537" t="str">
            <v>CONDULETE TIPO "LR" EM LIGA ALUMINIO P/ ELETRODUTO ROSCADO 2</v>
          </cell>
          <cell r="C2537" t="str">
            <v>UN</v>
          </cell>
          <cell r="D2537">
            <v>2</v>
          </cell>
          <cell r="E2537">
            <v>30.84</v>
          </cell>
          <cell r="F2537">
            <v>35.58</v>
          </cell>
          <cell r="H2537">
            <v>40.659999999999997</v>
          </cell>
          <cell r="I2537" t="str">
            <v>MATE MELE 2571</v>
          </cell>
        </row>
        <row r="2538">
          <cell r="B2538" t="str">
            <v>"</v>
          </cell>
        </row>
        <row r="2539">
          <cell r="A2539">
            <v>2593</v>
          </cell>
          <cell r="B2539" t="str">
            <v>CONDULETE TIPO "LR" EM LIGA ALUMINIO P/ ELETRODUTO ROSCADO 3</v>
          </cell>
          <cell r="C2539" t="str">
            <v>UN</v>
          </cell>
          <cell r="D2539">
            <v>2</v>
          </cell>
          <cell r="E2539">
            <v>5.47</v>
          </cell>
          <cell r="F2539">
            <v>6.31</v>
          </cell>
          <cell r="H2539">
            <v>7.21</v>
          </cell>
          <cell r="I2539" t="str">
            <v>MATE MELE 2593</v>
          </cell>
        </row>
        <row r="2540">
          <cell r="B2540" t="str">
            <v>/4"</v>
          </cell>
        </row>
        <row r="2541">
          <cell r="A2541">
            <v>2572</v>
          </cell>
          <cell r="B2541" t="str">
            <v>CONDULETE TIPO "LR" EM LIGA ALUMINIO P/ ELETRODUTO ROSCADO 3</v>
          </cell>
          <cell r="C2541" t="str">
            <v>UN</v>
          </cell>
          <cell r="D2541">
            <v>2</v>
          </cell>
          <cell r="E2541">
            <v>59.49</v>
          </cell>
          <cell r="F2541">
            <v>68.64</v>
          </cell>
          <cell r="H2541">
            <v>78.430000000000007</v>
          </cell>
          <cell r="I2541" t="str">
            <v>MATE MELE 2572</v>
          </cell>
        </row>
        <row r="2542">
          <cell r="B2542" t="str">
            <v>"</v>
          </cell>
        </row>
        <row r="2543">
          <cell r="A2543">
            <v>2595</v>
          </cell>
          <cell r="B2543" t="str">
            <v>CONDULETE TIPO "LR" EM LIGA ALUMINIO P/ ELETRODUTO ROSCADO 4</v>
          </cell>
          <cell r="C2543" t="str">
            <v>UN</v>
          </cell>
          <cell r="D2543">
            <v>2</v>
          </cell>
          <cell r="E2543">
            <v>115.12</v>
          </cell>
          <cell r="F2543">
            <v>132.82</v>
          </cell>
          <cell r="H2543">
            <v>151.76</v>
          </cell>
          <cell r="I2543" t="str">
            <v>MATE MELE 2595</v>
          </cell>
        </row>
        <row r="2544">
          <cell r="B2544" t="str">
            <v>"</v>
          </cell>
        </row>
        <row r="2545">
          <cell r="A2545">
            <v>2576</v>
          </cell>
          <cell r="B2545" t="str">
            <v>CONDULETE TIPO "T" EM LIGA ALUMINIO P/ ELETRODUTO ROSCADO 1</v>
          </cell>
          <cell r="C2545" t="str">
            <v>UN</v>
          </cell>
          <cell r="D2545">
            <v>2</v>
          </cell>
          <cell r="E2545">
            <v>23.45</v>
          </cell>
          <cell r="F2545">
            <v>27.05</v>
          </cell>
          <cell r="H2545">
            <v>30.91</v>
          </cell>
          <cell r="I2545" t="str">
            <v>MATE MELE 2576</v>
          </cell>
        </row>
        <row r="2546">
          <cell r="B2546" t="str">
            <v>1/2"</v>
          </cell>
        </row>
        <row r="2547">
          <cell r="A2547">
            <v>2575</v>
          </cell>
          <cell r="B2547" t="str">
            <v>CONDULETE TIPO "T" EM LIGA ALUMINIO P/ ELETRODUTO ROSCADO 1</v>
          </cell>
          <cell r="C2547" t="str">
            <v>UN</v>
          </cell>
          <cell r="D2547">
            <v>2</v>
          </cell>
          <cell r="E2547">
            <v>16.329999999999998</v>
          </cell>
          <cell r="F2547">
            <v>18.84</v>
          </cell>
          <cell r="H2547">
            <v>21.53</v>
          </cell>
          <cell r="I2547" t="str">
            <v>MATE MELE 2575</v>
          </cell>
        </row>
        <row r="2548">
          <cell r="B2548" t="str">
            <v>1/4"</v>
          </cell>
        </row>
        <row r="2549">
          <cell r="A2549">
            <v>2573</v>
          </cell>
          <cell r="B2549" t="str">
            <v>CONDULETE TIPO "T" EM LIGA ALUMINIO P/ ELETRODUTO ROSCADO 1/</v>
          </cell>
          <cell r="C2549" t="str">
            <v>UN</v>
          </cell>
          <cell r="D2549">
            <v>2</v>
          </cell>
          <cell r="E2549">
            <v>5.84</v>
          </cell>
          <cell r="F2549">
            <v>6.73</v>
          </cell>
          <cell r="H2549">
            <v>7.69</v>
          </cell>
          <cell r="I2549" t="str">
            <v>MATE MELE 2573</v>
          </cell>
        </row>
        <row r="2550">
          <cell r="B2550" t="str">
            <v>2"</v>
          </cell>
        </row>
        <row r="2551">
          <cell r="A2551">
            <v>2586</v>
          </cell>
          <cell r="B2551" t="str">
            <v>CONDULETE TIPO "T" EM LIGA ALUMINIO P/ ELETRODUTO ROSCADO 1"</v>
          </cell>
          <cell r="C2551" t="str">
            <v>UN</v>
          </cell>
          <cell r="D2551">
            <v>2</v>
          </cell>
          <cell r="E2551">
            <v>10</v>
          </cell>
          <cell r="F2551">
            <v>11.53</v>
          </cell>
          <cell r="H2551">
            <v>13.18</v>
          </cell>
          <cell r="I2551" t="str">
            <v>MATE MELE 2586</v>
          </cell>
        </row>
        <row r="2552">
          <cell r="A2552">
            <v>2577</v>
          </cell>
          <cell r="B2552" t="str">
            <v>CONDULETE TIPO "T" EM LIGA ALUMINIO P/ ELETRODUTO ROSCADO 2"</v>
          </cell>
          <cell r="C2552" t="str">
            <v>UN</v>
          </cell>
          <cell r="D2552">
            <v>2</v>
          </cell>
          <cell r="E2552">
            <v>32.94</v>
          </cell>
          <cell r="F2552">
            <v>38</v>
          </cell>
          <cell r="H2552">
            <v>43.42</v>
          </cell>
          <cell r="I2552" t="str">
            <v>MATE MELE 2577</v>
          </cell>
        </row>
        <row r="2553">
          <cell r="A2553">
            <v>2574</v>
          </cell>
          <cell r="B2553" t="str">
            <v>CONDULETE TIPO "T" EM LIGA ALUMINIO P/ ELETRODUTO ROSCADO 3/</v>
          </cell>
          <cell r="C2553" t="str">
            <v>UN</v>
          </cell>
          <cell r="D2553">
            <v>2</v>
          </cell>
          <cell r="E2553">
            <v>5.85</v>
          </cell>
          <cell r="F2553">
            <v>6.75</v>
          </cell>
          <cell r="H2553">
            <v>7.72</v>
          </cell>
          <cell r="I2553" t="str">
            <v>MATE MELE 2574</v>
          </cell>
        </row>
        <row r="2554">
          <cell r="B2554" t="str">
            <v>4"</v>
          </cell>
        </row>
        <row r="2555">
          <cell r="A2555">
            <v>2578</v>
          </cell>
          <cell r="B2555" t="str">
            <v>CONDULETE TIPO "T" EM LIGA ALUMINIO P/ ELETRODUTO ROSCADO 3"</v>
          </cell>
          <cell r="C2555" t="str">
            <v>UN</v>
          </cell>
          <cell r="D2555">
            <v>2</v>
          </cell>
          <cell r="E2555">
            <v>65.22</v>
          </cell>
          <cell r="F2555">
            <v>75.25</v>
          </cell>
          <cell r="H2555">
            <v>85.98</v>
          </cell>
          <cell r="I2555" t="str">
            <v>MATE MELE 2578</v>
          </cell>
        </row>
        <row r="2556">
          <cell r="A2556">
            <v>2585</v>
          </cell>
          <cell r="B2556" t="str">
            <v>CONDULETE TIPO "T" EM LIGA ALUMINIO P/ ELETRODUTO ROSCADO 4"</v>
          </cell>
          <cell r="C2556" t="str">
            <v>UN</v>
          </cell>
          <cell r="D2556">
            <v>2</v>
          </cell>
          <cell r="E2556">
            <v>118.94</v>
          </cell>
          <cell r="F2556">
            <v>137.22</v>
          </cell>
          <cell r="H2556">
            <v>156.79</v>
          </cell>
          <cell r="I2556" t="str">
            <v>MATE MELE 2585</v>
          </cell>
        </row>
        <row r="2557">
          <cell r="A2557">
            <v>12008</v>
          </cell>
          <cell r="B2557" t="str">
            <v>CONDULETE TIPO "TB" EM LIGA ALUMINIO P/ ELETRODUTO ROSCADO 3</v>
          </cell>
          <cell r="C2557" t="str">
            <v>UN</v>
          </cell>
          <cell r="D2557">
            <v>2</v>
          </cell>
          <cell r="E2557">
            <v>65.22</v>
          </cell>
          <cell r="F2557">
            <v>75.25</v>
          </cell>
          <cell r="H2557">
            <v>85.98</v>
          </cell>
          <cell r="I2557" t="str">
            <v>MATE MELE 12008</v>
          </cell>
        </row>
        <row r="2558">
          <cell r="B2558" t="str">
            <v>"</v>
          </cell>
        </row>
        <row r="2559">
          <cell r="A2559" t="str">
            <v>ÓDIGO</v>
          </cell>
          <cell r="B2559" t="str">
            <v>| DESCRIÇÃO DO INSUMO</v>
          </cell>
          <cell r="C2559" t="str">
            <v>| UNID.</v>
          </cell>
          <cell r="D2559" t="str">
            <v>| CAT.</v>
          </cell>
          <cell r="E2559" t="str">
            <v>P R E Ç O</v>
          </cell>
          <cell r="F2559" t="str">
            <v>S  C A L C</v>
          </cell>
          <cell r="G2559" t="str">
            <v>U L A</v>
          </cell>
          <cell r="H2559" t="str">
            <v>D O S  |</v>
          </cell>
          <cell r="I2559" t="str">
            <v>COD.INTELIGENTE</v>
          </cell>
        </row>
        <row r="2560">
          <cell r="D2560">
            <v>1</v>
          </cell>
          <cell r="E2560" t="str">
            <v>.QUARTIL</v>
          </cell>
          <cell r="F2560" t="str">
            <v>MEDIANO</v>
          </cell>
          <cell r="G2560">
            <v>3</v>
          </cell>
          <cell r="H2560" t="str">
            <v>.QUARTIL</v>
          </cell>
        </row>
        <row r="2562">
          <cell r="A2562" t="str">
            <v>íNCULO..</v>
          </cell>
          <cell r="B2562" t="str">
            <v>...: NACIONAL CAIXA</v>
          </cell>
        </row>
        <row r="2564">
          <cell r="A2564">
            <v>2582</v>
          </cell>
          <cell r="B2564" t="str">
            <v>CONDULETE TIPO "X" EM LIGA ALUMINIO P/ ELETRODUTO ROSCADO 1</v>
          </cell>
          <cell r="C2564" t="str">
            <v>UN</v>
          </cell>
          <cell r="D2564">
            <v>2</v>
          </cell>
          <cell r="E2564">
            <v>23.72</v>
          </cell>
          <cell r="F2564">
            <v>27.37</v>
          </cell>
          <cell r="H2564">
            <v>31.27</v>
          </cell>
          <cell r="I2564" t="str">
            <v>MATE MELE 2582</v>
          </cell>
        </row>
        <row r="2565">
          <cell r="B2565" t="str">
            <v>1/2"</v>
          </cell>
        </row>
        <row r="2566">
          <cell r="A2566">
            <v>2597</v>
          </cell>
          <cell r="B2566" t="str">
            <v>CONDULETE TIPO "X" EM LIGA ALUMINIO P/ ELETRODUTO ROSCADO 1</v>
          </cell>
          <cell r="C2566" t="str">
            <v>UN</v>
          </cell>
          <cell r="D2566">
            <v>2</v>
          </cell>
          <cell r="E2566">
            <v>18.28</v>
          </cell>
          <cell r="F2566">
            <v>21.09</v>
          </cell>
          <cell r="H2566">
            <v>24.1</v>
          </cell>
          <cell r="I2566" t="str">
            <v>MATE MELE 2597</v>
          </cell>
        </row>
        <row r="2567">
          <cell r="B2567" t="str">
            <v>1/4"</v>
          </cell>
        </row>
        <row r="2568">
          <cell r="A2568">
            <v>2579</v>
          </cell>
          <cell r="B2568" t="str">
            <v>CONDULETE TIPO "X" EM LIGA ALUMINIO P/ ELETRODUTO ROSCADO 1/</v>
          </cell>
          <cell r="C2568" t="str">
            <v>UN</v>
          </cell>
          <cell r="D2568">
            <v>2</v>
          </cell>
          <cell r="E2568">
            <v>5.8</v>
          </cell>
          <cell r="F2568">
            <v>6.69</v>
          </cell>
          <cell r="H2568">
            <v>7.65</v>
          </cell>
          <cell r="I2568" t="str">
            <v>MATE MELE 2579</v>
          </cell>
        </row>
        <row r="2569">
          <cell r="B2569" t="str">
            <v>2"</v>
          </cell>
        </row>
        <row r="2570">
          <cell r="A2570">
            <v>2581</v>
          </cell>
          <cell r="B2570" t="str">
            <v>CONDULETE TIPO "X" EM LIGA ALUMINIO P/ ELETRODUTO ROSCADO 1"</v>
          </cell>
          <cell r="C2570" t="str">
            <v>UN</v>
          </cell>
          <cell r="D2570">
            <v>2</v>
          </cell>
          <cell r="E2570">
            <v>10.89</v>
          </cell>
          <cell r="F2570">
            <v>12.57</v>
          </cell>
          <cell r="H2570">
            <v>14.36</v>
          </cell>
          <cell r="I2570" t="str">
            <v>MATE MELE 2581</v>
          </cell>
        </row>
        <row r="2571">
          <cell r="A2571">
            <v>2596</v>
          </cell>
          <cell r="B2571" t="str">
            <v>CONDULETE TIPO "X" EM LIGA ALUMINIO P/ ELETRODUTO ROSCADO 2"</v>
          </cell>
          <cell r="C2571" t="str">
            <v>UN</v>
          </cell>
          <cell r="D2571">
            <v>2</v>
          </cell>
          <cell r="E2571">
            <v>33.76</v>
          </cell>
          <cell r="F2571">
            <v>38.950000000000003</v>
          </cell>
          <cell r="H2571">
            <v>44.5</v>
          </cell>
          <cell r="I2571" t="str">
            <v>MATE MELE 2596</v>
          </cell>
        </row>
        <row r="2572">
          <cell r="A2572">
            <v>2580</v>
          </cell>
          <cell r="B2572" t="str">
            <v>CONDULETE TIPO "X" EM LIGA ALUMINIO P/ ELETRODUTO ROSCADO 3/</v>
          </cell>
          <cell r="C2572" t="str">
            <v>UN</v>
          </cell>
          <cell r="D2572">
            <v>2</v>
          </cell>
          <cell r="E2572">
            <v>6.2</v>
          </cell>
          <cell r="F2572">
            <v>7.15</v>
          </cell>
          <cell r="H2572">
            <v>8.18</v>
          </cell>
          <cell r="I2572" t="str">
            <v>MATE MELE 2580</v>
          </cell>
        </row>
        <row r="2573">
          <cell r="B2573" t="str">
            <v>4"</v>
          </cell>
        </row>
        <row r="2574">
          <cell r="A2574">
            <v>2583</v>
          </cell>
          <cell r="B2574" t="str">
            <v>CONDULETE TIPO "X" EM LIGA ALUMINIO P/ ELETRODUTO ROSCADO 3"</v>
          </cell>
          <cell r="C2574" t="str">
            <v>UN</v>
          </cell>
          <cell r="D2574">
            <v>2</v>
          </cell>
          <cell r="E2574">
            <v>63.69</v>
          </cell>
          <cell r="F2574">
            <v>73.48</v>
          </cell>
          <cell r="H2574">
            <v>83.96</v>
          </cell>
          <cell r="I2574" t="str">
            <v>MATE MELE 2583</v>
          </cell>
        </row>
        <row r="2575">
          <cell r="A2575">
            <v>2584</v>
          </cell>
          <cell r="B2575" t="str">
            <v>CONDULETE TIPO "X" EM LIGA ALUMINIO P/ ELETRODUTO ROSCADO 4"</v>
          </cell>
          <cell r="C2575" t="str">
            <v>UN</v>
          </cell>
          <cell r="D2575">
            <v>2</v>
          </cell>
          <cell r="E2575">
            <v>129.34</v>
          </cell>
          <cell r="F2575">
            <v>149.22</v>
          </cell>
          <cell r="H2575">
            <v>170.5</v>
          </cell>
          <cell r="I2575" t="str">
            <v>MATE MELE 2584</v>
          </cell>
        </row>
        <row r="2576">
          <cell r="A2576">
            <v>12623</v>
          </cell>
          <cell r="B2576" t="str">
            <v>CONDUTOR PVC AQUAPLUV C=88 MM</v>
          </cell>
          <cell r="C2576" t="str">
            <v>M</v>
          </cell>
          <cell r="D2576">
            <v>2</v>
          </cell>
          <cell r="E2576">
            <v>50.11</v>
          </cell>
          <cell r="F2576">
            <v>50.11</v>
          </cell>
          <cell r="H2576">
            <v>50.11</v>
          </cell>
          <cell r="I2576" t="str">
            <v>MATE MHIS 12623</v>
          </cell>
        </row>
        <row r="2577">
          <cell r="A2577">
            <v>10990</v>
          </cell>
          <cell r="B2577" t="str">
            <v>CONE ANCORAGEM COMPLETO P/ CABOS 12 CORDOALHA 1/2"</v>
          </cell>
          <cell r="C2577" t="str">
            <v>UN</v>
          </cell>
          <cell r="D2577">
            <v>2</v>
          </cell>
          <cell r="E2577">
            <v>1075.9100000000001</v>
          </cell>
          <cell r="F2577">
            <v>1075.9100000000001</v>
          </cell>
          <cell r="H2577">
            <v>1075.9100000000001</v>
          </cell>
          <cell r="I2577" t="str">
            <v>MATE MDIV 10990</v>
          </cell>
        </row>
        <row r="2578">
          <cell r="A2578">
            <v>10991</v>
          </cell>
          <cell r="B2578" t="str">
            <v>CONE ANCORAGEM COMPLETO P/ CABOS 19 CORDOALHA 1/2"</v>
          </cell>
          <cell r="C2578" t="str">
            <v>UN</v>
          </cell>
          <cell r="D2578">
            <v>2</v>
          </cell>
          <cell r="E2578">
            <v>2273.2600000000002</v>
          </cell>
          <cell r="F2578">
            <v>2273.2600000000002</v>
          </cell>
          <cell r="H2578">
            <v>2273.2600000000002</v>
          </cell>
          <cell r="I2578" t="str">
            <v>MATE MDIV 10991</v>
          </cell>
        </row>
        <row r="2579">
          <cell r="A2579">
            <v>10992</v>
          </cell>
          <cell r="B2579" t="str">
            <v>CONE ANCORAGEM COMPLETO P/ CABOS 22 CORDOALHA 1/2"</v>
          </cell>
          <cell r="C2579" t="str">
            <v>UN</v>
          </cell>
          <cell r="D2579">
            <v>2</v>
          </cell>
          <cell r="E2579">
            <v>2440.87</v>
          </cell>
          <cell r="F2579">
            <v>2440.87</v>
          </cell>
          <cell r="H2579">
            <v>2440.87</v>
          </cell>
          <cell r="I2579" t="str">
            <v>MATE MDIV 10992</v>
          </cell>
        </row>
        <row r="2580">
          <cell r="A2580">
            <v>10993</v>
          </cell>
          <cell r="B2580" t="str">
            <v>CONE ANCORAGEM COMPLETO P/ CABOS 31 CORDOALHA 1/2"</v>
          </cell>
          <cell r="C2580" t="str">
            <v>UN</v>
          </cell>
          <cell r="D2580">
            <v>2</v>
          </cell>
          <cell r="E2580">
            <v>2998.9</v>
          </cell>
          <cell r="F2580">
            <v>2998.9</v>
          </cell>
          <cell r="H2580">
            <v>2998.9</v>
          </cell>
          <cell r="I2580" t="str">
            <v>MATE MDIV 10993</v>
          </cell>
        </row>
        <row r="2581">
          <cell r="A2581">
            <v>10995</v>
          </cell>
          <cell r="B2581" t="str">
            <v>CONE ANCORAGEM COMPLETO P/ CABOS 4 CORDOALHA 1/2"</v>
          </cell>
          <cell r="C2581" t="str">
            <v>UN</v>
          </cell>
          <cell r="D2581">
            <v>2</v>
          </cell>
          <cell r="E2581">
            <v>267.97000000000003</v>
          </cell>
          <cell r="F2581">
            <v>267.97000000000003</v>
          </cell>
          <cell r="H2581">
            <v>267.97000000000003</v>
          </cell>
          <cell r="I2581" t="str">
            <v>MATE MDIV 10995</v>
          </cell>
        </row>
        <row r="2582">
          <cell r="A2582">
            <v>10996</v>
          </cell>
          <cell r="B2582" t="str">
            <v>CONE ANCORAGEM COMPLETO P/ CABOS 6 CORDOALHA 1/2"</v>
          </cell>
          <cell r="C2582" t="str">
            <v>UN</v>
          </cell>
          <cell r="D2582">
            <v>2</v>
          </cell>
          <cell r="E2582">
            <v>387.4</v>
          </cell>
          <cell r="F2582">
            <v>387.4</v>
          </cell>
          <cell r="H2582">
            <v>387.4</v>
          </cell>
          <cell r="I2582" t="str">
            <v>MATE MDIV 10996</v>
          </cell>
        </row>
        <row r="2583">
          <cell r="A2583">
            <v>4817</v>
          </cell>
          <cell r="B2583" t="str">
            <v>CONE DE SINALIZACAO MEDIO DE BORRACHA</v>
          </cell>
          <cell r="C2583" t="str">
            <v>UN</v>
          </cell>
          <cell r="D2583">
            <v>2</v>
          </cell>
          <cell r="E2583">
            <v>9.65</v>
          </cell>
          <cell r="F2583">
            <v>9.7799999999999994</v>
          </cell>
          <cell r="H2583">
            <v>9.91</v>
          </cell>
          <cell r="I2583" t="str">
            <v>MATE MDIV 4817</v>
          </cell>
        </row>
        <row r="2584">
          <cell r="A2584">
            <v>13244</v>
          </cell>
          <cell r="B2584" t="str">
            <v>CONE DE SINALIZACAO PVC C/ PINTURA REFLETIVA H = 0,50M</v>
          </cell>
          <cell r="C2584" t="str">
            <v>UN</v>
          </cell>
          <cell r="D2584">
            <v>1</v>
          </cell>
          <cell r="E2584">
            <v>8.75</v>
          </cell>
          <cell r="F2584">
            <v>8.8699999999999992</v>
          </cell>
          <cell r="H2584">
            <v>8.99</v>
          </cell>
          <cell r="I2584" t="str">
            <v>MATE MDIV 13244</v>
          </cell>
        </row>
        <row r="2585">
          <cell r="A2585">
            <v>13245</v>
          </cell>
          <cell r="B2585" t="str">
            <v>CONE DE SINALIZACAO PVC C/ PINTURA REFLETIVA H = 0,70M</v>
          </cell>
          <cell r="C2585" t="str">
            <v>UN</v>
          </cell>
          <cell r="D2585">
            <v>2</v>
          </cell>
          <cell r="E2585">
            <v>15.66</v>
          </cell>
          <cell r="F2585">
            <v>15.88</v>
          </cell>
          <cell r="H2585">
            <v>16.09</v>
          </cell>
          <cell r="I2585" t="str">
            <v>MATE MDIV 13245</v>
          </cell>
        </row>
        <row r="2586">
          <cell r="A2586">
            <v>2517</v>
          </cell>
          <cell r="B2586" t="str">
            <v>CONECTOR CURVO 90 GRAUS BITOLA 1 1/2" EM FERRO GALV OU ALUMI</v>
          </cell>
          <cell r="C2586" t="str">
            <v>UN</v>
          </cell>
          <cell r="D2586">
            <v>2</v>
          </cell>
          <cell r="E2586">
            <v>7.44</v>
          </cell>
          <cell r="F2586">
            <v>8.59</v>
          </cell>
          <cell r="H2586">
            <v>9.81</v>
          </cell>
          <cell r="I2586" t="str">
            <v>MATE MELE 2517</v>
          </cell>
        </row>
        <row r="2587">
          <cell r="B2587" t="str">
            <v>NIO P/ ADAPTAR ENTRADA DE ELETRODUTO METALICO FLEXIVEL EM QU</v>
          </cell>
        </row>
        <row r="2588">
          <cell r="B2588" t="str">
            <v>ADROS</v>
          </cell>
        </row>
        <row r="2589">
          <cell r="A2589">
            <v>2522</v>
          </cell>
          <cell r="B2589" t="str">
            <v>CONECTOR CURVO 90 GRAUS BITOLA 1 1/4" EM FERRO GALV OU ALUMI</v>
          </cell>
          <cell r="C2589" t="str">
            <v>UN</v>
          </cell>
          <cell r="D2589">
            <v>2</v>
          </cell>
          <cell r="E2589">
            <v>6.75</v>
          </cell>
          <cell r="F2589">
            <v>7.79</v>
          </cell>
          <cell r="H2589">
            <v>8.9</v>
          </cell>
          <cell r="I2589" t="str">
            <v>MATE MELE 2522</v>
          </cell>
        </row>
        <row r="2590">
          <cell r="A2590" t="str">
            <v>ÓDIGO</v>
          </cell>
          <cell r="B2590" t="str">
            <v>| DESCRIÇÃO DO INSUMO</v>
          </cell>
          <cell r="C2590" t="str">
            <v>| UNID.</v>
          </cell>
          <cell r="D2590" t="str">
            <v>| CAT.</v>
          </cell>
          <cell r="E2590" t="str">
            <v>P R E Ç O</v>
          </cell>
          <cell r="F2590" t="str">
            <v>S  C A L C</v>
          </cell>
          <cell r="G2590" t="str">
            <v>U L A</v>
          </cell>
          <cell r="H2590" t="str">
            <v>D O S  |</v>
          </cell>
          <cell r="I2590" t="str">
            <v>COD.INTELIGENTE</v>
          </cell>
        </row>
        <row r="2591">
          <cell r="D2591">
            <v>1</v>
          </cell>
          <cell r="E2591" t="str">
            <v>.QUARTIL</v>
          </cell>
          <cell r="F2591" t="str">
            <v>MEDIANO</v>
          </cell>
          <cell r="G2591">
            <v>3</v>
          </cell>
          <cell r="H2591" t="str">
            <v>.QUARTIL</v>
          </cell>
        </row>
        <row r="2593">
          <cell r="A2593" t="str">
            <v>íNCULO..</v>
          </cell>
          <cell r="B2593" t="str">
            <v>...: NACIONAL CAIXA</v>
          </cell>
        </row>
        <row r="2595">
          <cell r="B2595" t="str">
            <v>NIO P/ ADAPTAR ENTRADA DE ELETRODUTO METALICO FLEXIVEL EM QU</v>
          </cell>
        </row>
        <row r="2596">
          <cell r="B2596" t="str">
            <v>ADROS</v>
          </cell>
        </row>
        <row r="2597">
          <cell r="A2597">
            <v>2548</v>
          </cell>
          <cell r="B2597" t="str">
            <v>CONECTOR CURVO 90 GRAUS BITOLA 1/2" EM FERRO GALV OU ALUMINI</v>
          </cell>
          <cell r="C2597" t="str">
            <v>UN</v>
          </cell>
          <cell r="D2597">
            <v>2</v>
          </cell>
          <cell r="E2597">
            <v>2.6</v>
          </cell>
          <cell r="F2597">
            <v>3.01</v>
          </cell>
          <cell r="H2597">
            <v>3.44</v>
          </cell>
          <cell r="I2597" t="str">
            <v>MATE MELE 2548</v>
          </cell>
        </row>
        <row r="2598">
          <cell r="B2598" t="str">
            <v>O P/ ADAPTAR ENTRADA DE ELETRODUTO METALICO FLEXIVEL EM QUAD</v>
          </cell>
        </row>
        <row r="2599">
          <cell r="B2599" t="str">
            <v>ROS</v>
          </cell>
        </row>
        <row r="2600">
          <cell r="A2600">
            <v>2516</v>
          </cell>
          <cell r="B2600" t="str">
            <v>CONECTOR CURVO 90 GRAUS BITOLA 1" EM FERRO GALV OU ALUMINIO</v>
          </cell>
          <cell r="C2600" t="str">
            <v>UN</v>
          </cell>
          <cell r="D2600">
            <v>2</v>
          </cell>
          <cell r="E2600">
            <v>3.7</v>
          </cell>
          <cell r="F2600">
            <v>4.2699999999999996</v>
          </cell>
          <cell r="H2600">
            <v>4.88</v>
          </cell>
          <cell r="I2600" t="str">
            <v>MATE MELE 2516</v>
          </cell>
        </row>
        <row r="2601">
          <cell r="B2601" t="str">
            <v>P/ ADAPTAR ENTRADA DE ELETRODUTO METALICO FLEXIVEL EM QUADRO</v>
          </cell>
        </row>
        <row r="2602">
          <cell r="B2602" t="str">
            <v>S</v>
          </cell>
        </row>
        <row r="2603">
          <cell r="A2603">
            <v>2518</v>
          </cell>
          <cell r="B2603" t="str">
            <v>CONECTOR CURVO 90 GRAUS BITOLA 2 1/2" EM FERRO GALV OU ALUMI</v>
          </cell>
          <cell r="C2603" t="str">
            <v>UN</v>
          </cell>
          <cell r="D2603">
            <v>2</v>
          </cell>
          <cell r="E2603">
            <v>37.409999999999997</v>
          </cell>
          <cell r="F2603">
            <v>43.16</v>
          </cell>
          <cell r="H2603">
            <v>49.32</v>
          </cell>
          <cell r="I2603" t="str">
            <v>MATE MELE 2518</v>
          </cell>
        </row>
        <row r="2604">
          <cell r="B2604" t="str">
            <v>NIO P/ ADAPTAR ENTRADA DE ELETRODUTO METALICO FLEXIVEL EM QU</v>
          </cell>
        </row>
        <row r="2605">
          <cell r="B2605" t="str">
            <v>ADROS</v>
          </cell>
        </row>
        <row r="2606">
          <cell r="A2606">
            <v>2521</v>
          </cell>
          <cell r="B2606" t="str">
            <v>CONECTOR CURVO 90 GRAUS BITOLA 2" EM FERRO GALV OU ALUMINIO</v>
          </cell>
          <cell r="C2606" t="str">
            <v>UN</v>
          </cell>
          <cell r="D2606">
            <v>2</v>
          </cell>
          <cell r="E2606">
            <v>22.88</v>
          </cell>
          <cell r="F2606">
            <v>26.4</v>
          </cell>
          <cell r="H2606">
            <v>30.17</v>
          </cell>
          <cell r="I2606" t="str">
            <v>MATE MELE 2521</v>
          </cell>
        </row>
        <row r="2607">
          <cell r="B2607" t="str">
            <v>P/ ADAPTAR ENTRADA DE ELETRODUTO METALICO FLEXIVEL EM QUADRO</v>
          </cell>
        </row>
        <row r="2608">
          <cell r="B2608" t="str">
            <v>S</v>
          </cell>
        </row>
        <row r="2609">
          <cell r="A2609">
            <v>2515</v>
          </cell>
          <cell r="B2609" t="str">
            <v>CONECTOR CURVO 90 GRAUS BITOLA 3/4" EM FERRO GALV OU ALUMINI</v>
          </cell>
          <cell r="C2609" t="str">
            <v>UN</v>
          </cell>
          <cell r="D2609">
            <v>2</v>
          </cell>
          <cell r="E2609">
            <v>3.23</v>
          </cell>
          <cell r="F2609">
            <v>3.72</v>
          </cell>
          <cell r="H2609">
            <v>4.25</v>
          </cell>
          <cell r="I2609" t="str">
            <v>MATE MELE 2515</v>
          </cell>
        </row>
        <row r="2610">
          <cell r="B2610" t="str">
            <v>O P/ ADAPTAR ENTRADA DE ELETRODUTO METALICO FLEXIVEL EM QUAD</v>
          </cell>
        </row>
        <row r="2611">
          <cell r="B2611" t="str">
            <v>ROS</v>
          </cell>
        </row>
        <row r="2612">
          <cell r="A2612">
            <v>2519</v>
          </cell>
          <cell r="B2612" t="str">
            <v>CONECTOR CURVO 90 GRAUS BITOLA 3" EM FERRO GALV OU ALUMINIO</v>
          </cell>
          <cell r="C2612" t="str">
            <v>UN</v>
          </cell>
          <cell r="D2612">
            <v>2</v>
          </cell>
          <cell r="E2612">
            <v>41.77</v>
          </cell>
          <cell r="F2612">
            <v>48.19</v>
          </cell>
          <cell r="H2612">
            <v>55.07</v>
          </cell>
          <cell r="I2612" t="str">
            <v>MATE MELE 2519</v>
          </cell>
        </row>
        <row r="2613">
          <cell r="B2613" t="str">
            <v>P/ ADAPTAR ENTRADA DE ELETRODUTO METALICO FLEXIVEL EM QUADRO</v>
          </cell>
        </row>
        <row r="2614">
          <cell r="B2614" t="str">
            <v>S</v>
          </cell>
        </row>
        <row r="2615">
          <cell r="A2615">
            <v>2520</v>
          </cell>
          <cell r="B2615" t="str">
            <v>CONECTOR CURVO 90 GRAUS BITOLA 4" EM FERRO GALV OU ALUMINIO</v>
          </cell>
          <cell r="C2615" t="str">
            <v>UN</v>
          </cell>
          <cell r="D2615">
            <v>2</v>
          </cell>
          <cell r="E2615">
            <v>72.209999999999994</v>
          </cell>
          <cell r="F2615">
            <v>83.31</v>
          </cell>
          <cell r="H2615">
            <v>95.2</v>
          </cell>
          <cell r="I2615" t="str">
            <v>MATE MELE 2520</v>
          </cell>
        </row>
        <row r="2616">
          <cell r="B2616" t="str">
            <v>P/ ADAPTAR ENTRADA DE ELETRODUTO METALICO FLEXIVEL EM QUADRO</v>
          </cell>
        </row>
        <row r="2617">
          <cell r="B2617" t="str">
            <v>S</v>
          </cell>
        </row>
        <row r="2618">
          <cell r="A2618">
            <v>1595</v>
          </cell>
          <cell r="B2618" t="str">
            <v>CONECTOR DE ATERRAMENTO DE BRONZE P/ CABO 95MM2 A BARRA DE A</v>
          </cell>
          <cell r="C2618" t="str">
            <v>UN</v>
          </cell>
          <cell r="D2618">
            <v>2</v>
          </cell>
          <cell r="E2618">
            <v>10.14</v>
          </cell>
          <cell r="F2618">
            <v>10.86</v>
          </cell>
          <cell r="H2618">
            <v>13.65</v>
          </cell>
          <cell r="I2618" t="str">
            <v>MATE MELE 1595</v>
          </cell>
        </row>
        <row r="2619">
          <cell r="B2619" t="str">
            <v>TE 7MM2</v>
          </cell>
        </row>
        <row r="2620">
          <cell r="A2620">
            <v>11856</v>
          </cell>
          <cell r="B2620" t="str">
            <v>CONECTOR MECANICO SPLIT-BOLT PARA CABO 10 MM2</v>
          </cell>
          <cell r="C2620" t="str">
            <v>UN</v>
          </cell>
          <cell r="D2620">
            <v>1</v>
          </cell>
          <cell r="E2620">
            <v>1.71</v>
          </cell>
          <cell r="F2620">
            <v>1.83</v>
          </cell>
          <cell r="H2620">
            <v>2.2999999999999998</v>
          </cell>
          <cell r="I2620" t="str">
            <v>MATE MELE 11856</v>
          </cell>
        </row>
        <row r="2621">
          <cell r="A2621" t="str">
            <v>ÓDIGO</v>
          </cell>
          <cell r="B2621" t="str">
            <v>| DESCRIÇÃO DO INSUMO</v>
          </cell>
          <cell r="C2621" t="str">
            <v>| UNID.</v>
          </cell>
          <cell r="D2621" t="str">
            <v>| CAT.</v>
          </cell>
          <cell r="E2621" t="str">
            <v>P R E Ç O</v>
          </cell>
          <cell r="F2621" t="str">
            <v>S  C A L C</v>
          </cell>
          <cell r="G2621" t="str">
            <v>U L A</v>
          </cell>
          <cell r="H2621" t="str">
            <v>D O S  |</v>
          </cell>
          <cell r="I2621" t="str">
            <v>COD.INTELIGENTE</v>
          </cell>
        </row>
        <row r="2622">
          <cell r="D2622">
            <v>1</v>
          </cell>
          <cell r="E2622" t="str">
            <v>.QUARTIL</v>
          </cell>
          <cell r="F2622" t="str">
            <v>MEDIANO</v>
          </cell>
          <cell r="G2622">
            <v>3</v>
          </cell>
          <cell r="H2622" t="str">
            <v>.QUARTIL</v>
          </cell>
        </row>
        <row r="2624">
          <cell r="A2624" t="str">
            <v>íNCULO..</v>
          </cell>
          <cell r="B2624" t="str">
            <v>...: NACIONAL CAIXA</v>
          </cell>
        </row>
        <row r="2626">
          <cell r="A2626">
            <v>11855</v>
          </cell>
          <cell r="B2626" t="str">
            <v>CONECTOR MECANICO SPLIT-BOLT PARA CABO 70 MM2</v>
          </cell>
          <cell r="C2626" t="str">
            <v>UN</v>
          </cell>
          <cell r="D2626">
            <v>2</v>
          </cell>
          <cell r="E2626">
            <v>4.68</v>
          </cell>
          <cell r="F2626">
            <v>5.01</v>
          </cell>
          <cell r="H2626">
            <v>6.3</v>
          </cell>
          <cell r="I2626" t="str">
            <v>MATE MELE 11855</v>
          </cell>
        </row>
        <row r="2627">
          <cell r="A2627">
            <v>1562</v>
          </cell>
          <cell r="B2627" t="str">
            <v>CONECTOR PARAFUSO FENDIDO C/ SEPARADOR DE CABOS BIMETALICOS</v>
          </cell>
          <cell r="C2627" t="str">
            <v>UN</v>
          </cell>
          <cell r="D2627">
            <v>2</v>
          </cell>
          <cell r="E2627">
            <v>5.79</v>
          </cell>
          <cell r="F2627">
            <v>6.19</v>
          </cell>
          <cell r="H2627">
            <v>7.79</v>
          </cell>
          <cell r="I2627" t="str">
            <v>MATE MELE 1562</v>
          </cell>
        </row>
        <row r="2628">
          <cell r="B2628" t="str">
            <v>DE COBRE P/ CABO 50MM2</v>
          </cell>
        </row>
        <row r="2629">
          <cell r="A2629">
            <v>1563</v>
          </cell>
          <cell r="B2629" t="str">
            <v>CONECTOR PARAFUSO FENDIDO C/ SEPARADOR DE CABOS BIMETALICOS</v>
          </cell>
          <cell r="C2629" t="str">
            <v>UN</v>
          </cell>
          <cell r="D2629">
            <v>2</v>
          </cell>
          <cell r="E2629">
            <v>7.44</v>
          </cell>
          <cell r="F2629">
            <v>7.96</v>
          </cell>
          <cell r="H2629">
            <v>10.01</v>
          </cell>
          <cell r="I2629" t="str">
            <v>MATE MELE 1563</v>
          </cell>
        </row>
        <row r="2630">
          <cell r="B2630" t="str">
            <v>DE COBRE P/ CABO 70MM2</v>
          </cell>
        </row>
        <row r="2631">
          <cell r="A2631">
            <v>11821</v>
          </cell>
          <cell r="B2631" t="str">
            <v>CONECTOR PARAFUSO FENDIDO C/ SEPARADOR DE CABOS BIMETALICOS</v>
          </cell>
          <cell r="C2631" t="str">
            <v>UN</v>
          </cell>
          <cell r="D2631">
            <v>2</v>
          </cell>
          <cell r="E2631">
            <v>1.98</v>
          </cell>
          <cell r="F2631">
            <v>2.12</v>
          </cell>
          <cell r="H2631">
            <v>2.67</v>
          </cell>
          <cell r="I2631" t="str">
            <v>MATE MELE 11821</v>
          </cell>
        </row>
        <row r="2632">
          <cell r="B2632" t="str">
            <v>DE COBRE P/ CABOS 8-21MM2</v>
          </cell>
        </row>
        <row r="2633">
          <cell r="A2633">
            <v>11818</v>
          </cell>
          <cell r="B2633" t="str">
            <v>CONECTOR PARAFUSO FENDIDO DE BRONZE P/ CABO 10-16MM2</v>
          </cell>
          <cell r="C2633" t="str">
            <v>UN</v>
          </cell>
          <cell r="D2633">
            <v>2</v>
          </cell>
          <cell r="E2633">
            <v>1.95</v>
          </cell>
          <cell r="F2633">
            <v>2.09</v>
          </cell>
          <cell r="H2633">
            <v>2.63</v>
          </cell>
          <cell r="I2633" t="str">
            <v>MATE MELE 11818</v>
          </cell>
        </row>
        <row r="2634">
          <cell r="A2634">
            <v>1596</v>
          </cell>
          <cell r="B2634" t="str">
            <v>CONECTOR PARAFUSO FENDIDO DE BRONZE P/ CABO 25MM2</v>
          </cell>
          <cell r="C2634" t="str">
            <v>UN</v>
          </cell>
          <cell r="D2634">
            <v>2</v>
          </cell>
          <cell r="E2634">
            <v>3.03</v>
          </cell>
          <cell r="F2634">
            <v>3.24</v>
          </cell>
          <cell r="H2634">
            <v>4.08</v>
          </cell>
          <cell r="I2634" t="str">
            <v>MATE MELE 1596</v>
          </cell>
        </row>
        <row r="2635">
          <cell r="A2635">
            <v>11820</v>
          </cell>
          <cell r="B2635" t="str">
            <v>CONECTOR PARAFUSO FENDIDO DE BRONZE P/ CABO 6-10MM2</v>
          </cell>
          <cell r="C2635" t="str">
            <v>UN</v>
          </cell>
          <cell r="D2635">
            <v>2</v>
          </cell>
          <cell r="E2635">
            <v>1.93</v>
          </cell>
          <cell r="F2635">
            <v>2.06</v>
          </cell>
          <cell r="H2635">
            <v>2.59</v>
          </cell>
          <cell r="I2635" t="str">
            <v>MATE MELE 11820</v>
          </cell>
        </row>
        <row r="2636">
          <cell r="A2636">
            <v>11819</v>
          </cell>
          <cell r="B2636" t="str">
            <v>CONECTOR PARAFUSO FENDIDO DE BRONZE P/ CABO 70-240MM2</v>
          </cell>
          <cell r="C2636" t="str">
            <v>UN</v>
          </cell>
          <cell r="D2636">
            <v>2</v>
          </cell>
          <cell r="E2636">
            <v>34.47</v>
          </cell>
          <cell r="F2636">
            <v>36.89</v>
          </cell>
          <cell r="H2636">
            <v>46.37</v>
          </cell>
          <cell r="I2636" t="str">
            <v>MATE MELE 11819</v>
          </cell>
        </row>
        <row r="2637">
          <cell r="A2637">
            <v>1565</v>
          </cell>
          <cell r="B2637" t="str">
            <v>CONECTOR PARAFUSO FENDIDO DE COBRE P/ CABO 16MM2</v>
          </cell>
          <cell r="C2637" t="str">
            <v>UN</v>
          </cell>
          <cell r="D2637">
            <v>2</v>
          </cell>
          <cell r="E2637">
            <v>2.89</v>
          </cell>
          <cell r="F2637">
            <v>3.09</v>
          </cell>
          <cell r="H2637">
            <v>3.89</v>
          </cell>
          <cell r="I2637" t="str">
            <v>MATE MELE 1565</v>
          </cell>
        </row>
        <row r="2638">
          <cell r="A2638">
            <v>11857</v>
          </cell>
          <cell r="B2638" t="str">
            <v>CONECTOR PARAFUSO FENDIDO P/ CABO 120MM2</v>
          </cell>
          <cell r="C2638" t="str">
            <v>UN</v>
          </cell>
          <cell r="D2638">
            <v>2</v>
          </cell>
          <cell r="E2638">
            <v>6.34</v>
          </cell>
          <cell r="F2638">
            <v>6.78</v>
          </cell>
          <cell r="H2638">
            <v>8.5299999999999994</v>
          </cell>
          <cell r="I2638" t="str">
            <v>MATE MELE 11857</v>
          </cell>
        </row>
        <row r="2639">
          <cell r="A2639">
            <v>11858</v>
          </cell>
          <cell r="B2639" t="str">
            <v>CONECTOR PARAFUSO FENDIDO P/ CABO 150MM2</v>
          </cell>
          <cell r="C2639" t="str">
            <v>UN</v>
          </cell>
          <cell r="D2639">
            <v>2</v>
          </cell>
          <cell r="E2639">
            <v>7.77</v>
          </cell>
          <cell r="F2639">
            <v>8.32</v>
          </cell>
          <cell r="H2639">
            <v>10.46</v>
          </cell>
          <cell r="I2639" t="str">
            <v>MATE MELE 11858</v>
          </cell>
        </row>
        <row r="2640">
          <cell r="A2640">
            <v>1539</v>
          </cell>
          <cell r="B2640" t="str">
            <v>CONECTOR PARAFUSO FENDIDO P/ CABO 16MM2</v>
          </cell>
          <cell r="C2640" t="str">
            <v>UN</v>
          </cell>
          <cell r="D2640">
            <v>2</v>
          </cell>
          <cell r="E2640">
            <v>1.98</v>
          </cell>
          <cell r="F2640">
            <v>2.12</v>
          </cell>
          <cell r="H2640">
            <v>2.67</v>
          </cell>
          <cell r="I2640" t="str">
            <v>MATE MELE 1539</v>
          </cell>
        </row>
        <row r="2641">
          <cell r="A2641">
            <v>11859</v>
          </cell>
          <cell r="B2641" t="str">
            <v>CONECTOR PARAFUSO FENDIDO P/ CABO 185MM2</v>
          </cell>
          <cell r="C2641" t="str">
            <v>UN</v>
          </cell>
          <cell r="D2641">
            <v>2</v>
          </cell>
          <cell r="E2641">
            <v>11.03</v>
          </cell>
          <cell r="F2641">
            <v>11.8</v>
          </cell>
          <cell r="H2641">
            <v>14.83</v>
          </cell>
          <cell r="I2641" t="str">
            <v>MATE MELE 11859</v>
          </cell>
        </row>
        <row r="2642">
          <cell r="A2642">
            <v>1550</v>
          </cell>
          <cell r="B2642" t="str">
            <v>CONECTOR PARAFUSO FENDIDO P/ CABO 25MM2</v>
          </cell>
          <cell r="C2642" t="str">
            <v>UN</v>
          </cell>
          <cell r="D2642">
            <v>2</v>
          </cell>
          <cell r="E2642">
            <v>2.64</v>
          </cell>
          <cell r="F2642">
            <v>2.83</v>
          </cell>
          <cell r="H2642">
            <v>3.56</v>
          </cell>
          <cell r="I2642" t="str">
            <v>MATE MELE 1550</v>
          </cell>
        </row>
        <row r="2643">
          <cell r="A2643">
            <v>11854</v>
          </cell>
          <cell r="B2643" t="str">
            <v>CONECTOR PARAFUSO FENDIDO P/ CABO 35MM2</v>
          </cell>
          <cell r="C2643" t="str">
            <v>UN</v>
          </cell>
          <cell r="D2643">
            <v>2</v>
          </cell>
          <cell r="E2643">
            <v>2.39</v>
          </cell>
          <cell r="F2643">
            <v>2.56</v>
          </cell>
          <cell r="H2643">
            <v>3.22</v>
          </cell>
          <cell r="I2643" t="str">
            <v>MATE MELE 11854</v>
          </cell>
        </row>
        <row r="2644">
          <cell r="A2644">
            <v>11862</v>
          </cell>
          <cell r="B2644" t="str">
            <v>CONECTOR PARAFUSO FENDIDO P/ CABO 50MM2</v>
          </cell>
          <cell r="C2644" t="str">
            <v>UN</v>
          </cell>
          <cell r="D2644">
            <v>2</v>
          </cell>
          <cell r="E2644">
            <v>3.42</v>
          </cell>
          <cell r="F2644">
            <v>3.66</v>
          </cell>
          <cell r="H2644">
            <v>4.5999999999999996</v>
          </cell>
          <cell r="I2644" t="str">
            <v>MATE MELE 11862</v>
          </cell>
        </row>
        <row r="2645">
          <cell r="A2645">
            <v>11863</v>
          </cell>
          <cell r="B2645" t="str">
            <v>CONECTOR PARAFUSO FENDIDO P/ CABO 6MM2</v>
          </cell>
          <cell r="C2645" t="str">
            <v>UN</v>
          </cell>
          <cell r="D2645">
            <v>2</v>
          </cell>
          <cell r="E2645">
            <v>1.21</v>
          </cell>
          <cell r="F2645">
            <v>1.29</v>
          </cell>
          <cell r="H2645">
            <v>1.63</v>
          </cell>
          <cell r="I2645" t="str">
            <v>MATE MELE 11863</v>
          </cell>
        </row>
        <row r="2646">
          <cell r="A2646">
            <v>11864</v>
          </cell>
          <cell r="B2646" t="str">
            <v>CONECTOR PARAFUSO FENDIDO P/ CABO 95MM2</v>
          </cell>
          <cell r="C2646" t="str">
            <v>UN</v>
          </cell>
          <cell r="D2646">
            <v>2</v>
          </cell>
          <cell r="E2646">
            <v>7.99</v>
          </cell>
          <cell r="F2646">
            <v>8.5500000000000007</v>
          </cell>
          <cell r="H2646">
            <v>10.75</v>
          </cell>
          <cell r="I2646" t="str">
            <v>MATE MELE 11864</v>
          </cell>
        </row>
        <row r="2647">
          <cell r="A2647">
            <v>1602</v>
          </cell>
          <cell r="B2647" t="str">
            <v>CONECTOR PRENSA CABO DE ALUMINIO BITOLA 1 1/2" P/ CABO DN 37</v>
          </cell>
          <cell r="C2647" t="str">
            <v>UN</v>
          </cell>
          <cell r="D2647">
            <v>2</v>
          </cell>
          <cell r="E2647">
            <v>15.39</v>
          </cell>
          <cell r="F2647">
            <v>16.47</v>
          </cell>
          <cell r="H2647">
            <v>20.7</v>
          </cell>
          <cell r="I2647" t="str">
            <v>MATE MELE 1602</v>
          </cell>
        </row>
        <row r="2648">
          <cell r="B2648" t="str">
            <v>- 40MM</v>
          </cell>
        </row>
        <row r="2649">
          <cell r="A2649">
            <v>1601</v>
          </cell>
          <cell r="B2649" t="str">
            <v>CONECTOR PRENSA CABO DE ALUMINIO BITOLA 1 1/4" P/ CABO DN 31</v>
          </cell>
          <cell r="C2649" t="str">
            <v>UN</v>
          </cell>
          <cell r="D2649">
            <v>2</v>
          </cell>
          <cell r="E2649">
            <v>13.65</v>
          </cell>
          <cell r="F2649">
            <v>14.61</v>
          </cell>
          <cell r="H2649">
            <v>18.36</v>
          </cell>
          <cell r="I2649" t="str">
            <v>MATE MELE 1601</v>
          </cell>
        </row>
        <row r="2650">
          <cell r="B2650" t="str">
            <v>- 34MM</v>
          </cell>
        </row>
        <row r="2651">
          <cell r="A2651">
            <v>1598</v>
          </cell>
          <cell r="B2651" t="str">
            <v>CONECTOR PRENSA CABO DE ALUMINIO BITOLA 1/2" P/ CABO DN 12,5</v>
          </cell>
          <cell r="C2651" t="str">
            <v>UN</v>
          </cell>
          <cell r="D2651">
            <v>2</v>
          </cell>
          <cell r="E2651">
            <v>3.22</v>
          </cell>
          <cell r="F2651">
            <v>3.45</v>
          </cell>
          <cell r="H2651">
            <v>4.34</v>
          </cell>
          <cell r="I2651" t="str">
            <v>MATE MELE 1598</v>
          </cell>
        </row>
        <row r="2652">
          <cell r="A2652" t="str">
            <v>ÓDIGO</v>
          </cell>
          <cell r="B2652" t="str">
            <v>| DESCRIÇÃO DO INSUMO</v>
          </cell>
          <cell r="C2652" t="str">
            <v>| UNID.</v>
          </cell>
          <cell r="D2652" t="str">
            <v>| CAT.</v>
          </cell>
          <cell r="E2652" t="str">
            <v>P R E Ç O</v>
          </cell>
          <cell r="F2652" t="str">
            <v>S  C A L C</v>
          </cell>
          <cell r="G2652" t="str">
            <v>U L A</v>
          </cell>
          <cell r="H2652" t="str">
            <v>D O S  |</v>
          </cell>
          <cell r="I2652" t="str">
            <v>COD.INTELIGENTE</v>
          </cell>
        </row>
        <row r="2653">
          <cell r="D2653">
            <v>1</v>
          </cell>
          <cell r="E2653" t="str">
            <v>.QUARTIL</v>
          </cell>
          <cell r="F2653" t="str">
            <v>MEDIANO</v>
          </cell>
          <cell r="G2653">
            <v>3</v>
          </cell>
          <cell r="H2653" t="str">
            <v>.QUARTIL</v>
          </cell>
        </row>
        <row r="2655">
          <cell r="A2655" t="str">
            <v>íNCULO..</v>
          </cell>
          <cell r="B2655" t="str">
            <v>...: NACIONAL CAIXA</v>
          </cell>
        </row>
        <row r="2657">
          <cell r="B2657" t="str">
            <v>- 15MM</v>
          </cell>
        </row>
        <row r="2658">
          <cell r="A2658">
            <v>1600</v>
          </cell>
          <cell r="B2658" t="str">
            <v>CONECTOR PRENSA CABO DE ALUMINIO BITOLA 1" P/ CABO DN 22,5 -</v>
          </cell>
          <cell r="C2658" t="str">
            <v>UN</v>
          </cell>
          <cell r="D2658">
            <v>2</v>
          </cell>
          <cell r="E2658">
            <v>4.66</v>
          </cell>
          <cell r="F2658">
            <v>4.9800000000000004</v>
          </cell>
          <cell r="H2658">
            <v>6.26</v>
          </cell>
          <cell r="I2658" t="str">
            <v>MATE MELE 1600</v>
          </cell>
        </row>
        <row r="2659">
          <cell r="B2659" t="str">
            <v>25MM</v>
          </cell>
        </row>
        <row r="2660">
          <cell r="A2660">
            <v>1603</v>
          </cell>
          <cell r="B2660" t="str">
            <v>CONECTOR PRENSA CABO DE ALUMINIO BITOLA 2" P/ CABO DN 47,5 -</v>
          </cell>
          <cell r="C2660" t="str">
            <v>UN</v>
          </cell>
          <cell r="D2660">
            <v>2</v>
          </cell>
          <cell r="E2660">
            <v>20.68</v>
          </cell>
          <cell r="F2660">
            <v>22.13</v>
          </cell>
          <cell r="H2660">
            <v>27.82</v>
          </cell>
          <cell r="I2660" t="str">
            <v>MATE MELE 1603</v>
          </cell>
        </row>
        <row r="2661">
          <cell r="B2661" t="str">
            <v>50MM</v>
          </cell>
        </row>
        <row r="2662">
          <cell r="A2662">
            <v>1599</v>
          </cell>
          <cell r="B2662" t="str">
            <v>CONECTOR PRENSA CABO DE ALUMINIO BITOLA 3/4 " P/ CABO DN 17,</v>
          </cell>
          <cell r="C2662" t="str">
            <v>UN</v>
          </cell>
          <cell r="D2662">
            <v>2</v>
          </cell>
          <cell r="E2662">
            <v>3.61</v>
          </cell>
          <cell r="F2662">
            <v>3.86</v>
          </cell>
          <cell r="H2662">
            <v>4.8499999999999996</v>
          </cell>
          <cell r="I2662" t="str">
            <v>MATE MELE 1599</v>
          </cell>
        </row>
        <row r="2663">
          <cell r="B2663" t="str">
            <v>5 - 20MM</v>
          </cell>
        </row>
        <row r="2664">
          <cell r="A2664">
            <v>1597</v>
          </cell>
          <cell r="B2664" t="str">
            <v>CONECTOR PRENSA CABO DE ALUMINIO BITOLA 3/8" P/ CABO DN 9 -</v>
          </cell>
          <cell r="C2664" t="str">
            <v>UN</v>
          </cell>
          <cell r="D2664">
            <v>2</v>
          </cell>
          <cell r="E2664">
            <v>2.56</v>
          </cell>
          <cell r="F2664">
            <v>2.74</v>
          </cell>
          <cell r="H2664">
            <v>3.45</v>
          </cell>
          <cell r="I2664" t="str">
            <v>MATE MELE 1597</v>
          </cell>
        </row>
        <row r="2665">
          <cell r="B2665" t="str">
            <v>10MM</v>
          </cell>
        </row>
        <row r="2666">
          <cell r="A2666">
            <v>2527</v>
          </cell>
          <cell r="B2666" t="str">
            <v>CONECTOR RETO 1 1/2" EM FERRO GALV OU ALUMINIO P/ ADAPTAR EN</v>
          </cell>
          <cell r="C2666" t="str">
            <v>UN</v>
          </cell>
          <cell r="D2666">
            <v>2</v>
          </cell>
          <cell r="E2666">
            <v>4.74</v>
          </cell>
          <cell r="F2666">
            <v>5.47</v>
          </cell>
          <cell r="H2666">
            <v>6.25</v>
          </cell>
          <cell r="I2666" t="str">
            <v>MATE MELE 2527</v>
          </cell>
        </row>
        <row r="2667">
          <cell r="B2667" t="str">
            <v>TRADA DE ELETRODUTO METALICO FLEXIVEL EM QUADROS</v>
          </cell>
        </row>
        <row r="2668">
          <cell r="A2668">
            <v>2526</v>
          </cell>
          <cell r="B2668" t="str">
            <v>CONECTOR RETO 1 1/4" EM FERRO GALV OU ALUMINIO P/ ADAPTAR EN</v>
          </cell>
          <cell r="C2668" t="str">
            <v>UN</v>
          </cell>
          <cell r="D2668">
            <v>2</v>
          </cell>
          <cell r="E2668">
            <v>4.08</v>
          </cell>
          <cell r="F2668">
            <v>4.71</v>
          </cell>
          <cell r="H2668">
            <v>5.38</v>
          </cell>
          <cell r="I2668" t="str">
            <v>MATE MELE 2526</v>
          </cell>
        </row>
        <row r="2669">
          <cell r="B2669" t="str">
            <v>TRADA DE ELETRODUTO METALICO FLEXIVEL EM QUADROS</v>
          </cell>
        </row>
        <row r="2670">
          <cell r="A2670">
            <v>2487</v>
          </cell>
          <cell r="B2670" t="str">
            <v>CONECTOR RETO 1/2" EM FERRO GALV OU ALUMINIO P/ ADAPTAR ENTR</v>
          </cell>
          <cell r="C2670" t="str">
            <v>UN</v>
          </cell>
          <cell r="D2670">
            <v>2</v>
          </cell>
          <cell r="E2670">
            <v>1.66</v>
          </cell>
          <cell r="F2670">
            <v>1.91</v>
          </cell>
          <cell r="H2670">
            <v>2.1800000000000002</v>
          </cell>
          <cell r="I2670" t="str">
            <v>MATE MELE 2487</v>
          </cell>
        </row>
        <row r="2671">
          <cell r="B2671" t="str">
            <v>ADA DE ELETRODUTO METALICO FLEXIVEL EM QUADROS</v>
          </cell>
        </row>
        <row r="2672">
          <cell r="A2672">
            <v>2483</v>
          </cell>
          <cell r="B2672" t="str">
            <v>CONECTOR RETO 1" EM FERRO GALV OU ALUMINIO P/ ADAPTAR ENTRAD</v>
          </cell>
          <cell r="C2672" t="str">
            <v>UN</v>
          </cell>
          <cell r="D2672">
            <v>2</v>
          </cell>
          <cell r="E2672">
            <v>2.13</v>
          </cell>
          <cell r="F2672">
            <v>2.46</v>
          </cell>
          <cell r="H2672">
            <v>2.81</v>
          </cell>
          <cell r="I2672" t="str">
            <v>MATE MELE 2483</v>
          </cell>
        </row>
        <row r="2673">
          <cell r="B2673" t="str">
            <v>A     DE ELETRODUTO  METALICO FLEXIVEL EM QUADROS</v>
          </cell>
        </row>
        <row r="2674">
          <cell r="A2674">
            <v>2528</v>
          </cell>
          <cell r="B2674" t="str">
            <v>CONECTOR RETO 2 1/2" EM FERRO GALV OU ALUMINIO P/ ADAPTAR EN</v>
          </cell>
          <cell r="C2674" t="str">
            <v>UN</v>
          </cell>
          <cell r="D2674">
            <v>2</v>
          </cell>
          <cell r="E2674">
            <v>14.56</v>
          </cell>
          <cell r="F2674">
            <v>16.8</v>
          </cell>
          <cell r="H2674">
            <v>19.190000000000001</v>
          </cell>
          <cell r="I2674" t="str">
            <v>MATE MELE 2528</v>
          </cell>
        </row>
        <row r="2675">
          <cell r="B2675" t="str">
            <v>TRADA DE ELETRODUTO METALICO FLEXIVEL EM QUADROS</v>
          </cell>
        </row>
        <row r="2676">
          <cell r="A2676">
            <v>2489</v>
          </cell>
          <cell r="B2676" t="str">
            <v>CONECTOR RETO 2" EM FERRO GALV OU ALUMINIO P/ ADAPTAR ENTRAD</v>
          </cell>
          <cell r="C2676" t="str">
            <v>UN</v>
          </cell>
          <cell r="D2676">
            <v>2</v>
          </cell>
          <cell r="E2676">
            <v>6.4</v>
          </cell>
          <cell r="F2676">
            <v>7.39</v>
          </cell>
          <cell r="H2676">
            <v>8.44</v>
          </cell>
          <cell r="I2676" t="str">
            <v>MATE MELE 2489</v>
          </cell>
        </row>
        <row r="2677">
          <cell r="B2677" t="str">
            <v>A DE ELETRODUTO METALICO FLEXIVEL EM QUADROS</v>
          </cell>
        </row>
        <row r="2678">
          <cell r="A2678">
            <v>2488</v>
          </cell>
          <cell r="B2678" t="str">
            <v>CONECTOR RETO 3/4" EM FERRO GALV OU ALUMINIO P/ ADAPTAR ENTR</v>
          </cell>
          <cell r="C2678" t="str">
            <v>UN</v>
          </cell>
          <cell r="D2678">
            <v>2</v>
          </cell>
          <cell r="E2678">
            <v>1.82</v>
          </cell>
          <cell r="F2678">
            <v>2.1</v>
          </cell>
          <cell r="H2678">
            <v>2.4</v>
          </cell>
          <cell r="I2678" t="str">
            <v>MATE MELE 2488</v>
          </cell>
        </row>
        <row r="2679">
          <cell r="B2679" t="str">
            <v>ADA DE ELETRODUTO METALICO FLEXIVEL EM QUADROS</v>
          </cell>
        </row>
        <row r="2680">
          <cell r="A2680">
            <v>2484</v>
          </cell>
          <cell r="B2680" t="str">
            <v>CONECTOR RETO 3" EM FERRO GALV OU ALUMINIO P/ ADAPTAR ENTRAD</v>
          </cell>
          <cell r="C2680" t="str">
            <v>UN</v>
          </cell>
          <cell r="D2680">
            <v>2</v>
          </cell>
          <cell r="E2680">
            <v>17.920000000000002</v>
          </cell>
          <cell r="F2680">
            <v>20.67</v>
          </cell>
          <cell r="H2680">
            <v>23.62</v>
          </cell>
          <cell r="I2680" t="str">
            <v>MATE MELE 2484</v>
          </cell>
        </row>
        <row r="2681">
          <cell r="B2681" t="str">
            <v>A DE ELETRODUTO METALICO FLEXIVEL EM QUADROS</v>
          </cell>
        </row>
        <row r="2682">
          <cell r="A2682">
            <v>2485</v>
          </cell>
          <cell r="B2682" t="str">
            <v>CONECTOR RETO 4" EM FERRO GALV OU ALUMINIO P/ ADAPTAR ENTRAD</v>
          </cell>
          <cell r="C2682" t="str">
            <v>UN</v>
          </cell>
          <cell r="D2682">
            <v>2</v>
          </cell>
          <cell r="E2682">
            <v>43.56</v>
          </cell>
          <cell r="F2682">
            <v>50.26</v>
          </cell>
          <cell r="H2682">
            <v>57.42</v>
          </cell>
          <cell r="I2682" t="str">
            <v>MATE MELE 2485</v>
          </cell>
        </row>
        <row r="2683">
          <cell r="A2683" t="str">
            <v>ÓDIGO</v>
          </cell>
          <cell r="B2683" t="str">
            <v>| DESCRIÇÃO DO INSUMO</v>
          </cell>
          <cell r="C2683" t="str">
            <v>| UNID.</v>
          </cell>
          <cell r="D2683" t="str">
            <v>| CAT.</v>
          </cell>
          <cell r="E2683" t="str">
            <v>P R E Ç O</v>
          </cell>
          <cell r="F2683" t="str">
            <v>S  C A L C</v>
          </cell>
          <cell r="G2683" t="str">
            <v>U L A</v>
          </cell>
          <cell r="H2683" t="str">
            <v>D O S  |</v>
          </cell>
          <cell r="I2683" t="str">
            <v>COD.INTELIGENTE</v>
          </cell>
        </row>
        <row r="2684">
          <cell r="D2684">
            <v>1</v>
          </cell>
          <cell r="E2684" t="str">
            <v>.QUARTIL</v>
          </cell>
          <cell r="F2684" t="str">
            <v>MEDIANO</v>
          </cell>
          <cell r="G2684">
            <v>3</v>
          </cell>
          <cell r="H2684" t="str">
            <v>.QUARTIL</v>
          </cell>
        </row>
        <row r="2686">
          <cell r="A2686" t="str">
            <v>íNCULO..</v>
          </cell>
          <cell r="B2686" t="str">
            <v>...: NACIONAL CAIXA</v>
          </cell>
        </row>
        <row r="2688">
          <cell r="B2688" t="str">
            <v>A DE ELETRODUTO METALICO FLEXIVEL EM QUADROS</v>
          </cell>
        </row>
        <row r="2689">
          <cell r="A2689">
            <v>1607</v>
          </cell>
          <cell r="B2689" t="str">
            <v>CONJUNTO ARRUELAS DE VEDACAO 5/16" P/ TELHA FIBROCIMENTO (UM</v>
          </cell>
          <cell r="C2689" t="str">
            <v>CJ</v>
          </cell>
          <cell r="D2689">
            <v>1</v>
          </cell>
          <cell r="E2689">
            <v>0.18</v>
          </cell>
          <cell r="F2689">
            <v>0.18</v>
          </cell>
          <cell r="H2689">
            <v>0.18</v>
          </cell>
          <cell r="I2689" t="str">
            <v>MATE MDIV 1607</v>
          </cell>
        </row>
        <row r="2690">
          <cell r="B2690" t="str">
            <v>A ARRUELA METALICA E UMA ARRULA PVC - CONICAS)</v>
          </cell>
        </row>
        <row r="2691">
          <cell r="A2691">
            <v>12118</v>
          </cell>
          <cell r="B2691" t="str">
            <v>CONJUNTO ARSTOP P/ AR CONDICIONADO C/ DISJUNTOR 20A</v>
          </cell>
          <cell r="C2691" t="str">
            <v>UN</v>
          </cell>
          <cell r="D2691">
            <v>2</v>
          </cell>
          <cell r="E2691">
            <v>23.72</v>
          </cell>
          <cell r="F2691">
            <v>28.68</v>
          </cell>
          <cell r="H2691">
            <v>35.869999999999997</v>
          </cell>
          <cell r="I2691" t="str">
            <v>MATE MELE 12118</v>
          </cell>
        </row>
        <row r="2692">
          <cell r="A2692">
            <v>13347</v>
          </cell>
          <cell r="B2692" t="str">
            <v>CONJUNTO ARSTOP P/ AR CONDICIONADO C/ DISJUNTOR 25A</v>
          </cell>
          <cell r="C2692" t="str">
            <v>UN</v>
          </cell>
          <cell r="D2692">
            <v>2</v>
          </cell>
          <cell r="E2692">
            <v>22.66</v>
          </cell>
          <cell r="F2692">
            <v>27.39</v>
          </cell>
          <cell r="H2692">
            <v>34.26</v>
          </cell>
          <cell r="I2692" t="str">
            <v>MATE MELE 13347</v>
          </cell>
        </row>
        <row r="2693">
          <cell r="A2693">
            <v>12006</v>
          </cell>
          <cell r="B2693" t="str">
            <v>CONJUNTO CONDULETE PVC TIPO "C" C/ 1 INTERRUPTOR BIPOLAR + T</v>
          </cell>
          <cell r="C2693" t="str">
            <v>UN</v>
          </cell>
          <cell r="D2693">
            <v>2</v>
          </cell>
          <cell r="E2693">
            <v>24.04</v>
          </cell>
          <cell r="F2693">
            <v>25.44</v>
          </cell>
          <cell r="H2693">
            <v>33.06</v>
          </cell>
          <cell r="I2693" t="str">
            <v>MATE MELE 12006</v>
          </cell>
        </row>
        <row r="2694">
          <cell r="B2694" t="str">
            <v>AMPA"</v>
          </cell>
        </row>
        <row r="2695">
          <cell r="A2695">
            <v>12002</v>
          </cell>
          <cell r="B2695" t="str">
            <v>CONJUNTO CONDULETE PVC TIPO "C" C/ 1 INTERRUPTOR SIMPLES CON</v>
          </cell>
          <cell r="C2695" t="str">
            <v>UN</v>
          </cell>
          <cell r="D2695">
            <v>2</v>
          </cell>
          <cell r="E2695">
            <v>17.02</v>
          </cell>
          <cell r="F2695">
            <v>18.02</v>
          </cell>
          <cell r="H2695">
            <v>23.41</v>
          </cell>
          <cell r="I2695" t="str">
            <v>MATE MELE 12002</v>
          </cell>
        </row>
        <row r="2696">
          <cell r="B2696" t="str">
            <v>JUGADO  C/ 1 TOMADA + TAMPA"</v>
          </cell>
        </row>
        <row r="2697">
          <cell r="A2697">
            <v>12004</v>
          </cell>
          <cell r="B2697" t="str">
            <v>CONJUNTO CONDULETE PVC TIPO "C" C/ 1 TOMADA 2P + T  INCLUSIV</v>
          </cell>
          <cell r="C2697" t="str">
            <v>UN</v>
          </cell>
          <cell r="D2697">
            <v>2</v>
          </cell>
          <cell r="E2697">
            <v>16.68</v>
          </cell>
          <cell r="F2697">
            <v>17.66</v>
          </cell>
          <cell r="H2697">
            <v>22.94</v>
          </cell>
          <cell r="I2697" t="str">
            <v>MATE MELE 12004</v>
          </cell>
        </row>
        <row r="2698">
          <cell r="B2698" t="str">
            <v>E TAMPA"</v>
          </cell>
        </row>
        <row r="2699">
          <cell r="A2699">
            <v>12005</v>
          </cell>
          <cell r="B2699" t="str">
            <v>CONJUNTO CONDULETE PVC TIPO "C" C/ 2 INTERRUPTORES SIMPLES +</v>
          </cell>
          <cell r="C2699" t="str">
            <v>UN</v>
          </cell>
          <cell r="D2699">
            <v>2</v>
          </cell>
          <cell r="E2699">
            <v>15.87</v>
          </cell>
          <cell r="F2699">
            <v>16.79</v>
          </cell>
          <cell r="H2699">
            <v>21.82</v>
          </cell>
          <cell r="I2699" t="str">
            <v>MATE MELE 12005</v>
          </cell>
        </row>
        <row r="2700">
          <cell r="B2700" t="str">
            <v>TAMPA"</v>
          </cell>
        </row>
        <row r="2701">
          <cell r="A2701">
            <v>12007</v>
          </cell>
          <cell r="B2701" t="str">
            <v>CONJUNTO CONDULETE PVC TIPO "C" C/ 2 TOMADAS UNIVERSAL 2P +</v>
          </cell>
          <cell r="C2701" t="str">
            <v>UN</v>
          </cell>
          <cell r="D2701">
            <v>2</v>
          </cell>
          <cell r="E2701">
            <v>12.45</v>
          </cell>
          <cell r="F2701">
            <v>13.18</v>
          </cell>
          <cell r="H2701">
            <v>17.12</v>
          </cell>
          <cell r="I2701" t="str">
            <v>MATE MELE 12007</v>
          </cell>
        </row>
        <row r="2702">
          <cell r="B2702" t="str">
            <v>TAMPA"</v>
          </cell>
        </row>
        <row r="2703">
          <cell r="A2703">
            <v>12612</v>
          </cell>
          <cell r="B2703" t="str">
            <v>CONJUNTO DE LIGACAO (TUBO + CANOPLA) PVC RIGIDO C/ TUBO 1.1/</v>
          </cell>
          <cell r="C2703" t="str">
            <v>UN</v>
          </cell>
          <cell r="D2703">
            <v>2</v>
          </cell>
          <cell r="E2703">
            <v>2.92</v>
          </cell>
          <cell r="F2703">
            <v>3.3</v>
          </cell>
          <cell r="H2703">
            <v>3.69</v>
          </cell>
          <cell r="I2703" t="str">
            <v>MATE MHIS 12612</v>
          </cell>
        </row>
        <row r="2704">
          <cell r="B2704" t="str">
            <v>2" X 20CM P/ BACIA SANITARIA"</v>
          </cell>
        </row>
        <row r="2705">
          <cell r="A2705">
            <v>11686</v>
          </cell>
          <cell r="B2705" t="str">
            <v>CONJUNTO DE LIGACAO (TUBO+CANOPLA+ANEL) EM PLASTICO BRANCO (</v>
          </cell>
          <cell r="C2705" t="str">
            <v>UN</v>
          </cell>
          <cell r="D2705">
            <v>2</v>
          </cell>
          <cell r="E2705">
            <v>3.02</v>
          </cell>
          <cell r="F2705">
            <v>3.41</v>
          </cell>
          <cell r="H2705">
            <v>3.82</v>
          </cell>
          <cell r="I2705" t="str">
            <v>MATE MDIV 11686</v>
          </cell>
        </row>
        <row r="2706">
          <cell r="B2706" t="str">
            <v>POLIETILEN0) C/ TUBO 1.1/2" X 20CM     P/ BACIA SANITARIA"</v>
          </cell>
        </row>
        <row r="2707">
          <cell r="A2707">
            <v>12116</v>
          </cell>
          <cell r="B2707" t="str">
            <v>CONJUNTO EMBUTIR 1 INTERRUPTOR PARALELO 1 TOMADA 2P UNIVERSA</v>
          </cell>
          <cell r="C2707" t="str">
            <v>UN</v>
          </cell>
          <cell r="D2707">
            <v>2</v>
          </cell>
          <cell r="E2707">
            <v>5.9</v>
          </cell>
          <cell r="F2707">
            <v>7.14</v>
          </cell>
          <cell r="H2707">
            <v>8.93</v>
          </cell>
          <cell r="I2707" t="str">
            <v>MATE MELE 12116</v>
          </cell>
        </row>
        <row r="2708">
          <cell r="B2708" t="str">
            <v>L 10A/250V S/ PLACA, TP SILENTOQUE PIAL OU EQUIV</v>
          </cell>
        </row>
        <row r="2709">
          <cell r="A2709">
            <v>7550</v>
          </cell>
          <cell r="B2709" t="str">
            <v>CONJUNTO EMBUTIR 1 INTERRUPTOR SIMPLES 1 INTERRUPTOR PARALEL</v>
          </cell>
          <cell r="C2709" t="str">
            <v>UN</v>
          </cell>
          <cell r="D2709">
            <v>2</v>
          </cell>
          <cell r="E2709">
            <v>6.1</v>
          </cell>
          <cell r="F2709">
            <v>7.38</v>
          </cell>
          <cell r="H2709">
            <v>9.23</v>
          </cell>
          <cell r="I2709" t="str">
            <v>MATE MELE 7550</v>
          </cell>
        </row>
        <row r="2710">
          <cell r="B2710" t="str">
            <v>O 10A/250V C/ PLACA , TP SILENTOQUE PIAL OU EQUIV</v>
          </cell>
        </row>
        <row r="2711">
          <cell r="A2711">
            <v>7556</v>
          </cell>
          <cell r="B2711" t="str">
            <v>CONJUNTO EMBUTIR 1 INTERRUPTOR SIMPLES 1 TOMADA 2P UNIVERSAL</v>
          </cell>
          <cell r="C2711" t="str">
            <v>UN</v>
          </cell>
          <cell r="D2711">
            <v>2</v>
          </cell>
          <cell r="E2711">
            <v>5.92</v>
          </cell>
          <cell r="F2711">
            <v>7.15</v>
          </cell>
          <cell r="H2711">
            <v>8.9499999999999993</v>
          </cell>
          <cell r="I2711" t="str">
            <v>MATE MELE 7556</v>
          </cell>
        </row>
        <row r="2712">
          <cell r="B2712" t="str">
            <v>10A/250V C/ PLACA, TP SILENTOQUE PIAL OU EQUIV</v>
          </cell>
        </row>
        <row r="2713">
          <cell r="A2713">
            <v>7562</v>
          </cell>
          <cell r="B2713" t="str">
            <v>CONJUNTO EMBUTIR 1 INTERRUPTOR SIMPLES 1 TOMADA 2P UNIVERSAL</v>
          </cell>
          <cell r="C2713" t="str">
            <v>UN</v>
          </cell>
          <cell r="D2713">
            <v>2</v>
          </cell>
          <cell r="E2713">
            <v>4.9000000000000004</v>
          </cell>
          <cell r="F2713">
            <v>5.92</v>
          </cell>
          <cell r="H2713">
            <v>7.41</v>
          </cell>
          <cell r="I2713" t="str">
            <v>MATE MELE 7562</v>
          </cell>
        </row>
        <row r="2714">
          <cell r="A2714" t="str">
            <v>ÓDIGO</v>
          </cell>
          <cell r="B2714" t="str">
            <v>| DESCRIÇÃO DO INSUMO</v>
          </cell>
          <cell r="C2714" t="str">
            <v>| UNID.</v>
          </cell>
          <cell r="D2714" t="str">
            <v>| CAT.</v>
          </cell>
          <cell r="E2714" t="str">
            <v>P R E Ç O</v>
          </cell>
          <cell r="F2714" t="str">
            <v>S  C A L C</v>
          </cell>
          <cell r="G2714" t="str">
            <v>U L A</v>
          </cell>
          <cell r="H2714" t="str">
            <v>D O S  |</v>
          </cell>
          <cell r="I2714" t="str">
            <v>COD.INTELIGENTE</v>
          </cell>
        </row>
        <row r="2715">
          <cell r="D2715">
            <v>1</v>
          </cell>
          <cell r="E2715" t="str">
            <v>.QUARTIL</v>
          </cell>
          <cell r="F2715" t="str">
            <v>MEDIANO</v>
          </cell>
          <cell r="G2715">
            <v>3</v>
          </cell>
          <cell r="H2715" t="str">
            <v>.QUARTIL</v>
          </cell>
        </row>
        <row r="2717">
          <cell r="A2717" t="str">
            <v>íNCULO..</v>
          </cell>
          <cell r="B2717" t="str">
            <v>...: NACIONAL CAIXA</v>
          </cell>
        </row>
        <row r="2719">
          <cell r="B2719" t="str">
            <v>10A/250V S/ PLACA, TP SILENTOQUE PIAL OU EQUIV</v>
          </cell>
        </row>
        <row r="2720">
          <cell r="A2720">
            <v>12130</v>
          </cell>
          <cell r="B2720" t="str">
            <v>CONJUNTO EMBUTIR 2 INTERRUPTORES PARALELOS 1 TOMADA 2P UNIVE</v>
          </cell>
          <cell r="C2720" t="str">
            <v>UN</v>
          </cell>
          <cell r="D2720">
            <v>2</v>
          </cell>
          <cell r="E2720">
            <v>7.1</v>
          </cell>
          <cell r="F2720">
            <v>8.59</v>
          </cell>
          <cell r="H2720">
            <v>10.75</v>
          </cell>
          <cell r="I2720" t="str">
            <v>MATE MELE 12130</v>
          </cell>
        </row>
        <row r="2721">
          <cell r="B2721" t="str">
            <v>RSAL 10A/250V, S/ PLACA, TP SILENTOQUE PIAL OU EQUIV</v>
          </cell>
        </row>
        <row r="2722">
          <cell r="A2722">
            <v>7567</v>
          </cell>
          <cell r="B2722" t="str">
            <v>CONJUNTO EMBUTIR 2 INTERRUPTORES PARALELOS 10A/250V C/ PLACA</v>
          </cell>
          <cell r="C2722" t="str">
            <v>UN</v>
          </cell>
          <cell r="D2722">
            <v>2</v>
          </cell>
          <cell r="E2722">
            <v>7.42</v>
          </cell>
          <cell r="F2722">
            <v>8.9700000000000006</v>
          </cell>
          <cell r="H2722">
            <v>11.22</v>
          </cell>
          <cell r="I2722" t="str">
            <v>MATE MELE 7567</v>
          </cell>
        </row>
        <row r="2723">
          <cell r="B2723" t="str">
            <v>, TP SILENTOQUE PIAL OU EQUIV</v>
          </cell>
        </row>
        <row r="2724">
          <cell r="A2724">
            <v>12125</v>
          </cell>
          <cell r="B2724" t="str">
            <v>CONJUNTO EMBUTIR 2 INTERRUPTORES SIMPLES 1 INTERRUPTOR PARAL</v>
          </cell>
          <cell r="C2724" t="str">
            <v>UN</v>
          </cell>
          <cell r="D2724">
            <v>2</v>
          </cell>
          <cell r="E2724">
            <v>10.09</v>
          </cell>
          <cell r="F2724">
            <v>12.2</v>
          </cell>
          <cell r="H2724">
            <v>15.26</v>
          </cell>
          <cell r="I2724" t="str">
            <v>MATE MELE 12125</v>
          </cell>
        </row>
        <row r="2725">
          <cell r="B2725" t="str">
            <v>ELO 10A/250V C/ PLACA TP SILENTOQUE PIAL OU EQUIV</v>
          </cell>
        </row>
        <row r="2726">
          <cell r="A2726">
            <v>7558</v>
          </cell>
          <cell r="B2726" t="str">
            <v>CONJUNTO EMBUTIR 2 INTERRUPTORES SIMPLES 1 TOMADA 2P UNIVERS</v>
          </cell>
          <cell r="C2726" t="str">
            <v>UN</v>
          </cell>
          <cell r="D2726">
            <v>2</v>
          </cell>
          <cell r="E2726">
            <v>7.83</v>
          </cell>
          <cell r="F2726">
            <v>9.4600000000000009</v>
          </cell>
          <cell r="H2726">
            <v>11.84</v>
          </cell>
          <cell r="I2726" t="str">
            <v>MATE MELE 7558</v>
          </cell>
        </row>
        <row r="2727">
          <cell r="B2727" t="str">
            <v>AL 10A/250V C/ PLACA, TP SILENTOQUE PIAL OU EQUIV</v>
          </cell>
        </row>
        <row r="2728">
          <cell r="A2728">
            <v>7554</v>
          </cell>
          <cell r="B2728" t="str">
            <v>CONJUNTO EMBUTIR 2 INTERRUPTORES SIMPLES 1 TOMADA 2P UNIVERS</v>
          </cell>
          <cell r="C2728" t="str">
            <v>UN</v>
          </cell>
          <cell r="D2728">
            <v>2</v>
          </cell>
          <cell r="E2728">
            <v>6.6</v>
          </cell>
          <cell r="F2728">
            <v>7.98</v>
          </cell>
          <cell r="H2728">
            <v>9.98</v>
          </cell>
          <cell r="I2728" t="str">
            <v>MATE MELE 7554</v>
          </cell>
        </row>
        <row r="2729">
          <cell r="B2729" t="str">
            <v>AL 10A/250V S/ PLACA, TP SILENTOQUE PIAL OU EQUIV</v>
          </cell>
        </row>
        <row r="2730">
          <cell r="A2730">
            <v>7559</v>
          </cell>
          <cell r="B2730" t="str">
            <v>CONJUNTO EMBUTIR 2 INTERRUPTORES SIMPLES 10A/250V C/ PLACA,</v>
          </cell>
          <cell r="C2730" t="str">
            <v>UN</v>
          </cell>
          <cell r="D2730">
            <v>2</v>
          </cell>
          <cell r="E2730">
            <v>5.33</v>
          </cell>
          <cell r="F2730">
            <v>6.45</v>
          </cell>
          <cell r="H2730">
            <v>8.07</v>
          </cell>
          <cell r="I2730" t="str">
            <v>MATE MELE 7559</v>
          </cell>
        </row>
        <row r="2731">
          <cell r="B2731" t="str">
            <v>TP SILENTOQUE PIAL OU EQUIV</v>
          </cell>
        </row>
        <row r="2732">
          <cell r="A2732">
            <v>7547</v>
          </cell>
          <cell r="B2732" t="str">
            <v>CONJUNTO EMBUTIR 2 INTERRUPTORES SIMPLES 10A/250V S/ PLACA,</v>
          </cell>
          <cell r="C2732" t="str">
            <v>UN</v>
          </cell>
          <cell r="D2732">
            <v>2</v>
          </cell>
          <cell r="E2732">
            <v>4.5599999999999996</v>
          </cell>
          <cell r="F2732">
            <v>5.51</v>
          </cell>
          <cell r="H2732">
            <v>6.89</v>
          </cell>
          <cell r="I2732" t="str">
            <v>MATE MELE 7547</v>
          </cell>
        </row>
        <row r="2733">
          <cell r="B2733" t="str">
            <v>TP SILENTOQUE PIAL OU EQUIV</v>
          </cell>
        </row>
        <row r="2734">
          <cell r="A2734">
            <v>12126</v>
          </cell>
          <cell r="B2734" t="str">
            <v>CONJUNTO EMBUTIR 3 INTERRUPTORES PARALELOS 10A/250V C/ PLACA</v>
          </cell>
          <cell r="C2734" t="str">
            <v>UN</v>
          </cell>
          <cell r="D2734">
            <v>2</v>
          </cell>
          <cell r="E2734">
            <v>9.81</v>
          </cell>
          <cell r="F2734">
            <v>11.86</v>
          </cell>
          <cell r="H2734">
            <v>14.84</v>
          </cell>
          <cell r="I2734" t="str">
            <v>MATE MELE 12126</v>
          </cell>
        </row>
        <row r="2735">
          <cell r="B2735" t="str">
            <v>TP SILENTOQUE PIAL OU EQUIV</v>
          </cell>
        </row>
        <row r="2736">
          <cell r="A2736">
            <v>7560</v>
          </cell>
          <cell r="B2736" t="str">
            <v>CONJUNTO EMBUTIR 3 INTERRUPTORES SIMPLES 10A/250V C/ PLACA,</v>
          </cell>
          <cell r="C2736" t="str">
            <v>UN</v>
          </cell>
          <cell r="D2736">
            <v>2</v>
          </cell>
          <cell r="E2736">
            <v>7.36</v>
          </cell>
          <cell r="F2736">
            <v>8.9</v>
          </cell>
          <cell r="H2736">
            <v>11.13</v>
          </cell>
          <cell r="I2736" t="str">
            <v>MATE MELE 7560</v>
          </cell>
        </row>
        <row r="2737">
          <cell r="B2737" t="str">
            <v>TP SILENTOQUE PIAL OU EQUIV</v>
          </cell>
        </row>
        <row r="2738">
          <cell r="A2738">
            <v>7561</v>
          </cell>
          <cell r="B2738" t="str">
            <v>CONJUNTO EMBUTIR 3 INTERRUPTORES SIMPLES 10A/250V S/ PLACA,</v>
          </cell>
          <cell r="C2738" t="str">
            <v>UN</v>
          </cell>
          <cell r="D2738">
            <v>2</v>
          </cell>
          <cell r="E2738">
            <v>6.24</v>
          </cell>
          <cell r="F2738">
            <v>7.55</v>
          </cell>
          <cell r="H2738">
            <v>9.44</v>
          </cell>
          <cell r="I2738" t="str">
            <v>MATE MELE 7561</v>
          </cell>
        </row>
        <row r="2739">
          <cell r="B2739" t="str">
            <v>TP SILENTOQUE PIAL OU EQUIV</v>
          </cell>
        </row>
        <row r="2740">
          <cell r="A2740">
            <v>6142</v>
          </cell>
          <cell r="B2740" t="str">
            <v>CONJUNTO LIGACAO PLASTICA P/ VASO SANITARIO (ESPUDE + TUBO +</v>
          </cell>
          <cell r="C2740" t="str">
            <v>UN</v>
          </cell>
          <cell r="D2740">
            <v>2</v>
          </cell>
          <cell r="E2740">
            <v>9.4499999999999993</v>
          </cell>
          <cell r="F2740">
            <v>10.67</v>
          </cell>
          <cell r="H2740">
            <v>11.95</v>
          </cell>
          <cell r="I2740" t="str">
            <v>MATE MDIV 6142</v>
          </cell>
        </row>
        <row r="2741">
          <cell r="B2741" t="str">
            <v>CANOPLA)</v>
          </cell>
        </row>
        <row r="2742">
          <cell r="A2742">
            <v>1383</v>
          </cell>
          <cell r="B2742" t="str">
            <v>CONJUNTO MOTOBOMBA ELETRICO P/ REBAIXAMENTO LENCOL FREATICO</v>
          </cell>
          <cell r="C2742" t="str">
            <v>H</v>
          </cell>
          <cell r="D2742">
            <v>1</v>
          </cell>
          <cell r="E2742">
            <v>2.57</v>
          </cell>
          <cell r="F2742">
            <v>2.57</v>
          </cell>
          <cell r="H2742">
            <v>2.57</v>
          </cell>
          <cell r="I2742" t="str">
            <v>EQHP EQLC 1383</v>
          </cell>
        </row>
        <row r="2743">
          <cell r="B2743" t="str">
            <v>C/ 8 PONTEIRAS</v>
          </cell>
        </row>
        <row r="2744">
          <cell r="A2744">
            <v>25398</v>
          </cell>
          <cell r="B2744" t="str">
            <v>CONJUNTO P/FUTSAL (TRAVES FOGO 300X200 REDES 4MM</v>
          </cell>
          <cell r="C2744" t="str">
            <v>UN</v>
          </cell>
          <cell r="D2744">
            <v>2</v>
          </cell>
          <cell r="E2744">
            <v>1840.74</v>
          </cell>
          <cell r="F2744">
            <v>1840.74</v>
          </cell>
          <cell r="H2744">
            <v>1840.74</v>
          </cell>
          <cell r="I2744" t="str">
            <v>MATE MDIV 25398</v>
          </cell>
        </row>
        <row r="2745">
          <cell r="A2745" t="str">
            <v>ÓDIGO</v>
          </cell>
          <cell r="B2745" t="str">
            <v>| DESCRIÇÃO DO INSUMO</v>
          </cell>
          <cell r="C2745" t="str">
            <v>| UNID.</v>
          </cell>
          <cell r="D2745" t="str">
            <v>| CAT.</v>
          </cell>
          <cell r="E2745" t="str">
            <v>P R E Ç O</v>
          </cell>
          <cell r="F2745" t="str">
            <v>S  C A L C</v>
          </cell>
          <cell r="G2745" t="str">
            <v>U L A</v>
          </cell>
          <cell r="H2745" t="str">
            <v>D O S  |</v>
          </cell>
          <cell r="I2745" t="str">
            <v>COD.INTELIGENTE</v>
          </cell>
        </row>
        <row r="2746">
          <cell r="D2746">
            <v>1</v>
          </cell>
          <cell r="E2746" t="str">
            <v>.QUARTIL</v>
          </cell>
          <cell r="F2746" t="str">
            <v>MEDIANO</v>
          </cell>
          <cell r="G2746">
            <v>3</v>
          </cell>
          <cell r="H2746" t="str">
            <v>.QUARTIL</v>
          </cell>
        </row>
        <row r="2748">
          <cell r="A2748" t="str">
            <v>íNCULO..</v>
          </cell>
          <cell r="B2748" t="str">
            <v>...: NACIONAL CAIXA</v>
          </cell>
        </row>
        <row r="2750">
          <cell r="A2750">
            <v>25399</v>
          </cell>
          <cell r="B2750" t="str">
            <v>CONJUNTO P/VOLEI(POSTES FOGO H=255 REDE NYLON 2 MM</v>
          </cell>
          <cell r="C2750" t="str">
            <v>UN</v>
          </cell>
          <cell r="D2750">
            <v>2</v>
          </cell>
          <cell r="E2750">
            <v>420.75</v>
          </cell>
          <cell r="F2750">
            <v>420.75</v>
          </cell>
          <cell r="H2750">
            <v>420.75</v>
          </cell>
          <cell r="I2750" t="str">
            <v>MATE MDIV 25399</v>
          </cell>
        </row>
        <row r="2751">
          <cell r="A2751">
            <v>20275</v>
          </cell>
          <cell r="B2751" t="str">
            <v>CONJUNTO PINO DE ACO C/ FURO E FINCA PINO CURTO P/ CONCRETO</v>
          </cell>
          <cell r="C2751" t="str">
            <v>CJ</v>
          </cell>
          <cell r="D2751">
            <v>2</v>
          </cell>
          <cell r="E2751">
            <v>0.91</v>
          </cell>
          <cell r="F2751">
            <v>0.91</v>
          </cell>
          <cell r="H2751">
            <v>0.99</v>
          </cell>
          <cell r="I2751" t="str">
            <v>MATE MDIV 20275</v>
          </cell>
        </row>
        <row r="2752">
          <cell r="A2752">
            <v>13950</v>
          </cell>
          <cell r="B2752" t="str">
            <v>CONJUNTO PNEUS CAMINHAO TOCO 3.5T</v>
          </cell>
          <cell r="C2752" t="str">
            <v>UN</v>
          </cell>
          <cell r="D2752">
            <v>2</v>
          </cell>
          <cell r="E2752">
            <v>1842.72</v>
          </cell>
          <cell r="F2752">
            <v>2418.5700000000002</v>
          </cell>
          <cell r="H2752">
            <v>2706.49</v>
          </cell>
          <cell r="I2752" t="str">
            <v>MATE MDIV 13950</v>
          </cell>
        </row>
        <row r="2753">
          <cell r="A2753">
            <v>13942</v>
          </cell>
          <cell r="B2753" t="str">
            <v>CONJUNTO PNEUS ESPALHADOR REBOCAVEL AGREGADOS 4 RODAS</v>
          </cell>
          <cell r="C2753" t="str">
            <v>UN</v>
          </cell>
          <cell r="D2753">
            <v>2</v>
          </cell>
          <cell r="E2753">
            <v>1074.98</v>
          </cell>
          <cell r="F2753">
            <v>1410.92</v>
          </cell>
          <cell r="H2753">
            <v>1578.88</v>
          </cell>
          <cell r="I2753" t="str">
            <v>MATE MDIV 13942</v>
          </cell>
        </row>
        <row r="2754">
          <cell r="A2754">
            <v>13940</v>
          </cell>
          <cell r="B2754" t="str">
            <v>CONJUNTO PNEUS MOTONIVELADORA 125CV</v>
          </cell>
          <cell r="C2754" t="str">
            <v>UN</v>
          </cell>
          <cell r="D2754">
            <v>2</v>
          </cell>
          <cell r="E2754">
            <v>7557.33</v>
          </cell>
          <cell r="F2754">
            <v>9919</v>
          </cell>
          <cell r="G2754">
            <v>1</v>
          </cell>
          <cell r="H2754">
            <v>1099.83</v>
          </cell>
          <cell r="I2754" t="str">
            <v>MATE MDIV 13940</v>
          </cell>
        </row>
        <row r="2755">
          <cell r="A2755">
            <v>13946</v>
          </cell>
          <cell r="B2755" t="str">
            <v>CONJUNTO PNEUS TRATOR E PULVI-MISTURADOR 61CV</v>
          </cell>
          <cell r="C2755" t="str">
            <v>UN</v>
          </cell>
          <cell r="D2755">
            <v>2</v>
          </cell>
          <cell r="E2755">
            <v>3384.62</v>
          </cell>
          <cell r="F2755">
            <v>4442.3100000000004</v>
          </cell>
          <cell r="H2755">
            <v>4971.16</v>
          </cell>
          <cell r="I2755" t="str">
            <v>MATE MDIV 13946</v>
          </cell>
        </row>
        <row r="2756">
          <cell r="A2756">
            <v>10775</v>
          </cell>
          <cell r="B2756" t="str">
            <v>CONTAINER 220 X 620CM P/ ESCRITORIO C/ 1 WCB COMPLETO TIPO C</v>
          </cell>
          <cell r="C2756" t="str">
            <v>MES</v>
          </cell>
          <cell r="D2756">
            <v>1</v>
          </cell>
          <cell r="E2756">
            <v>380.79</v>
          </cell>
          <cell r="F2756">
            <v>380.79</v>
          </cell>
          <cell r="H2756">
            <v>380.79</v>
          </cell>
          <cell r="I2756" t="str">
            <v>EQHP EQLC 10775</v>
          </cell>
        </row>
        <row r="2757">
          <cell r="B2757" t="str">
            <v>ANTEIRO MOD. 1402 OU SIMILAR</v>
          </cell>
        </row>
        <row r="2758">
          <cell r="A2758">
            <v>10776</v>
          </cell>
          <cell r="B2758" t="str">
            <v>CONTAINER 220 X 620CM P/ ESCRITORIO S/ DIVISORIAS TIPO CANTE</v>
          </cell>
          <cell r="C2758" t="str">
            <v>MES</v>
          </cell>
          <cell r="D2758">
            <v>2</v>
          </cell>
          <cell r="E2758">
            <v>360.39</v>
          </cell>
          <cell r="F2758">
            <v>360.39</v>
          </cell>
          <cell r="H2758">
            <v>360.39</v>
          </cell>
          <cell r="I2758" t="str">
            <v>EQHP EQLC 10776</v>
          </cell>
        </row>
        <row r="2759">
          <cell r="B2759" t="str">
            <v>IRO MOD. 1401 OU SIMILAR</v>
          </cell>
        </row>
        <row r="2760">
          <cell r="A2760">
            <v>10777</v>
          </cell>
          <cell r="B2760" t="str">
            <v>CONTAINER 220 X 620CM P/ SANITARIO/VESTIARIO C/ 2 BACIAS, 1</v>
          </cell>
          <cell r="C2760" t="str">
            <v>MES</v>
          </cell>
          <cell r="D2760">
            <v>2</v>
          </cell>
          <cell r="E2760">
            <v>529.02</v>
          </cell>
          <cell r="F2760">
            <v>529.02</v>
          </cell>
          <cell r="H2760">
            <v>529.02</v>
          </cell>
          <cell r="I2760" t="str">
            <v>EQHP EQLC 10777</v>
          </cell>
        </row>
        <row r="2761">
          <cell r="B2761" t="str">
            <v>LAVATORIO, 1 MICTORIO E 4 CHUVEIROS</v>
          </cell>
        </row>
        <row r="2762">
          <cell r="A2762">
            <v>10778</v>
          </cell>
          <cell r="B2762" t="str">
            <v>CONTAINER 220 X 620CM P/ SANITARIO/VESTIARIO C/ 4 BACIAS, 1</v>
          </cell>
          <cell r="C2762" t="str">
            <v>MES</v>
          </cell>
          <cell r="D2762">
            <v>2</v>
          </cell>
          <cell r="E2762">
            <v>557.58000000000004</v>
          </cell>
          <cell r="F2762">
            <v>557.58000000000004</v>
          </cell>
          <cell r="H2762">
            <v>557.58000000000004</v>
          </cell>
          <cell r="I2762" t="str">
            <v>EQHP EQLC 10778</v>
          </cell>
        </row>
        <row r="2763">
          <cell r="B2763" t="str">
            <v>LAVATORIO, 1 MICTORIO E 4 CHUVEIROS</v>
          </cell>
        </row>
        <row r="2764">
          <cell r="A2764">
            <v>10779</v>
          </cell>
          <cell r="B2764" t="str">
            <v>CONTAINER 220 X 620CM P/ SANITARIO/VESTIARIO C/ 7 BACIAS, 1</v>
          </cell>
          <cell r="C2764" t="str">
            <v>MES</v>
          </cell>
          <cell r="D2764">
            <v>2</v>
          </cell>
          <cell r="E2764">
            <v>571.17999999999995</v>
          </cell>
          <cell r="F2764">
            <v>571.17999999999995</v>
          </cell>
          <cell r="H2764">
            <v>571.17999999999995</v>
          </cell>
          <cell r="I2764" t="str">
            <v>EQHP EQLC 10779</v>
          </cell>
        </row>
        <row r="2765">
          <cell r="B2765" t="str">
            <v>LAVATORIO, 1 MICTORIO E 4 CHUVEIROS</v>
          </cell>
        </row>
        <row r="2766">
          <cell r="A2766">
            <v>10667</v>
          </cell>
          <cell r="B2766" t="str">
            <v>CONTAINER 220 X 620CM PADRAO SIMPLES (S/ DIVISORIAS) TIPO CA</v>
          </cell>
          <cell r="C2766" t="str">
            <v>UN</v>
          </cell>
          <cell r="D2766">
            <v>1</v>
          </cell>
          <cell r="E2766">
            <v>7804.52</v>
          </cell>
          <cell r="F2766">
            <v>7804.52</v>
          </cell>
          <cell r="H2766">
            <v>7804.52</v>
          </cell>
          <cell r="I2766" t="str">
            <v>EQHP EQAQ 10667</v>
          </cell>
        </row>
        <row r="2767">
          <cell r="B2767" t="str">
            <v>NTEIRO MOD.1401 OU SIMILAR</v>
          </cell>
        </row>
        <row r="2768">
          <cell r="A2768">
            <v>1630</v>
          </cell>
          <cell r="B2768" t="str">
            <v>CONTATOR P/ ACIONAMENTO DE CAPACITORES TIPO WEG CW247</v>
          </cell>
          <cell r="C2768" t="str">
            <v>UN</v>
          </cell>
          <cell r="D2768">
            <v>2</v>
          </cell>
          <cell r="E2768">
            <v>2128.85</v>
          </cell>
          <cell r="F2768">
            <v>2349.09</v>
          </cell>
          <cell r="H2768">
            <v>3141.82</v>
          </cell>
          <cell r="I2768" t="str">
            <v>MATE MELE 1630</v>
          </cell>
        </row>
        <row r="2769">
          <cell r="A2769">
            <v>1613</v>
          </cell>
          <cell r="B2769" t="str">
            <v>CONTATOR TRIPOLAR DE POTENCIA 112A (500V) CATEGORIA AC-2 E A</v>
          </cell>
          <cell r="C2769" t="str">
            <v>UN</v>
          </cell>
          <cell r="D2769">
            <v>2</v>
          </cell>
          <cell r="E2769">
            <v>835.52</v>
          </cell>
          <cell r="F2769">
            <v>921.96</v>
          </cell>
          <cell r="H2769">
            <v>1233.0899999999999</v>
          </cell>
          <cell r="I2769" t="str">
            <v>MATE MELE 1613</v>
          </cell>
        </row>
        <row r="2770">
          <cell r="B2770" t="str">
            <v>C-3</v>
          </cell>
        </row>
        <row r="2771">
          <cell r="A2771">
            <v>1623</v>
          </cell>
          <cell r="B2771" t="str">
            <v>CONTATOR TRIPOLAR DE POTENCIA 12A (500V) CATEGORIA AC-2 E AC</v>
          </cell>
          <cell r="C2771" t="str">
            <v>UN</v>
          </cell>
          <cell r="D2771">
            <v>2</v>
          </cell>
          <cell r="E2771">
            <v>67.44</v>
          </cell>
          <cell r="F2771">
            <v>74.42</v>
          </cell>
          <cell r="H2771">
            <v>99.53</v>
          </cell>
          <cell r="I2771" t="str">
            <v>MATE MELE 1623</v>
          </cell>
        </row>
        <row r="2772">
          <cell r="B2772">
            <v>-3</v>
          </cell>
        </row>
        <row r="2773">
          <cell r="A2773">
            <v>1626</v>
          </cell>
          <cell r="B2773" t="str">
            <v>CONTATOR TRIPOLAR DE POTENCIA 180A (500V) CATEGORIA AC-2 E A</v>
          </cell>
          <cell r="C2773" t="str">
            <v>UN</v>
          </cell>
          <cell r="D2773">
            <v>2</v>
          </cell>
          <cell r="E2773">
            <v>1240.2</v>
          </cell>
          <cell r="F2773">
            <v>1368.5</v>
          </cell>
          <cell r="H2773">
            <v>1830.32</v>
          </cell>
          <cell r="I2773" t="str">
            <v>MATE MELE 1626</v>
          </cell>
        </row>
        <row r="2774">
          <cell r="B2774" t="str">
            <v>C-3</v>
          </cell>
        </row>
        <row r="2775">
          <cell r="A2775">
            <v>1625</v>
          </cell>
          <cell r="B2775" t="str">
            <v>CONTATOR TRIPOLAR DE POTENCIA 22A (500V) CATEGORIA AC-2 E AC</v>
          </cell>
          <cell r="C2775" t="str">
            <v>UN</v>
          </cell>
          <cell r="D2775">
            <v>2</v>
          </cell>
          <cell r="E2775">
            <v>91.14</v>
          </cell>
          <cell r="F2775">
            <v>100.57</v>
          </cell>
          <cell r="H2775">
            <v>134.51</v>
          </cell>
          <cell r="I2775" t="str">
            <v>MATE MELE 1625</v>
          </cell>
        </row>
        <row r="2776">
          <cell r="A2776" t="str">
            <v>ÓDIGO</v>
          </cell>
          <cell r="B2776" t="str">
            <v>| DESCRIÇÃO DO INSUMO</v>
          </cell>
          <cell r="C2776" t="str">
            <v>| UNID.</v>
          </cell>
          <cell r="D2776" t="str">
            <v>| CAT.</v>
          </cell>
          <cell r="E2776" t="str">
            <v>P R E Ç O</v>
          </cell>
          <cell r="F2776" t="str">
            <v>S  C A L C</v>
          </cell>
          <cell r="G2776" t="str">
            <v>U L A</v>
          </cell>
          <cell r="H2776" t="str">
            <v>D O S  |</v>
          </cell>
          <cell r="I2776" t="str">
            <v>COD.INTELIGENTE</v>
          </cell>
        </row>
        <row r="2777">
          <cell r="D2777">
            <v>1</v>
          </cell>
          <cell r="E2777" t="str">
            <v>.QUARTIL</v>
          </cell>
          <cell r="F2777" t="str">
            <v>MEDIANO</v>
          </cell>
          <cell r="G2777">
            <v>3</v>
          </cell>
          <cell r="H2777" t="str">
            <v>.QUARTIL</v>
          </cell>
        </row>
        <row r="2779">
          <cell r="A2779" t="str">
            <v>íNCULO..</v>
          </cell>
          <cell r="B2779" t="str">
            <v>...: NACIONAL CAIXA</v>
          </cell>
        </row>
        <row r="2781">
          <cell r="B2781">
            <v>-3</v>
          </cell>
        </row>
        <row r="2782">
          <cell r="A2782">
            <v>1619</v>
          </cell>
          <cell r="B2782" t="str">
            <v>CONTATOR TRIPOLAR DE POTENCIA 25A (500V) CATEGORIA AC-2 E AC</v>
          </cell>
          <cell r="C2782" t="str">
            <v>UN</v>
          </cell>
          <cell r="D2782">
            <v>2</v>
          </cell>
          <cell r="E2782">
            <v>98.43</v>
          </cell>
          <cell r="F2782">
            <v>108.61</v>
          </cell>
          <cell r="H2782">
            <v>145.27000000000001</v>
          </cell>
          <cell r="I2782" t="str">
            <v>MATE MELE 1619</v>
          </cell>
        </row>
        <row r="2783">
          <cell r="B2783">
            <v>-3</v>
          </cell>
        </row>
        <row r="2784">
          <cell r="A2784">
            <v>1622</v>
          </cell>
          <cell r="B2784" t="str">
            <v>CONTATOR TRIPOLAR DE POTENCIA 270A (500V) CATEGORIA AC-2 E A</v>
          </cell>
          <cell r="C2784" t="str">
            <v>UN</v>
          </cell>
          <cell r="D2784">
            <v>2</v>
          </cell>
          <cell r="E2784">
            <v>3820.14</v>
          </cell>
          <cell r="F2784">
            <v>4215.34</v>
          </cell>
          <cell r="H2784">
            <v>5637.86</v>
          </cell>
          <cell r="I2784" t="str">
            <v>MATE MELE 1622</v>
          </cell>
        </row>
        <row r="2785">
          <cell r="B2785" t="str">
            <v>C-3</v>
          </cell>
        </row>
        <row r="2786">
          <cell r="A2786">
            <v>1616</v>
          </cell>
          <cell r="B2786" t="str">
            <v>CONTATOR TRIPOLAR DE POTENCIA 300A (500V) CATEGORIA AC-2 E A</v>
          </cell>
          <cell r="C2786" t="str">
            <v>UN</v>
          </cell>
          <cell r="D2786">
            <v>2</v>
          </cell>
          <cell r="E2786">
            <v>3820.14</v>
          </cell>
          <cell r="F2786">
            <v>4215.34</v>
          </cell>
          <cell r="H2786">
            <v>5637.86</v>
          </cell>
          <cell r="I2786" t="str">
            <v>MATE MELE 1616</v>
          </cell>
        </row>
        <row r="2787">
          <cell r="B2787" t="str">
            <v>C-3</v>
          </cell>
        </row>
        <row r="2788">
          <cell r="A2788">
            <v>1614</v>
          </cell>
          <cell r="B2788" t="str">
            <v>CONTATOR TRIPOLAR DE POTENCIA 32A (500V) CATEGORIA AC-2 E AC</v>
          </cell>
          <cell r="C2788" t="str">
            <v>UN</v>
          </cell>
          <cell r="D2788">
            <v>2</v>
          </cell>
          <cell r="E2788">
            <v>155.80000000000001</v>
          </cell>
          <cell r="F2788">
            <v>171.92</v>
          </cell>
          <cell r="H2788">
            <v>229.94</v>
          </cell>
          <cell r="I2788" t="str">
            <v>MATE MELE 1614</v>
          </cell>
        </row>
        <row r="2789">
          <cell r="B2789">
            <v>-3</v>
          </cell>
        </row>
        <row r="2790">
          <cell r="A2790">
            <v>1620</v>
          </cell>
          <cell r="B2790" t="str">
            <v>CONTATOR TRIPOLAR DE POTENCIA 36A (500V) CATEGORIA AC-2 E AC</v>
          </cell>
          <cell r="C2790" t="str">
            <v>UN</v>
          </cell>
          <cell r="D2790">
            <v>2</v>
          </cell>
          <cell r="E2790">
            <v>219.07</v>
          </cell>
          <cell r="F2790">
            <v>241.73</v>
          </cell>
          <cell r="H2790">
            <v>323.31</v>
          </cell>
          <cell r="I2790" t="str">
            <v>MATE MELE 1620</v>
          </cell>
        </row>
        <row r="2791">
          <cell r="B2791">
            <v>-3</v>
          </cell>
        </row>
        <row r="2792">
          <cell r="A2792">
            <v>1617</v>
          </cell>
          <cell r="B2792" t="str">
            <v>CONTATOR TRIPOLAR DE POTENCIA 400A (500V) CATEGORIA AC-2 E A</v>
          </cell>
          <cell r="C2792" t="str">
            <v>UN</v>
          </cell>
          <cell r="D2792">
            <v>2</v>
          </cell>
          <cell r="E2792">
            <v>4719.9399999999996</v>
          </cell>
          <cell r="F2792">
            <v>5208.2299999999996</v>
          </cell>
          <cell r="H2792">
            <v>6965.81</v>
          </cell>
          <cell r="I2792" t="str">
            <v>MATE MELE 1617</v>
          </cell>
        </row>
        <row r="2793">
          <cell r="B2793" t="str">
            <v>C-3</v>
          </cell>
        </row>
        <row r="2794">
          <cell r="A2794">
            <v>1621</v>
          </cell>
          <cell r="B2794" t="str">
            <v>CONTATOR TRIPOLAR DE POTENCIA 45A (500V) CATEGORIA AC-2 E AC</v>
          </cell>
          <cell r="C2794" t="str">
            <v>UN</v>
          </cell>
          <cell r="D2794">
            <v>2</v>
          </cell>
          <cell r="E2794">
            <v>262.7</v>
          </cell>
          <cell r="F2794">
            <v>289.88</v>
          </cell>
          <cell r="H2794">
            <v>387.7</v>
          </cell>
          <cell r="I2794" t="str">
            <v>MATE MELE 1621</v>
          </cell>
        </row>
        <row r="2795">
          <cell r="B2795">
            <v>-3</v>
          </cell>
        </row>
        <row r="2796">
          <cell r="A2796">
            <v>1629</v>
          </cell>
          <cell r="B2796" t="str">
            <v>CONTATOR TRIPOLAR DE POTENCIA 490A (500V) CATEGORIA AC-2 E A</v>
          </cell>
          <cell r="C2796" t="str">
            <v>UN</v>
          </cell>
          <cell r="D2796">
            <v>2</v>
          </cell>
          <cell r="E2796">
            <v>6642.63</v>
          </cell>
          <cell r="F2796">
            <v>7329.83</v>
          </cell>
          <cell r="H2796">
            <v>9803.3700000000008</v>
          </cell>
          <cell r="I2796" t="str">
            <v>MATE MELE 1629</v>
          </cell>
        </row>
        <row r="2797">
          <cell r="B2797" t="str">
            <v>C-3</v>
          </cell>
        </row>
        <row r="2798">
          <cell r="A2798">
            <v>1627</v>
          </cell>
          <cell r="B2798" t="str">
            <v>CONTATOR TRIPOLAR DE POTENCIA 63A (500V) CATEGORIA AC-2 E AC</v>
          </cell>
          <cell r="C2798" t="str">
            <v>UN</v>
          </cell>
          <cell r="D2798">
            <v>2</v>
          </cell>
          <cell r="E2798">
            <v>373.29</v>
          </cell>
          <cell r="F2798">
            <v>411.91</v>
          </cell>
          <cell r="H2798">
            <v>550.91999999999996</v>
          </cell>
          <cell r="I2798" t="str">
            <v>MATE MELE 1627</v>
          </cell>
        </row>
        <row r="2799">
          <cell r="B2799">
            <v>-3</v>
          </cell>
        </row>
        <row r="2800">
          <cell r="A2800">
            <v>1624</v>
          </cell>
          <cell r="B2800" t="str">
            <v>CONTATOR TRIPOLAR DE POTENCIA 630A (500V) CATEGORIA AC-2 E A</v>
          </cell>
          <cell r="C2800" t="str">
            <v>UN</v>
          </cell>
          <cell r="D2800">
            <v>2</v>
          </cell>
          <cell r="E2800">
            <v>8482.07</v>
          </cell>
          <cell r="F2800">
            <v>9359.57</v>
          </cell>
          <cell r="G2800">
            <v>1</v>
          </cell>
          <cell r="H2800">
            <v>2518.06</v>
          </cell>
          <cell r="I2800" t="str">
            <v>MATE MELE 1624</v>
          </cell>
        </row>
        <row r="2801">
          <cell r="B2801" t="str">
            <v>C-3</v>
          </cell>
        </row>
        <row r="2802">
          <cell r="A2802">
            <v>1615</v>
          </cell>
          <cell r="B2802" t="str">
            <v>CONTATOR TRIPOLAR DE POTENCIA 75A (500V) CATEGORIA AC-2 E AC</v>
          </cell>
          <cell r="C2802" t="str">
            <v>UN</v>
          </cell>
          <cell r="D2802">
            <v>2</v>
          </cell>
          <cell r="E2802">
            <v>465.09</v>
          </cell>
          <cell r="F2802">
            <v>513.20000000000005</v>
          </cell>
          <cell r="H2802">
            <v>686.39</v>
          </cell>
          <cell r="I2802" t="str">
            <v>MATE MELE 1615</v>
          </cell>
        </row>
        <row r="2803">
          <cell r="B2803">
            <v>-3</v>
          </cell>
        </row>
        <row r="2804">
          <cell r="A2804">
            <v>1612</v>
          </cell>
          <cell r="B2804" t="str">
            <v>CONTATOR TRIPOLAR DE POTENCIA 9A (500V) CATEGORIA AC-2 E AC-</v>
          </cell>
          <cell r="C2804" t="str">
            <v>UN</v>
          </cell>
          <cell r="D2804">
            <v>1</v>
          </cell>
          <cell r="E2804">
            <v>66.599999999999994</v>
          </cell>
          <cell r="F2804">
            <v>73.489999999999995</v>
          </cell>
          <cell r="H2804">
            <v>98.29</v>
          </cell>
          <cell r="I2804" t="str">
            <v>MATE MELE 1612</v>
          </cell>
        </row>
        <row r="2805">
          <cell r="B2805">
            <v>3</v>
          </cell>
        </row>
        <row r="2806">
          <cell r="A2806">
            <v>1618</v>
          </cell>
          <cell r="B2806" t="str">
            <v>CONTATOR TRIPOLAR DE POTENCIA 94A (500V) CATEGORIA AC-2 E AC</v>
          </cell>
          <cell r="C2806" t="str">
            <v>UN</v>
          </cell>
          <cell r="D2806">
            <v>2</v>
          </cell>
          <cell r="E2806">
            <v>693.76</v>
          </cell>
          <cell r="F2806">
            <v>765.53</v>
          </cell>
          <cell r="H2806">
            <v>1023.87</v>
          </cell>
          <cell r="I2806" t="str">
            <v>MATE MELE 1618</v>
          </cell>
        </row>
        <row r="2807">
          <cell r="A2807" t="str">
            <v>ÓDIGO</v>
          </cell>
          <cell r="B2807" t="str">
            <v>| DESCRIÇÃO DO INSUMO</v>
          </cell>
          <cell r="C2807" t="str">
            <v>| UNID.</v>
          </cell>
          <cell r="D2807" t="str">
            <v>| CAT.</v>
          </cell>
          <cell r="E2807" t="str">
            <v>P R E Ç O</v>
          </cell>
          <cell r="F2807" t="str">
            <v>S  C A L C</v>
          </cell>
          <cell r="G2807" t="str">
            <v>U L A</v>
          </cell>
          <cell r="H2807" t="str">
            <v>D O S  |</v>
          </cell>
          <cell r="I2807" t="str">
            <v>COD.INTELIGENTE</v>
          </cell>
        </row>
        <row r="2808">
          <cell r="D2808">
            <v>1</v>
          </cell>
          <cell r="E2808" t="str">
            <v>.QUARTIL</v>
          </cell>
          <cell r="F2808" t="str">
            <v>MEDIANO</v>
          </cell>
          <cell r="G2808">
            <v>3</v>
          </cell>
          <cell r="H2808" t="str">
            <v>.QUARTIL</v>
          </cell>
        </row>
        <row r="2810">
          <cell r="A2810" t="str">
            <v>íNCULO..</v>
          </cell>
          <cell r="B2810" t="str">
            <v>...: NACIONAL CAIXA</v>
          </cell>
        </row>
        <row r="2812">
          <cell r="B2812">
            <v>-3</v>
          </cell>
        </row>
        <row r="2813">
          <cell r="A2813">
            <v>15024</v>
          </cell>
          <cell r="B2813" t="str">
            <v>CONTRA FLANGE FOFO DN    75 LH PREDIAL TRADICIONAL P/INSTALA</v>
          </cell>
          <cell r="C2813" t="str">
            <v>UN</v>
          </cell>
          <cell r="D2813">
            <v>2</v>
          </cell>
          <cell r="E2813">
            <v>8.65</v>
          </cell>
          <cell r="F2813">
            <v>11.06</v>
          </cell>
          <cell r="H2813">
            <v>12.09</v>
          </cell>
          <cell r="I2813" t="str">
            <v>MATE MHIS 15024</v>
          </cell>
        </row>
        <row r="2814">
          <cell r="B2814" t="str">
            <v>CAO ESGOTO PREDIAL</v>
          </cell>
        </row>
        <row r="2815">
          <cell r="A2815">
            <v>15025</v>
          </cell>
          <cell r="B2815" t="str">
            <v>CONTRA FLANGE FOFO DN 100 LH PREDIAL TRADICIONAL P/INSTALACA</v>
          </cell>
          <cell r="C2815" t="str">
            <v>UN</v>
          </cell>
          <cell r="D2815">
            <v>2</v>
          </cell>
          <cell r="E2815">
            <v>9.9499999999999993</v>
          </cell>
          <cell r="F2815">
            <v>12.72</v>
          </cell>
          <cell r="H2815">
            <v>13.9</v>
          </cell>
          <cell r="I2815" t="str">
            <v>MATE MHIS 15025</v>
          </cell>
        </row>
        <row r="2816">
          <cell r="B2816" t="str">
            <v>O ESGOTO PREDIAL</v>
          </cell>
        </row>
        <row r="2817">
          <cell r="A2817">
            <v>15026</v>
          </cell>
          <cell r="B2817" t="str">
            <v>CONTRA FLANGE FOFO DN 150 LH PREDIAL TRADICIONAL P/INSTALACA</v>
          </cell>
          <cell r="C2817" t="str">
            <v>UN</v>
          </cell>
          <cell r="D2817">
            <v>2</v>
          </cell>
          <cell r="E2817">
            <v>12.31</v>
          </cell>
          <cell r="F2817">
            <v>15.74</v>
          </cell>
          <cell r="H2817">
            <v>17.2</v>
          </cell>
          <cell r="I2817" t="str">
            <v>MATE MHIS 15026</v>
          </cell>
        </row>
        <row r="2818">
          <cell r="B2818" t="str">
            <v>O ESGOTO PREDIAL</v>
          </cell>
        </row>
        <row r="2819">
          <cell r="A2819">
            <v>14211</v>
          </cell>
          <cell r="B2819" t="str">
            <v>CONTRA PORCA SEXTAVADA H = 35MM</v>
          </cell>
          <cell r="C2819" t="str">
            <v>UN</v>
          </cell>
          <cell r="D2819">
            <v>2</v>
          </cell>
          <cell r="E2819">
            <v>11.42</v>
          </cell>
          <cell r="F2819">
            <v>15.23</v>
          </cell>
          <cell r="H2819">
            <v>18.27</v>
          </cell>
          <cell r="I2819" t="str">
            <v>MATE MDIV 14211</v>
          </cell>
        </row>
        <row r="2820">
          <cell r="A2820">
            <v>4266</v>
          </cell>
          <cell r="B2820" t="str">
            <v>COPIA HELIOGRAFICA</v>
          </cell>
          <cell r="C2820" t="str">
            <v>M2</v>
          </cell>
          <cell r="D2820">
            <v>2</v>
          </cell>
          <cell r="E2820">
            <v>12.04</v>
          </cell>
          <cell r="F2820">
            <v>12.04</v>
          </cell>
          <cell r="H2820">
            <v>12.04</v>
          </cell>
          <cell r="I2820" t="str">
            <v>MATE MDIV 4266</v>
          </cell>
        </row>
        <row r="2821">
          <cell r="A2821">
            <v>12890</v>
          </cell>
          <cell r="B2821" t="str">
            <v>CORDAO DE NYLON P/ PISO DE CARPETE - COLOCADO</v>
          </cell>
          <cell r="C2821" t="str">
            <v>M</v>
          </cell>
          <cell r="D2821">
            <v>2</v>
          </cell>
          <cell r="E2821">
            <v>2.74</v>
          </cell>
          <cell r="F2821">
            <v>2.78</v>
          </cell>
          <cell r="H2821">
            <v>2.78</v>
          </cell>
          <cell r="I2821" t="str">
            <v>MATE MDIV 12890</v>
          </cell>
        </row>
        <row r="2822">
          <cell r="A2822">
            <v>1634</v>
          </cell>
          <cell r="B2822" t="str">
            <v>CORDEL DETONANTE NP10</v>
          </cell>
          <cell r="C2822" t="str">
            <v>M</v>
          </cell>
          <cell r="D2822">
            <v>2</v>
          </cell>
          <cell r="E2822">
            <v>1.28</v>
          </cell>
          <cell r="F2822">
            <v>1.28</v>
          </cell>
          <cell r="H2822">
            <v>1.28</v>
          </cell>
          <cell r="I2822" t="str">
            <v>MATE MDIV 1634</v>
          </cell>
        </row>
        <row r="2823">
          <cell r="A2823">
            <v>10970</v>
          </cell>
          <cell r="B2823" t="str">
            <v>CORDOALHA ACO PARA PROTENSAO ( 6 D=1/2")</v>
          </cell>
          <cell r="C2823" t="str">
            <v>KG</v>
          </cell>
          <cell r="D2823">
            <v>1</v>
          </cell>
          <cell r="E2823">
            <v>5.5</v>
          </cell>
          <cell r="F2823">
            <v>5.5</v>
          </cell>
          <cell r="H2823">
            <v>5.5</v>
          </cell>
          <cell r="I2823" t="str">
            <v>MATE MDIV 10970</v>
          </cell>
        </row>
        <row r="2824">
          <cell r="A2824">
            <v>25984</v>
          </cell>
          <cell r="B2824" t="str">
            <v>CORDOALHA EM AÇO CP - 190 RB 7, DIAMETRO NOMINAL 12,7MM ENGR</v>
          </cell>
          <cell r="C2824" t="str">
            <v>KG</v>
          </cell>
          <cell r="D2824">
            <v>2</v>
          </cell>
          <cell r="E2824">
            <v>6.03</v>
          </cell>
          <cell r="F2824">
            <v>6.03</v>
          </cell>
          <cell r="H2824">
            <v>6.03</v>
          </cell>
          <cell r="I2824" t="str">
            <v>MATE MDIV 25984</v>
          </cell>
        </row>
        <row r="2825">
          <cell r="B2825" t="str">
            <v>AXADA</v>
          </cell>
        </row>
        <row r="2826">
          <cell r="A2826">
            <v>5086</v>
          </cell>
          <cell r="B2826" t="str">
            <v>CORRENTE DE FERRO E = 1/2''</v>
          </cell>
          <cell r="C2826" t="str">
            <v>KG</v>
          </cell>
          <cell r="D2826">
            <v>2</v>
          </cell>
          <cell r="E2826">
            <v>10.1</v>
          </cell>
          <cell r="F2826">
            <v>10.88</v>
          </cell>
          <cell r="H2826">
            <v>12.36</v>
          </cell>
          <cell r="I2826" t="str">
            <v>MATE MDIV 5086</v>
          </cell>
        </row>
        <row r="2827">
          <cell r="A2827">
            <v>12109</v>
          </cell>
          <cell r="B2827" t="str">
            <v>CORTA-CIRCUITO FUSIVEL DISTRIBUICAO, 100A/15 KV C/ SUPORTE L</v>
          </cell>
          <cell r="C2827" t="str">
            <v>UN</v>
          </cell>
          <cell r="D2827">
            <v>2</v>
          </cell>
          <cell r="E2827">
            <v>255.91</v>
          </cell>
          <cell r="F2827">
            <v>278.08999999999997</v>
          </cell>
          <cell r="H2827">
            <v>300.26</v>
          </cell>
          <cell r="I2827" t="str">
            <v>MATE MELE 12109</v>
          </cell>
        </row>
        <row r="2828">
          <cell r="B2828" t="str">
            <v>, TIPO LMO DA HITACHE-LINE OU EQUIV</v>
          </cell>
        </row>
        <row r="2829">
          <cell r="A2829">
            <v>12722</v>
          </cell>
          <cell r="B2829" t="str">
            <v>COTOVELO COBRE S/ANEL SOLDA REF 607 104MM</v>
          </cell>
          <cell r="C2829" t="str">
            <v>UN</v>
          </cell>
          <cell r="D2829">
            <v>2</v>
          </cell>
          <cell r="E2829">
            <v>215.53</v>
          </cell>
          <cell r="F2829">
            <v>278.92</v>
          </cell>
          <cell r="H2829">
            <v>454.16</v>
          </cell>
          <cell r="I2829" t="str">
            <v>MATE MHIS 12722</v>
          </cell>
        </row>
        <row r="2830">
          <cell r="A2830">
            <v>12714</v>
          </cell>
          <cell r="B2830" t="str">
            <v>COTOVELO COBRE S/ANEL SOLDA REF 607 15MM</v>
          </cell>
          <cell r="C2830" t="str">
            <v>UN</v>
          </cell>
          <cell r="D2830">
            <v>2</v>
          </cell>
          <cell r="E2830">
            <v>1.76</v>
          </cell>
          <cell r="F2830">
            <v>2.2799999999999998</v>
          </cell>
          <cell r="H2830">
            <v>3.72</v>
          </cell>
          <cell r="I2830" t="str">
            <v>MATE MHIS 12714</v>
          </cell>
        </row>
        <row r="2831">
          <cell r="A2831">
            <v>12715</v>
          </cell>
          <cell r="B2831" t="str">
            <v>COTOVELO COBRE S/ANEL SOLDA REF 607 22MM</v>
          </cell>
          <cell r="C2831" t="str">
            <v>UN</v>
          </cell>
          <cell r="D2831">
            <v>2</v>
          </cell>
          <cell r="E2831">
            <v>4.3</v>
          </cell>
          <cell r="F2831">
            <v>5.57</v>
          </cell>
          <cell r="H2831">
            <v>9.07</v>
          </cell>
          <cell r="I2831" t="str">
            <v>MATE MHIS 12715</v>
          </cell>
        </row>
        <row r="2832">
          <cell r="A2832">
            <v>12716</v>
          </cell>
          <cell r="B2832" t="str">
            <v>COTOVELO COBRE S/ANEL SOLDA REF 607 28MM</v>
          </cell>
          <cell r="C2832" t="str">
            <v>UN</v>
          </cell>
          <cell r="D2832">
            <v>2</v>
          </cell>
          <cell r="E2832">
            <v>5.91</v>
          </cell>
          <cell r="F2832">
            <v>7.65</v>
          </cell>
          <cell r="H2832">
            <v>12.46</v>
          </cell>
          <cell r="I2832" t="str">
            <v>MATE MHIS 12716</v>
          </cell>
        </row>
        <row r="2833">
          <cell r="A2833">
            <v>12717</v>
          </cell>
          <cell r="B2833" t="str">
            <v>COTOVELO COBRE S/ANEL SOLDA REF 607 35MM</v>
          </cell>
          <cell r="C2833" t="str">
            <v>UN</v>
          </cell>
          <cell r="D2833">
            <v>2</v>
          </cell>
          <cell r="E2833">
            <v>15.85</v>
          </cell>
          <cell r="F2833">
            <v>20.52</v>
          </cell>
          <cell r="H2833">
            <v>33.409999999999997</v>
          </cell>
          <cell r="I2833" t="str">
            <v>MATE MHIS 12717</v>
          </cell>
        </row>
        <row r="2834">
          <cell r="A2834">
            <v>12718</v>
          </cell>
          <cell r="B2834" t="str">
            <v>COTOVELO COBRE S/ANEL SOLDA REF 607 42MM</v>
          </cell>
          <cell r="C2834" t="str">
            <v>UN</v>
          </cell>
          <cell r="D2834">
            <v>2</v>
          </cell>
          <cell r="E2834">
            <v>23.97</v>
          </cell>
          <cell r="F2834">
            <v>31.02</v>
          </cell>
          <cell r="H2834">
            <v>50.51</v>
          </cell>
          <cell r="I2834" t="str">
            <v>MATE MHIS 12718</v>
          </cell>
        </row>
        <row r="2835">
          <cell r="A2835">
            <v>12719</v>
          </cell>
          <cell r="B2835" t="str">
            <v>COTOVELO COBRE S/ANEL SOLDA REF 607 54MM</v>
          </cell>
          <cell r="C2835" t="str">
            <v>UN</v>
          </cell>
          <cell r="D2835">
            <v>2</v>
          </cell>
          <cell r="E2835">
            <v>35.299999999999997</v>
          </cell>
          <cell r="F2835">
            <v>45.69</v>
          </cell>
          <cell r="H2835">
            <v>74.39</v>
          </cell>
          <cell r="I2835" t="str">
            <v>MATE MHIS 12719</v>
          </cell>
        </row>
        <row r="2836">
          <cell r="A2836">
            <v>12720</v>
          </cell>
          <cell r="B2836" t="str">
            <v>COTOVELO COBRE S/ANEL SOLDA REF 607 66MM</v>
          </cell>
          <cell r="C2836" t="str">
            <v>UN</v>
          </cell>
          <cell r="D2836">
            <v>2</v>
          </cell>
          <cell r="E2836">
            <v>105.08</v>
          </cell>
          <cell r="F2836">
            <v>135.99</v>
          </cell>
          <cell r="H2836">
            <v>221.43</v>
          </cell>
          <cell r="I2836" t="str">
            <v>MATE MHIS 12720</v>
          </cell>
        </row>
        <row r="2837">
          <cell r="A2837">
            <v>12721</v>
          </cell>
          <cell r="B2837" t="str">
            <v>COTOVELO COBRE S/ANEL SOLDA REF 607 79MM</v>
          </cell>
          <cell r="C2837" t="str">
            <v>UN</v>
          </cell>
          <cell r="D2837">
            <v>2</v>
          </cell>
          <cell r="E2837">
            <v>125.46</v>
          </cell>
          <cell r="F2837">
            <v>162.36000000000001</v>
          </cell>
          <cell r="H2837">
            <v>264.38</v>
          </cell>
          <cell r="I2837" t="str">
            <v>MATE MHIS 12721</v>
          </cell>
        </row>
        <row r="2838">
          <cell r="A2838" t="str">
            <v>ÓDIGO</v>
          </cell>
          <cell r="B2838" t="str">
            <v>| DESCRIÇÃO DO INSUMO</v>
          </cell>
          <cell r="C2838" t="str">
            <v>| UNID.</v>
          </cell>
          <cell r="D2838" t="str">
            <v>| CAT.</v>
          </cell>
          <cell r="E2838" t="str">
            <v>P R E Ç O</v>
          </cell>
          <cell r="F2838" t="str">
            <v>S  C A L C</v>
          </cell>
          <cell r="G2838" t="str">
            <v>U L A</v>
          </cell>
          <cell r="H2838" t="str">
            <v>D O S  |</v>
          </cell>
          <cell r="I2838" t="str">
            <v>COD.INTELIGENTE</v>
          </cell>
        </row>
        <row r="2839">
          <cell r="D2839">
            <v>1</v>
          </cell>
          <cell r="E2839" t="str">
            <v>.QUARTIL</v>
          </cell>
          <cell r="F2839" t="str">
            <v>MEDIANO</v>
          </cell>
          <cell r="G2839">
            <v>3</v>
          </cell>
          <cell r="H2839" t="str">
            <v>.QUARTIL</v>
          </cell>
        </row>
        <row r="2841">
          <cell r="A2841" t="str">
            <v>íNCULO..</v>
          </cell>
          <cell r="B2841" t="str">
            <v>...: NACIONAL CAIXA</v>
          </cell>
        </row>
        <row r="2843">
          <cell r="A2843">
            <v>3112</v>
          </cell>
          <cell r="B2843" t="str">
            <v>CREMONA LATAO CROMADO OU POLIDO - COMPLETA C/ VARA H =1,20M</v>
          </cell>
          <cell r="C2843" t="str">
            <v>CJ</v>
          </cell>
          <cell r="D2843">
            <v>2</v>
          </cell>
          <cell r="E2843">
            <v>18.87</v>
          </cell>
          <cell r="F2843">
            <v>20.329999999999998</v>
          </cell>
          <cell r="H2843">
            <v>23.1</v>
          </cell>
          <cell r="I2843" t="str">
            <v>MATE MDIV 3112</v>
          </cell>
        </row>
        <row r="2844">
          <cell r="A2844">
            <v>3113</v>
          </cell>
          <cell r="B2844" t="str">
            <v>CREMONA LATAO CROMADO OU POLIDO - COMPLETA C/ VARA H =1,50M</v>
          </cell>
          <cell r="C2844" t="str">
            <v>CJ</v>
          </cell>
          <cell r="D2844">
            <v>2</v>
          </cell>
          <cell r="E2844">
            <v>34.68</v>
          </cell>
          <cell r="F2844">
            <v>37.36</v>
          </cell>
          <cell r="H2844">
            <v>42.44</v>
          </cell>
          <cell r="I2844" t="str">
            <v>MATE MDIV 3113</v>
          </cell>
        </row>
        <row r="2845">
          <cell r="A2845">
            <v>3114</v>
          </cell>
          <cell r="B2845" t="str">
            <v>CREMONA LATAO CROMADO 113 X 40 X 35MM (NAO INCL VARA FERRO)</v>
          </cell>
          <cell r="C2845" t="str">
            <v>UN</v>
          </cell>
          <cell r="D2845">
            <v>2</v>
          </cell>
          <cell r="E2845">
            <v>30.34</v>
          </cell>
          <cell r="F2845">
            <v>32.69</v>
          </cell>
          <cell r="H2845">
            <v>37.130000000000003</v>
          </cell>
          <cell r="I2845" t="str">
            <v>MATE MDIV 3114</v>
          </cell>
        </row>
        <row r="2846">
          <cell r="A2846">
            <v>1636</v>
          </cell>
          <cell r="B2846" t="str">
            <v>CRIVO FOFO FLANGE PN-10 DN  80</v>
          </cell>
          <cell r="C2846" t="str">
            <v>UN</v>
          </cell>
          <cell r="D2846">
            <v>2</v>
          </cell>
          <cell r="E2846">
            <v>73.05</v>
          </cell>
          <cell r="F2846">
            <v>103.44</v>
          </cell>
          <cell r="H2846">
            <v>131.5</v>
          </cell>
          <cell r="I2846" t="str">
            <v>MATE MHIS 1636</v>
          </cell>
        </row>
        <row r="2847">
          <cell r="A2847">
            <v>1646</v>
          </cell>
          <cell r="B2847" t="str">
            <v>CRIVO FOFO FLANGE PN-10 DN 100</v>
          </cell>
          <cell r="C2847" t="str">
            <v>UN</v>
          </cell>
          <cell r="D2847">
            <v>1</v>
          </cell>
          <cell r="E2847">
            <v>100</v>
          </cell>
          <cell r="F2847">
            <v>141.59</v>
          </cell>
          <cell r="H2847">
            <v>180</v>
          </cell>
          <cell r="I2847" t="str">
            <v>MATE MHIS 1646</v>
          </cell>
        </row>
        <row r="2848">
          <cell r="A2848">
            <v>1637</v>
          </cell>
          <cell r="B2848" t="str">
            <v>CRIVO FOFO FLANGE PN-10 DN 150</v>
          </cell>
          <cell r="C2848" t="str">
            <v>UN</v>
          </cell>
          <cell r="D2848">
            <v>2</v>
          </cell>
          <cell r="E2848">
            <v>150</v>
          </cell>
          <cell r="F2848">
            <v>212.38</v>
          </cell>
          <cell r="H2848">
            <v>270</v>
          </cell>
          <cell r="I2848" t="str">
            <v>MATE MHIS 1637</v>
          </cell>
        </row>
        <row r="2849">
          <cell r="A2849">
            <v>1638</v>
          </cell>
          <cell r="B2849" t="str">
            <v>CRIVO FOFO FLANGE PN-10 DN 200</v>
          </cell>
          <cell r="C2849" t="str">
            <v>UN</v>
          </cell>
          <cell r="D2849">
            <v>2</v>
          </cell>
          <cell r="E2849">
            <v>210.58</v>
          </cell>
          <cell r="F2849">
            <v>298.17</v>
          </cell>
          <cell r="H2849">
            <v>379.05</v>
          </cell>
          <cell r="I2849" t="str">
            <v>MATE MHIS 1638</v>
          </cell>
        </row>
        <row r="2850">
          <cell r="A2850">
            <v>1645</v>
          </cell>
          <cell r="B2850" t="str">
            <v>CRIVO FOFO FLANGE PN-10 DN 250</v>
          </cell>
          <cell r="C2850" t="str">
            <v>UN</v>
          </cell>
          <cell r="D2850">
            <v>2</v>
          </cell>
          <cell r="E2850">
            <v>294.11</v>
          </cell>
          <cell r="F2850">
            <v>416.44</v>
          </cell>
          <cell r="H2850">
            <v>529.41</v>
          </cell>
          <cell r="I2850" t="str">
            <v>MATE MHIS 1645</v>
          </cell>
        </row>
        <row r="2851">
          <cell r="A2851">
            <v>1639</v>
          </cell>
          <cell r="B2851" t="str">
            <v>CRIVO FOFO FLANGE PN-10 DN 300</v>
          </cell>
          <cell r="C2851" t="str">
            <v>UN</v>
          </cell>
          <cell r="D2851">
            <v>2</v>
          </cell>
          <cell r="E2851">
            <v>377.64</v>
          </cell>
          <cell r="F2851">
            <v>534.71</v>
          </cell>
          <cell r="H2851">
            <v>679.76</v>
          </cell>
          <cell r="I2851" t="str">
            <v>MATE MHIS 1639</v>
          </cell>
        </row>
        <row r="2852">
          <cell r="A2852">
            <v>1640</v>
          </cell>
          <cell r="B2852" t="str">
            <v>CRIVO FOFO FLANGE PN-10 DN 350</v>
          </cell>
          <cell r="C2852" t="str">
            <v>UN</v>
          </cell>
          <cell r="D2852">
            <v>2</v>
          </cell>
          <cell r="E2852">
            <v>481.76</v>
          </cell>
          <cell r="F2852">
            <v>682.13</v>
          </cell>
          <cell r="H2852">
            <v>867.17</v>
          </cell>
          <cell r="I2852" t="str">
            <v>MATE MHIS 1640</v>
          </cell>
        </row>
        <row r="2853">
          <cell r="A2853">
            <v>1644</v>
          </cell>
          <cell r="B2853" t="str">
            <v>CRIVO FOFO FLANGE PN-10 DN 400</v>
          </cell>
          <cell r="C2853" t="str">
            <v>UN</v>
          </cell>
          <cell r="D2853">
            <v>2</v>
          </cell>
          <cell r="E2853">
            <v>521.16999999999996</v>
          </cell>
          <cell r="F2853">
            <v>737.93</v>
          </cell>
          <cell r="H2853">
            <v>938.11</v>
          </cell>
          <cell r="I2853" t="str">
            <v>MATE MHIS 1644</v>
          </cell>
        </row>
        <row r="2854">
          <cell r="A2854">
            <v>1641</v>
          </cell>
          <cell r="B2854" t="str">
            <v>CRIVO FOFO FLANGE PN-10 DN 450</v>
          </cell>
          <cell r="C2854" t="str">
            <v>UN</v>
          </cell>
          <cell r="D2854">
            <v>2</v>
          </cell>
          <cell r="E2854">
            <v>937.82</v>
          </cell>
          <cell r="F2854">
            <v>1327.86</v>
          </cell>
          <cell r="H2854">
            <v>1688.08</v>
          </cell>
          <cell r="I2854" t="str">
            <v>MATE MHIS 1641</v>
          </cell>
        </row>
        <row r="2855">
          <cell r="A2855">
            <v>1642</v>
          </cell>
          <cell r="B2855" t="str">
            <v>CRIVO FOFO FLANGE PN-10 DN 500</v>
          </cell>
          <cell r="C2855" t="str">
            <v>UN</v>
          </cell>
          <cell r="D2855">
            <v>2</v>
          </cell>
          <cell r="E2855">
            <v>1109.4100000000001</v>
          </cell>
          <cell r="F2855">
            <v>1570.81</v>
          </cell>
          <cell r="H2855">
            <v>1996.94</v>
          </cell>
          <cell r="I2855" t="str">
            <v>MATE MHIS 1642</v>
          </cell>
        </row>
        <row r="2856">
          <cell r="A2856">
            <v>1643</v>
          </cell>
          <cell r="B2856" t="str">
            <v>CRIVO FOFO FLANGE PN-10 DN 600</v>
          </cell>
          <cell r="C2856" t="str">
            <v>UN</v>
          </cell>
          <cell r="D2856">
            <v>2</v>
          </cell>
          <cell r="E2856">
            <v>1211.76</v>
          </cell>
          <cell r="F2856">
            <v>1715.73</v>
          </cell>
          <cell r="H2856">
            <v>2181.17</v>
          </cell>
          <cell r="I2856" t="str">
            <v>MATE MHIS 1643</v>
          </cell>
        </row>
        <row r="2857">
          <cell r="A2857">
            <v>1675</v>
          </cell>
          <cell r="B2857" t="str">
            <v>CRUZETA C/BOLSAS JGS FOFO DN  80X 80 INCUSIVE ANEL BORRACHA</v>
          </cell>
          <cell r="C2857" t="str">
            <v>UN</v>
          </cell>
          <cell r="D2857">
            <v>2</v>
          </cell>
          <cell r="E2857">
            <v>90.14</v>
          </cell>
          <cell r="F2857">
            <v>113.67</v>
          </cell>
          <cell r="H2857">
            <v>202.46</v>
          </cell>
          <cell r="I2857" t="str">
            <v>MATE MHIS 1675</v>
          </cell>
        </row>
        <row r="2858">
          <cell r="A2858">
            <v>1656</v>
          </cell>
          <cell r="B2858" t="str">
            <v>CRUZETA C/BOLSAS JGS FOFO DN 100X 80 INCLUSIVE ANEL BORRACHA</v>
          </cell>
          <cell r="C2858" t="str">
            <v>UN</v>
          </cell>
          <cell r="D2858">
            <v>2</v>
          </cell>
          <cell r="E2858">
            <v>129.77000000000001</v>
          </cell>
          <cell r="F2858">
            <v>163.65</v>
          </cell>
          <cell r="H2858">
            <v>291.49</v>
          </cell>
          <cell r="I2858" t="str">
            <v>MATE MHIS 1656</v>
          </cell>
        </row>
        <row r="2859">
          <cell r="A2859">
            <v>1677</v>
          </cell>
          <cell r="B2859" t="str">
            <v>CRUZETA C/BOLSAS JGS FOFO DN 100X100 INCLUSIVE ANEL BORRACHA</v>
          </cell>
          <cell r="C2859" t="str">
            <v>UN</v>
          </cell>
          <cell r="D2859">
            <v>1</v>
          </cell>
          <cell r="E2859">
            <v>140</v>
          </cell>
          <cell r="F2859">
            <v>176.55</v>
          </cell>
          <cell r="H2859">
            <v>314.45999999999998</v>
          </cell>
          <cell r="I2859" t="str">
            <v>MATE MHIS 1677</v>
          </cell>
        </row>
        <row r="2860">
          <cell r="A2860">
            <v>1678</v>
          </cell>
          <cell r="B2860" t="str">
            <v>CRUZETA C/BOLSAS JGS FOFO DN 150X 80 INCLUSIVE ANEL BORRACHA</v>
          </cell>
          <cell r="C2860" t="str">
            <v>UN</v>
          </cell>
          <cell r="D2860">
            <v>2</v>
          </cell>
          <cell r="E2860">
            <v>155</v>
          </cell>
          <cell r="F2860">
            <v>195.47</v>
          </cell>
          <cell r="H2860">
            <v>348.16</v>
          </cell>
          <cell r="I2860" t="str">
            <v>MATE MHIS 1678</v>
          </cell>
        </row>
        <row r="2861">
          <cell r="A2861">
            <v>1672</v>
          </cell>
          <cell r="B2861" t="str">
            <v>CRUZETA C/BOLSAS JGS FOFO DN 150X100 INCLUSIVE ANEL BORRACHA</v>
          </cell>
          <cell r="C2861" t="str">
            <v>UN</v>
          </cell>
          <cell r="D2861">
            <v>2</v>
          </cell>
          <cell r="E2861">
            <v>187.2</v>
          </cell>
          <cell r="F2861">
            <v>236.07</v>
          </cell>
          <cell r="H2861">
            <v>420.48</v>
          </cell>
          <cell r="I2861" t="str">
            <v>MATE MHIS 1672</v>
          </cell>
        </row>
        <row r="2862">
          <cell r="A2862">
            <v>1679</v>
          </cell>
          <cell r="B2862" t="str">
            <v>CRUZETA C/BOLSAS JGS FOFO DN 150X150 INCLUSIVE ANEL BORRACHA</v>
          </cell>
          <cell r="C2862" t="str">
            <v>UN</v>
          </cell>
          <cell r="D2862">
            <v>2</v>
          </cell>
          <cell r="E2862">
            <v>199.23</v>
          </cell>
          <cell r="F2862">
            <v>251.24</v>
          </cell>
          <cell r="H2862">
            <v>447.5</v>
          </cell>
          <cell r="I2862" t="str">
            <v>MATE MHIS 1679</v>
          </cell>
        </row>
        <row r="2863">
          <cell r="A2863">
            <v>1680</v>
          </cell>
          <cell r="B2863" t="str">
            <v>CRUZETA C/BOLSAS JGS FOFO DN 200X 80 INCLUSIVE ANEL BORRACHA</v>
          </cell>
          <cell r="C2863" t="str">
            <v>UN</v>
          </cell>
          <cell r="D2863">
            <v>2</v>
          </cell>
          <cell r="E2863">
            <v>287.69</v>
          </cell>
          <cell r="F2863">
            <v>362.79</v>
          </cell>
          <cell r="H2863">
            <v>646.19000000000005</v>
          </cell>
          <cell r="I2863" t="str">
            <v>MATE MHIS 1680</v>
          </cell>
        </row>
        <row r="2864">
          <cell r="A2864">
            <v>1658</v>
          </cell>
          <cell r="B2864" t="str">
            <v>CRUZETA C/BOLSAS JGS FOFO DN 200X100 INCLUSIVE ANEL BORRACHA</v>
          </cell>
          <cell r="C2864" t="str">
            <v>UN</v>
          </cell>
          <cell r="D2864">
            <v>2</v>
          </cell>
          <cell r="E2864">
            <v>330.02</v>
          </cell>
          <cell r="F2864">
            <v>416.18</v>
          </cell>
          <cell r="H2864">
            <v>741.27</v>
          </cell>
          <cell r="I2864" t="str">
            <v>MATE MHIS 1658</v>
          </cell>
        </row>
        <row r="2865">
          <cell r="A2865">
            <v>1681</v>
          </cell>
          <cell r="B2865" t="str">
            <v>CRUZETA C/BOLSAS JGS FOFO DN 200X200 INCLUSIVE ANEL BORRACHA</v>
          </cell>
          <cell r="C2865" t="str">
            <v>UN</v>
          </cell>
          <cell r="D2865">
            <v>2</v>
          </cell>
          <cell r="E2865">
            <v>451.29</v>
          </cell>
          <cell r="F2865">
            <v>569.12</v>
          </cell>
          <cell r="H2865">
            <v>1013.68</v>
          </cell>
          <cell r="I2865" t="str">
            <v>MATE MHIS 1681</v>
          </cell>
        </row>
        <row r="2866">
          <cell r="A2866">
            <v>1682</v>
          </cell>
          <cell r="B2866" t="str">
            <v>CRUZETA C/BOLSAS JGS FOFO DN 250X 80 INCLUSIVE ANEL BORRACHA</v>
          </cell>
          <cell r="C2866" t="str">
            <v>UN</v>
          </cell>
          <cell r="D2866">
            <v>2</v>
          </cell>
          <cell r="E2866">
            <v>393.44</v>
          </cell>
          <cell r="F2866">
            <v>496.16</v>
          </cell>
          <cell r="H2866">
            <v>883.73</v>
          </cell>
          <cell r="I2866" t="str">
            <v>MATE MHIS 1682</v>
          </cell>
        </row>
        <row r="2867">
          <cell r="A2867">
            <v>1683</v>
          </cell>
          <cell r="B2867" t="str">
            <v>CRUZETA C/BOLSAS JGS FOFO DN 250X100 INCLUSIVE ANEL BORRACHA</v>
          </cell>
          <cell r="C2867" t="str">
            <v>UN</v>
          </cell>
          <cell r="D2867">
            <v>2</v>
          </cell>
          <cell r="E2867">
            <v>566.11</v>
          </cell>
          <cell r="F2867">
            <v>713.9</v>
          </cell>
          <cell r="H2867">
            <v>1271.56</v>
          </cell>
          <cell r="I2867" t="str">
            <v>MATE MHIS 1683</v>
          </cell>
        </row>
        <row r="2868">
          <cell r="A2868">
            <v>1661</v>
          </cell>
          <cell r="B2868" t="str">
            <v>CRUZETA C/BOLSAS JGS FOFO DN 250X250 INCLUSIVE ANEL BORRACHA</v>
          </cell>
          <cell r="C2868" t="str">
            <v>UN</v>
          </cell>
          <cell r="D2868">
            <v>2</v>
          </cell>
          <cell r="E2868">
            <v>613.54</v>
          </cell>
          <cell r="F2868">
            <v>773.71</v>
          </cell>
          <cell r="H2868">
            <v>1378.09</v>
          </cell>
          <cell r="I2868" t="str">
            <v>MATE MHIS 1661</v>
          </cell>
        </row>
        <row r="2869">
          <cell r="A2869" t="str">
            <v>ÓDIGO</v>
          </cell>
          <cell r="B2869" t="str">
            <v>| DESCRIÇÃO DO INSUMO</v>
          </cell>
          <cell r="C2869" t="str">
            <v>| UNID.</v>
          </cell>
          <cell r="D2869" t="str">
            <v>| CAT.</v>
          </cell>
          <cell r="E2869" t="str">
            <v>P R E Ç O</v>
          </cell>
          <cell r="F2869" t="str">
            <v>S  C A L C</v>
          </cell>
          <cell r="G2869" t="str">
            <v>U L A</v>
          </cell>
          <cell r="H2869" t="str">
            <v>D O S  |</v>
          </cell>
          <cell r="I2869" t="str">
            <v>COD.INTELIGENTE</v>
          </cell>
        </row>
        <row r="2870">
          <cell r="D2870">
            <v>1</v>
          </cell>
          <cell r="E2870" t="str">
            <v>.QUARTIL</v>
          </cell>
          <cell r="F2870" t="str">
            <v>MEDIANO</v>
          </cell>
          <cell r="G2870">
            <v>3</v>
          </cell>
          <cell r="H2870" t="str">
            <v>.QUARTIL</v>
          </cell>
        </row>
        <row r="2872">
          <cell r="A2872" t="str">
            <v>íNCULO..</v>
          </cell>
          <cell r="B2872" t="str">
            <v>...: NACIONAL CAIXA</v>
          </cell>
        </row>
        <row r="2874">
          <cell r="A2874">
            <v>1666</v>
          </cell>
          <cell r="B2874" t="str">
            <v>CRUZETA C/BOLSAS JGS FOFO DN 300X 80 INCLUSIVE ANEL BORRACHA</v>
          </cell>
          <cell r="C2874" t="str">
            <v>UN</v>
          </cell>
          <cell r="D2874">
            <v>2</v>
          </cell>
          <cell r="E2874">
            <v>608.02</v>
          </cell>
          <cell r="F2874">
            <v>766.76</v>
          </cell>
          <cell r="H2874">
            <v>1365.7</v>
          </cell>
          <cell r="I2874" t="str">
            <v>MATE MHIS 1666</v>
          </cell>
        </row>
        <row r="2875">
          <cell r="A2875">
            <v>1684</v>
          </cell>
          <cell r="B2875" t="str">
            <v>CRUZETA C/BOLSAS JGS FOFO DN 300X100 INCLUSIVE ANEL BORRACHA</v>
          </cell>
          <cell r="C2875" t="str">
            <v>UN</v>
          </cell>
          <cell r="D2875">
            <v>2</v>
          </cell>
          <cell r="E2875">
            <v>646.28</v>
          </cell>
          <cell r="F2875">
            <v>815</v>
          </cell>
          <cell r="H2875">
            <v>1451.64</v>
          </cell>
          <cell r="I2875" t="str">
            <v>MATE MHIS 1684</v>
          </cell>
        </row>
        <row r="2876">
          <cell r="A2876">
            <v>1685</v>
          </cell>
          <cell r="B2876" t="str">
            <v>CRUZETA C/BOLSAS JGS FOFO DN 300X200 INCLUSIVE ANEL BORRACHA</v>
          </cell>
          <cell r="C2876" t="str">
            <v>UN</v>
          </cell>
          <cell r="D2876">
            <v>2</v>
          </cell>
          <cell r="E2876">
            <v>647.29</v>
          </cell>
          <cell r="F2876">
            <v>816.28</v>
          </cell>
          <cell r="H2876">
            <v>1453.91</v>
          </cell>
          <cell r="I2876" t="str">
            <v>MATE MHIS 1685</v>
          </cell>
        </row>
        <row r="2877">
          <cell r="A2877">
            <v>1665</v>
          </cell>
          <cell r="B2877" t="str">
            <v>CRUZETA C/BOLSAS JGS FOFO DN 300X300 INCLUSIVE ANEL BORRACHA</v>
          </cell>
          <cell r="C2877" t="str">
            <v>UN</v>
          </cell>
          <cell r="D2877">
            <v>2</v>
          </cell>
          <cell r="E2877">
            <v>835.53</v>
          </cell>
          <cell r="F2877">
            <v>1053.6600000000001</v>
          </cell>
          <cell r="H2877">
            <v>1876.72</v>
          </cell>
          <cell r="I2877" t="str">
            <v>MATE MHIS 1665</v>
          </cell>
        </row>
        <row r="2878">
          <cell r="A2878">
            <v>1664</v>
          </cell>
          <cell r="B2878" t="str">
            <v>CRUZETA C/BOLSAS JGS FOFO DN 400X 80 INCLUSIVE ANEL BORRACHA</v>
          </cell>
          <cell r="C2878" t="str">
            <v>UN</v>
          </cell>
          <cell r="D2878">
            <v>2</v>
          </cell>
          <cell r="E2878">
            <v>685.67</v>
          </cell>
          <cell r="F2878">
            <v>864.68</v>
          </cell>
          <cell r="H2878">
            <v>1540.13</v>
          </cell>
          <cell r="I2878" t="str">
            <v>MATE MHIS 1664</v>
          </cell>
        </row>
        <row r="2879">
          <cell r="A2879">
            <v>1686</v>
          </cell>
          <cell r="B2879" t="str">
            <v>CRUZETA C/BOLSAS JGS FOFO DN 400X100 INCLUSIVE ANEL BORRACHA</v>
          </cell>
          <cell r="C2879" t="str">
            <v>UN</v>
          </cell>
          <cell r="D2879">
            <v>2</v>
          </cell>
          <cell r="E2879">
            <v>782</v>
          </cell>
          <cell r="F2879">
            <v>986.16</v>
          </cell>
          <cell r="H2879">
            <v>1756.49</v>
          </cell>
          <cell r="I2879" t="str">
            <v>MATE MHIS 1686</v>
          </cell>
        </row>
        <row r="2880">
          <cell r="A2880">
            <v>1687</v>
          </cell>
          <cell r="B2880" t="str">
            <v>CRUZETA C/BOLSAS JGS FOFO DN 400X200 INCLUSIVE ANEL BORRACHA</v>
          </cell>
          <cell r="C2880" t="str">
            <v>UN</v>
          </cell>
          <cell r="D2880">
            <v>2</v>
          </cell>
          <cell r="E2880">
            <v>1167.8599999999999</v>
          </cell>
          <cell r="F2880">
            <v>1472.75</v>
          </cell>
          <cell r="H2880">
            <v>2623.18</v>
          </cell>
          <cell r="I2880" t="str">
            <v>MATE MHIS 1687</v>
          </cell>
        </row>
        <row r="2881">
          <cell r="A2881">
            <v>1663</v>
          </cell>
          <cell r="B2881" t="str">
            <v>CRUZETA C/BOLSAS JGS FOFO DN 400X300 INCLUSIVE ANEL BORRACHA</v>
          </cell>
          <cell r="C2881" t="str">
            <v>UN</v>
          </cell>
          <cell r="D2881">
            <v>2</v>
          </cell>
          <cell r="E2881">
            <v>1468.4</v>
          </cell>
          <cell r="F2881">
            <v>1851.76</v>
          </cell>
          <cell r="H2881">
            <v>3298.24</v>
          </cell>
          <cell r="I2881" t="str">
            <v>MATE MHIS 1663</v>
          </cell>
        </row>
        <row r="2882">
          <cell r="A2882">
            <v>1688</v>
          </cell>
          <cell r="B2882" t="str">
            <v>CRUZETA C/BOLSAS JGS FOFO DN 400X400 INCLUSIVE ANEL BORRACHA</v>
          </cell>
          <cell r="C2882" t="str">
            <v>UN</v>
          </cell>
          <cell r="D2882">
            <v>2</v>
          </cell>
          <cell r="E2882">
            <v>1939.16</v>
          </cell>
          <cell r="F2882">
            <v>2445.42</v>
          </cell>
          <cell r="H2882">
            <v>4355.63</v>
          </cell>
          <cell r="I2882" t="str">
            <v>MATE MHIS 1688</v>
          </cell>
        </row>
        <row r="2883">
          <cell r="A2883">
            <v>1671</v>
          </cell>
          <cell r="B2883" t="str">
            <v>CRUZETA C/BOLSAS JGS FOFO DN 500X100 INCLUSIVE ANEL BORRACHA</v>
          </cell>
          <cell r="C2883" t="str">
            <v>UN</v>
          </cell>
          <cell r="D2883">
            <v>2</v>
          </cell>
          <cell r="E2883">
            <v>1283.45</v>
          </cell>
          <cell r="F2883">
            <v>1618.52</v>
          </cell>
          <cell r="H2883">
            <v>2882.82</v>
          </cell>
          <cell r="I2883" t="str">
            <v>MATE MHIS 1671</v>
          </cell>
        </row>
        <row r="2884">
          <cell r="A2884">
            <v>1689</v>
          </cell>
          <cell r="B2884" t="str">
            <v>CRUZETA C/BOLSAS JGS FOFO DN 500X200 INCLUSIVE ANEL BORRACHA</v>
          </cell>
          <cell r="C2884" t="str">
            <v>UN</v>
          </cell>
          <cell r="D2884">
            <v>2</v>
          </cell>
          <cell r="E2884">
            <v>1583.21</v>
          </cell>
          <cell r="F2884">
            <v>1996.54</v>
          </cell>
          <cell r="H2884">
            <v>3556.13</v>
          </cell>
          <cell r="I2884" t="str">
            <v>MATE MHIS 1689</v>
          </cell>
        </row>
        <row r="2885">
          <cell r="A2885">
            <v>1670</v>
          </cell>
          <cell r="B2885" t="str">
            <v>CRUZETA C/BOLSAS JGS FOFO DN 500X300 INCLUSIVE ANEL BORRACHA</v>
          </cell>
          <cell r="C2885" t="str">
            <v>UN</v>
          </cell>
          <cell r="D2885">
            <v>2</v>
          </cell>
          <cell r="E2885">
            <v>1735.83</v>
          </cell>
          <cell r="F2885">
            <v>2189</v>
          </cell>
          <cell r="H2885">
            <v>3898.92</v>
          </cell>
          <cell r="I2885" t="str">
            <v>MATE MHIS 1670</v>
          </cell>
        </row>
        <row r="2886">
          <cell r="A2886">
            <v>1669</v>
          </cell>
          <cell r="B2886" t="str">
            <v>CRUZETA C/BOLSAS JGS FOFO DN 500X500 INCLUSIVE ANEL BORRACHA</v>
          </cell>
          <cell r="C2886" t="str">
            <v>UN</v>
          </cell>
          <cell r="D2886">
            <v>2</v>
          </cell>
          <cell r="E2886">
            <v>2701.43</v>
          </cell>
          <cell r="F2886">
            <v>3406.69</v>
          </cell>
          <cell r="H2886">
            <v>6067.8</v>
          </cell>
          <cell r="I2886" t="str">
            <v>MATE MHIS 1669</v>
          </cell>
        </row>
        <row r="2887">
          <cell r="A2887">
            <v>1690</v>
          </cell>
          <cell r="B2887" t="str">
            <v>CRUZETA C/BOLSAS JGS FOFO DN 600X100 INCLUSIVE ANEL BORRACHA</v>
          </cell>
          <cell r="C2887" t="str">
            <v>UN</v>
          </cell>
          <cell r="D2887">
            <v>2</v>
          </cell>
          <cell r="E2887">
            <v>1761.39</v>
          </cell>
          <cell r="F2887">
            <v>2221.2399999999998</v>
          </cell>
          <cell r="H2887">
            <v>3956.35</v>
          </cell>
          <cell r="I2887" t="str">
            <v>MATE MHIS 1690</v>
          </cell>
        </row>
        <row r="2888">
          <cell r="A2888">
            <v>1691</v>
          </cell>
          <cell r="B2888" t="str">
            <v>CRUZETA C/BOLSAS JGS FOFO DN 600X200 INCLUSIVE ANEL BORRACHA</v>
          </cell>
          <cell r="C2888" t="str">
            <v>UN</v>
          </cell>
          <cell r="D2888">
            <v>2</v>
          </cell>
          <cell r="E2888">
            <v>2139.86</v>
          </cell>
          <cell r="F2888">
            <v>2698.52</v>
          </cell>
          <cell r="H2888">
            <v>4806.4399999999996</v>
          </cell>
          <cell r="I2888" t="str">
            <v>MATE MHIS 1691</v>
          </cell>
        </row>
        <row r="2889">
          <cell r="A2889">
            <v>1692</v>
          </cell>
          <cell r="B2889" t="str">
            <v>CRUZETA C/BOLSAS JGS FOFO DN 600X300 INCLUSIVE ANEL BORRACHA</v>
          </cell>
          <cell r="C2889" t="str">
            <v>UN</v>
          </cell>
          <cell r="D2889">
            <v>2</v>
          </cell>
          <cell r="E2889">
            <v>2245.71</v>
          </cell>
          <cell r="F2889">
            <v>2832.01</v>
          </cell>
          <cell r="H2889">
            <v>5044.2</v>
          </cell>
          <cell r="I2889" t="str">
            <v>MATE MHIS 1692</v>
          </cell>
        </row>
        <row r="2890">
          <cell r="A2890">
            <v>1668</v>
          </cell>
          <cell r="B2890" t="str">
            <v>CRUZETA C/BOLSAS JGS FOFO DN 600X400 INCLUSIVE ANEL BORRACHA</v>
          </cell>
          <cell r="C2890" t="str">
            <v>UN</v>
          </cell>
          <cell r="D2890">
            <v>2</v>
          </cell>
          <cell r="E2890">
            <v>2603.73</v>
          </cell>
          <cell r="F2890">
            <v>3283.5</v>
          </cell>
          <cell r="H2890">
            <v>5848.37</v>
          </cell>
          <cell r="I2890" t="str">
            <v>MATE MHIS 1668</v>
          </cell>
        </row>
        <row r="2891">
          <cell r="A2891">
            <v>1693</v>
          </cell>
          <cell r="B2891" t="str">
            <v>CRUZETA C/BOLSAS JGS FOFO DN 600X600 INCLUSIVE ANEL BORRACHA</v>
          </cell>
          <cell r="C2891" t="str">
            <v>UN</v>
          </cell>
          <cell r="D2891">
            <v>2</v>
          </cell>
          <cell r="E2891">
            <v>3997.94</v>
          </cell>
          <cell r="F2891">
            <v>5041.6899999999996</v>
          </cell>
          <cell r="H2891">
            <v>8979.9500000000007</v>
          </cell>
          <cell r="I2891" t="str">
            <v>MATE MHIS 1693</v>
          </cell>
        </row>
        <row r="2892">
          <cell r="A2892">
            <v>1696</v>
          </cell>
          <cell r="B2892" t="str">
            <v>CRUZETA C/BOLSAS JGS FOFO E BOLSA P/TUBO PVC DN 150X   50 IN</v>
          </cell>
          <cell r="C2892" t="str">
            <v>UN</v>
          </cell>
          <cell r="D2892">
            <v>2</v>
          </cell>
          <cell r="E2892">
            <v>178.8</v>
          </cell>
          <cell r="F2892">
            <v>225.48</v>
          </cell>
          <cell r="H2892">
            <v>401.61</v>
          </cell>
          <cell r="I2892" t="str">
            <v>MATE MHIS 1696</v>
          </cell>
        </row>
        <row r="2893">
          <cell r="B2893" t="str">
            <v>CLUSIVE ANEL BORRACHA</v>
          </cell>
        </row>
        <row r="2894">
          <cell r="A2894">
            <v>1697</v>
          </cell>
          <cell r="B2894" t="str">
            <v>CRUZETA C/BOLSAS JGS FOFO E BOLSA P/TUBO PVC DN 150X   75 IN</v>
          </cell>
          <cell r="C2894" t="str">
            <v>UN</v>
          </cell>
          <cell r="D2894">
            <v>2</v>
          </cell>
          <cell r="E2894">
            <v>189.07</v>
          </cell>
          <cell r="F2894">
            <v>238.43</v>
          </cell>
          <cell r="H2894">
            <v>424.68</v>
          </cell>
          <cell r="I2894" t="str">
            <v>MATE MHIS 1697</v>
          </cell>
        </row>
        <row r="2895">
          <cell r="B2895" t="str">
            <v>CLUSIVE ANEL BORRACHA</v>
          </cell>
        </row>
        <row r="2896">
          <cell r="A2896">
            <v>1698</v>
          </cell>
          <cell r="B2896" t="str">
            <v>CRUZETA C/BOLSAS JGS FOFO E BOLSA P/TUBO PVC DN 150X100 INCL</v>
          </cell>
          <cell r="C2896" t="str">
            <v>UN</v>
          </cell>
          <cell r="D2896">
            <v>2</v>
          </cell>
          <cell r="E2896">
            <v>235.35</v>
          </cell>
          <cell r="F2896">
            <v>296.79000000000002</v>
          </cell>
          <cell r="H2896">
            <v>528.63</v>
          </cell>
          <cell r="I2896" t="str">
            <v>MATE MHIS 1698</v>
          </cell>
        </row>
        <row r="2897">
          <cell r="B2897" t="str">
            <v>USIVE ANEL BORRACHA</v>
          </cell>
        </row>
        <row r="2898">
          <cell r="A2898">
            <v>1667</v>
          </cell>
          <cell r="B2898" t="str">
            <v>CRUZETA C/BOLSAS JGS FOFO E BOLSA P/TUBO PVC DN 200X   50 IN</v>
          </cell>
          <cell r="C2898" t="str">
            <v>UN</v>
          </cell>
          <cell r="D2898">
            <v>2</v>
          </cell>
          <cell r="E2898">
            <v>205.59</v>
          </cell>
          <cell r="F2898">
            <v>259.27</v>
          </cell>
          <cell r="H2898">
            <v>461.8</v>
          </cell>
          <cell r="I2898" t="str">
            <v>MATE MHIS 1667</v>
          </cell>
        </row>
        <row r="2899">
          <cell r="B2899" t="str">
            <v>CLUSIVE ANEL BORRACHA</v>
          </cell>
        </row>
        <row r="2900">
          <cell r="A2900" t="str">
            <v>ÓDIGO</v>
          </cell>
          <cell r="B2900" t="str">
            <v>| DESCRIÇÃO DO INSUMO</v>
          </cell>
          <cell r="C2900" t="str">
            <v>| UNID.</v>
          </cell>
          <cell r="D2900" t="str">
            <v>| CAT.</v>
          </cell>
          <cell r="E2900" t="str">
            <v>P R E Ç O</v>
          </cell>
          <cell r="F2900" t="str">
            <v>S  C A L C</v>
          </cell>
          <cell r="G2900" t="str">
            <v>U L A</v>
          </cell>
          <cell r="H2900" t="str">
            <v>D O S  |</v>
          </cell>
          <cell r="I2900" t="str">
            <v>COD.INTELIGENTE</v>
          </cell>
        </row>
        <row r="2901">
          <cell r="D2901">
            <v>1</v>
          </cell>
          <cell r="E2901" t="str">
            <v>.QUARTIL</v>
          </cell>
          <cell r="F2901" t="str">
            <v>MEDIANO</v>
          </cell>
          <cell r="G2901">
            <v>3</v>
          </cell>
          <cell r="H2901" t="str">
            <v>.QUARTIL</v>
          </cell>
        </row>
        <row r="2903">
          <cell r="A2903" t="str">
            <v>íNCULO..</v>
          </cell>
          <cell r="B2903" t="str">
            <v>...: NACIONAL CAIXA</v>
          </cell>
        </row>
        <row r="2905">
          <cell r="A2905">
            <v>1657</v>
          </cell>
          <cell r="B2905" t="str">
            <v>CRUZETA C/BOLSAS JGS FOFO E BOLSA P/TUBO PVC DN 200X 75 INCL</v>
          </cell>
          <cell r="C2905" t="str">
            <v>UN</v>
          </cell>
          <cell r="D2905">
            <v>2</v>
          </cell>
          <cell r="E2905">
            <v>297.56</v>
          </cell>
          <cell r="F2905">
            <v>375.24</v>
          </cell>
          <cell r="H2905">
            <v>668.36</v>
          </cell>
          <cell r="I2905" t="str">
            <v>MATE MHIS 1657</v>
          </cell>
        </row>
        <row r="2906">
          <cell r="B2906" t="str">
            <v>USIVE ANELBORRACHA</v>
          </cell>
        </row>
        <row r="2907">
          <cell r="A2907">
            <v>1699</v>
          </cell>
          <cell r="B2907" t="str">
            <v>CRUZETA C/BOLSAS JGS FOFO E BOLSA P/TUBO PVC DN 200X100 INCL</v>
          </cell>
          <cell r="C2907" t="str">
            <v>UN</v>
          </cell>
          <cell r="D2907">
            <v>2</v>
          </cell>
          <cell r="E2907">
            <v>334.85</v>
          </cell>
          <cell r="F2907">
            <v>422.27</v>
          </cell>
          <cell r="H2907">
            <v>752.13</v>
          </cell>
          <cell r="I2907" t="str">
            <v>MATE MHIS 1699</v>
          </cell>
        </row>
        <row r="2908">
          <cell r="B2908" t="str">
            <v>USIVE ANEL BORRACHA</v>
          </cell>
        </row>
        <row r="2909">
          <cell r="A2909">
            <v>1659</v>
          </cell>
          <cell r="B2909" t="str">
            <v>CRUZETA C/BOLSAS JGS FOFO E BOLSA P/TUBO PVC DN 250X   50 IN</v>
          </cell>
          <cell r="C2909" t="str">
            <v>UN</v>
          </cell>
          <cell r="D2909">
            <v>2</v>
          </cell>
          <cell r="E2909">
            <v>412.97</v>
          </cell>
          <cell r="F2909">
            <v>520.79</v>
          </cell>
          <cell r="H2909">
            <v>927.6</v>
          </cell>
          <cell r="I2909" t="str">
            <v>MATE MHIS 1659</v>
          </cell>
        </row>
        <row r="2910">
          <cell r="B2910" t="str">
            <v>CLUSIVE ANEL BORRACHA</v>
          </cell>
        </row>
        <row r="2911">
          <cell r="A2911">
            <v>1700</v>
          </cell>
          <cell r="B2911" t="str">
            <v>CRUZETA C/BOLSAS JGS FOFO E BOLSA P/TUBO PVC DN 250X   75 IN</v>
          </cell>
          <cell r="C2911" t="str">
            <v>UN</v>
          </cell>
          <cell r="D2911">
            <v>2</v>
          </cell>
          <cell r="E2911">
            <v>434.76</v>
          </cell>
          <cell r="F2911">
            <v>548.26</v>
          </cell>
          <cell r="H2911">
            <v>976.54</v>
          </cell>
          <cell r="I2911" t="str">
            <v>MATE MHIS 1700</v>
          </cell>
        </row>
        <row r="2912">
          <cell r="B2912" t="str">
            <v>CLUSIVE ANEL BORRACHA</v>
          </cell>
        </row>
        <row r="2913">
          <cell r="A2913">
            <v>1701</v>
          </cell>
          <cell r="B2913" t="str">
            <v>CRUZETA C/BOLSAS JGS FOFO E BOLSA P/TUBO PVC DN 250X100   IN</v>
          </cell>
          <cell r="C2913" t="str">
            <v>UN</v>
          </cell>
          <cell r="D2913">
            <v>2</v>
          </cell>
          <cell r="E2913">
            <v>447.54</v>
          </cell>
          <cell r="F2913">
            <v>564.38</v>
          </cell>
          <cell r="H2913">
            <v>1005.24</v>
          </cell>
          <cell r="I2913" t="str">
            <v>MATE MHIS 1701</v>
          </cell>
        </row>
        <row r="2914">
          <cell r="B2914" t="str">
            <v>CLUSIVE ANEL BORRACHA</v>
          </cell>
        </row>
        <row r="2915">
          <cell r="A2915">
            <v>10510</v>
          </cell>
          <cell r="B2915" t="str">
            <v>CRUZETA DE MADEIRA DE LEI, COMPRIM= 2,4M SECAO TRANSVERSAL 9</v>
          </cell>
          <cell r="C2915" t="str">
            <v>UN</v>
          </cell>
          <cell r="D2915">
            <v>2</v>
          </cell>
          <cell r="E2915">
            <v>66.959999999999994</v>
          </cell>
          <cell r="F2915">
            <v>75.180000000000007</v>
          </cell>
          <cell r="H2915">
            <v>89.19</v>
          </cell>
          <cell r="I2915" t="str">
            <v>MATE MELE 10510</v>
          </cell>
        </row>
        <row r="2916">
          <cell r="B2916" t="str">
            <v>0 X 115MM</v>
          </cell>
        </row>
        <row r="2917">
          <cell r="A2917">
            <v>1649</v>
          </cell>
          <cell r="B2917" t="str">
            <v>CRUZETA FERRO GALV ROSCA REF 1 1/2"</v>
          </cell>
          <cell r="C2917" t="str">
            <v>UN</v>
          </cell>
          <cell r="D2917">
            <v>2</v>
          </cell>
          <cell r="E2917">
            <v>20.350000000000001</v>
          </cell>
          <cell r="F2917">
            <v>25.15</v>
          </cell>
          <cell r="H2917">
            <v>30.53</v>
          </cell>
          <cell r="I2917" t="str">
            <v>MATE MHIS 1649</v>
          </cell>
        </row>
        <row r="2918">
          <cell r="A2918">
            <v>1653</v>
          </cell>
          <cell r="B2918" t="str">
            <v>CRUZETA FERRO GALV ROSCA REF 1 1/4"</v>
          </cell>
          <cell r="C2918" t="str">
            <v>UN</v>
          </cell>
          <cell r="D2918">
            <v>2</v>
          </cell>
          <cell r="E2918">
            <v>16.89</v>
          </cell>
          <cell r="F2918">
            <v>20.88</v>
          </cell>
          <cell r="H2918">
            <v>25.34</v>
          </cell>
          <cell r="I2918" t="str">
            <v>MATE MHIS 1653</v>
          </cell>
        </row>
        <row r="2919">
          <cell r="A2919">
            <v>1647</v>
          </cell>
          <cell r="B2919" t="str">
            <v>CRUZETA FERRO GALV ROSCA REF 1/2"</v>
          </cell>
          <cell r="C2919" t="str">
            <v>UN</v>
          </cell>
          <cell r="D2919">
            <v>2</v>
          </cell>
          <cell r="E2919">
            <v>6.25</v>
          </cell>
          <cell r="F2919">
            <v>7.73</v>
          </cell>
          <cell r="H2919">
            <v>9.3800000000000008</v>
          </cell>
          <cell r="I2919" t="str">
            <v>MATE MHIS 1647</v>
          </cell>
        </row>
        <row r="2920">
          <cell r="A2920">
            <v>1648</v>
          </cell>
          <cell r="B2920" t="str">
            <v>CRUZETA FERRO GALV ROSCA REF 1"</v>
          </cell>
          <cell r="C2920" t="str">
            <v>UN</v>
          </cell>
          <cell r="D2920">
            <v>2</v>
          </cell>
          <cell r="E2920">
            <v>12.02</v>
          </cell>
          <cell r="F2920">
            <v>14.86</v>
          </cell>
          <cell r="H2920">
            <v>18.04</v>
          </cell>
          <cell r="I2920" t="str">
            <v>MATE MHIS 1648</v>
          </cell>
        </row>
        <row r="2921">
          <cell r="A2921">
            <v>1651</v>
          </cell>
          <cell r="B2921" t="str">
            <v>CRUZETA FERRO GALV ROSCA REF 2 1/2"</v>
          </cell>
          <cell r="C2921" t="str">
            <v>UN</v>
          </cell>
          <cell r="D2921">
            <v>2</v>
          </cell>
          <cell r="E2921">
            <v>44.33</v>
          </cell>
          <cell r="F2921">
            <v>54.78</v>
          </cell>
          <cell r="H2921">
            <v>66.5</v>
          </cell>
          <cell r="I2921" t="str">
            <v>MATE MHIS 1651</v>
          </cell>
        </row>
        <row r="2922">
          <cell r="A2922">
            <v>1650</v>
          </cell>
          <cell r="B2922" t="str">
            <v>CRUZETA FERRO GALV ROSCA REF 2"</v>
          </cell>
          <cell r="C2922" t="str">
            <v>UN</v>
          </cell>
          <cell r="D2922">
            <v>2</v>
          </cell>
          <cell r="E2922">
            <v>28.12</v>
          </cell>
          <cell r="F2922">
            <v>34.75</v>
          </cell>
          <cell r="H2922">
            <v>42.18</v>
          </cell>
          <cell r="I2922" t="str">
            <v>MATE MHIS 1650</v>
          </cell>
        </row>
        <row r="2923">
          <cell r="A2923">
            <v>1654</v>
          </cell>
          <cell r="B2923" t="str">
            <v>CRUZETA FERRO GALV ROSCA REF 3/4"</v>
          </cell>
          <cell r="C2923" t="str">
            <v>UN</v>
          </cell>
          <cell r="D2923">
            <v>2</v>
          </cell>
          <cell r="E2923">
            <v>7.98</v>
          </cell>
          <cell r="F2923">
            <v>9.86</v>
          </cell>
          <cell r="H2923">
            <v>11.97</v>
          </cell>
          <cell r="I2923" t="str">
            <v>MATE MHIS 1654</v>
          </cell>
        </row>
        <row r="2924">
          <cell r="A2924">
            <v>1652</v>
          </cell>
          <cell r="B2924" t="str">
            <v>CRUZETA FERRO GALV ROSCA REF 3"</v>
          </cell>
          <cell r="C2924" t="str">
            <v>UN</v>
          </cell>
          <cell r="D2924">
            <v>2</v>
          </cell>
          <cell r="E2924">
            <v>62.2</v>
          </cell>
          <cell r="F2924">
            <v>76.87</v>
          </cell>
          <cell r="H2924">
            <v>93.31</v>
          </cell>
          <cell r="I2924" t="str">
            <v>MATE MHIS 1652</v>
          </cell>
        </row>
        <row r="2925">
          <cell r="A2925">
            <v>1725</v>
          </cell>
          <cell r="B2925" t="str">
            <v>CRUZETA PVC PBA EB 183 JE BBBB DN 50/DE 60MM</v>
          </cell>
          <cell r="C2925" t="str">
            <v>UN</v>
          </cell>
          <cell r="D2925">
            <v>1</v>
          </cell>
          <cell r="E2925">
            <v>11.48</v>
          </cell>
          <cell r="F2925">
            <v>11.74</v>
          </cell>
          <cell r="H2925">
            <v>12.18</v>
          </cell>
          <cell r="I2925" t="str">
            <v>MATE MHIS 1725</v>
          </cell>
        </row>
        <row r="2926">
          <cell r="A2926">
            <v>12920</v>
          </cell>
          <cell r="B2926" t="str">
            <v>CRUZETA PVC PBA JE BBBB DN 100/DE 110MM</v>
          </cell>
          <cell r="C2926" t="str">
            <v>UN</v>
          </cell>
          <cell r="D2926">
            <v>2</v>
          </cell>
          <cell r="E2926">
            <v>51.9</v>
          </cell>
          <cell r="F2926">
            <v>53.07</v>
          </cell>
          <cell r="H2926">
            <v>55.06</v>
          </cell>
          <cell r="I2926" t="str">
            <v>MATE MHIS 12920</v>
          </cell>
        </row>
        <row r="2927">
          <cell r="A2927">
            <v>12943</v>
          </cell>
          <cell r="B2927" t="str">
            <v>CRUZETA PVC PBA JE BBBB DN 75/DE 85MM</v>
          </cell>
          <cell r="C2927" t="str">
            <v>UN</v>
          </cell>
          <cell r="D2927">
            <v>2</v>
          </cell>
          <cell r="E2927">
            <v>27.99</v>
          </cell>
          <cell r="F2927">
            <v>28.63</v>
          </cell>
          <cell r="H2927">
            <v>29.7</v>
          </cell>
          <cell r="I2927" t="str">
            <v>MATE MHIS 12943</v>
          </cell>
        </row>
        <row r="2928">
          <cell r="A2928">
            <v>1727</v>
          </cell>
          <cell r="B2928" t="str">
            <v>CRUZETA REDUCAO PVC PBA EB183 JE BBBB DN 75 X 50 /DE 85 X 60</v>
          </cell>
          <cell r="C2928" t="str">
            <v>UN</v>
          </cell>
          <cell r="D2928">
            <v>2</v>
          </cell>
          <cell r="E2928">
            <v>21.39</v>
          </cell>
          <cell r="F2928">
            <v>21.87</v>
          </cell>
          <cell r="H2928">
            <v>22.69</v>
          </cell>
          <cell r="I2928" t="str">
            <v>MATE MHIS 1727</v>
          </cell>
        </row>
        <row r="2929">
          <cell r="B2929" t="str">
            <v>MM</v>
          </cell>
        </row>
        <row r="2930">
          <cell r="A2930">
            <v>1743</v>
          </cell>
          <cell r="B2930" t="str">
            <v>CUBA ACO INOXIDAVEL NUM 1 (46,5X30,0X11,5) CM</v>
          </cell>
          <cell r="C2930" t="str">
            <v>UN</v>
          </cell>
          <cell r="D2930">
            <v>2</v>
          </cell>
          <cell r="E2930">
            <v>43.25</v>
          </cell>
          <cell r="F2930">
            <v>47.1</v>
          </cell>
          <cell r="H2930">
            <v>56.37</v>
          </cell>
          <cell r="I2930" t="str">
            <v>MATE MDIV 1743</v>
          </cell>
        </row>
        <row r="2931">
          <cell r="A2931" t="str">
            <v>ÓDIGO</v>
          </cell>
          <cell r="B2931" t="str">
            <v>| DESCRIÇÃO DO INSUMO</v>
          </cell>
          <cell r="C2931" t="str">
            <v>| UNID.</v>
          </cell>
          <cell r="D2931" t="str">
            <v>| CAT.</v>
          </cell>
          <cell r="E2931" t="str">
            <v>P R E Ç O</v>
          </cell>
          <cell r="F2931" t="str">
            <v>S  C A L C</v>
          </cell>
          <cell r="G2931" t="str">
            <v>U L A</v>
          </cell>
          <cell r="H2931" t="str">
            <v>D O S  |</v>
          </cell>
          <cell r="I2931" t="str">
            <v>COD.INTELIGENTE</v>
          </cell>
        </row>
        <row r="2932">
          <cell r="D2932">
            <v>1</v>
          </cell>
          <cell r="E2932" t="str">
            <v>.QUARTIL</v>
          </cell>
          <cell r="F2932" t="str">
            <v>MEDIANO</v>
          </cell>
          <cell r="G2932">
            <v>3</v>
          </cell>
          <cell r="H2932" t="str">
            <v>.QUARTIL</v>
          </cell>
        </row>
        <row r="2934">
          <cell r="A2934" t="str">
            <v>íNCULO..</v>
          </cell>
          <cell r="B2934" t="str">
            <v>...: NACIONAL CAIXA</v>
          </cell>
        </row>
        <row r="2936">
          <cell r="A2936">
            <v>1747</v>
          </cell>
          <cell r="B2936" t="str">
            <v>CUBA ACO INOXIDAVEL NUM 2 (56,0X33,0X11,5) CM</v>
          </cell>
          <cell r="C2936" t="str">
            <v>UN</v>
          </cell>
          <cell r="D2936">
            <v>2</v>
          </cell>
          <cell r="E2936">
            <v>51.31</v>
          </cell>
          <cell r="F2936">
            <v>55.87</v>
          </cell>
          <cell r="H2936">
            <v>66.87</v>
          </cell>
          <cell r="I2936" t="str">
            <v>MATE MDIV 1747</v>
          </cell>
        </row>
        <row r="2937">
          <cell r="A2937">
            <v>1744</v>
          </cell>
          <cell r="B2937" t="str">
            <v>CUBA ACO INOXIDAVEL NUM 3 (40,0X34,0X11,5) CM</v>
          </cell>
          <cell r="C2937" t="str">
            <v>UN</v>
          </cell>
          <cell r="D2937">
            <v>2</v>
          </cell>
          <cell r="E2937">
            <v>47.85</v>
          </cell>
          <cell r="F2937">
            <v>52.1</v>
          </cell>
          <cell r="H2937">
            <v>62.36</v>
          </cell>
          <cell r="I2937" t="str">
            <v>MATE MDIV 1744</v>
          </cell>
        </row>
        <row r="2938">
          <cell r="A2938">
            <v>7241</v>
          </cell>
          <cell r="B2938" t="str">
            <v>CUMEEIRA ALUMINIO ONDULADA ESP = 0,8MM LARG = 1,12M</v>
          </cell>
          <cell r="C2938" t="str">
            <v>M2</v>
          </cell>
          <cell r="D2938">
            <v>2</v>
          </cell>
          <cell r="E2938">
            <v>36.82</v>
          </cell>
          <cell r="F2938">
            <v>50.82</v>
          </cell>
          <cell r="H2938">
            <v>64.81</v>
          </cell>
          <cell r="I2938" t="str">
            <v>MATE MDIV 7241</v>
          </cell>
        </row>
        <row r="2939">
          <cell r="A2939">
            <v>20236</v>
          </cell>
          <cell r="B2939" t="str">
            <v>CUMEEIRA ARTICULADA FIBROCIMENTO P/ TELHA ONDULADA 6MM</v>
          </cell>
          <cell r="C2939" t="str">
            <v>UN</v>
          </cell>
          <cell r="D2939">
            <v>2</v>
          </cell>
          <cell r="E2939">
            <v>20.32</v>
          </cell>
          <cell r="F2939">
            <v>24.51</v>
          </cell>
          <cell r="H2939">
            <v>27.87</v>
          </cell>
          <cell r="I2939" t="str">
            <v>MATE MDIV 20236</v>
          </cell>
        </row>
        <row r="2940">
          <cell r="A2940">
            <v>11013</v>
          </cell>
          <cell r="B2940" t="str">
            <v>CUMEEIRA ARTICULADA P/ TELHA FIBROC. CANALETE 49 OU KALHETA</v>
          </cell>
          <cell r="C2940" t="str">
            <v>UN</v>
          </cell>
          <cell r="D2940">
            <v>2</v>
          </cell>
          <cell r="E2940">
            <v>10.38</v>
          </cell>
          <cell r="F2940">
            <v>12.52</v>
          </cell>
          <cell r="H2940">
            <v>14.24</v>
          </cell>
          <cell r="I2940" t="str">
            <v>MATE MDIV 11013</v>
          </cell>
        </row>
        <row r="2941">
          <cell r="B2941" t="e">
            <v>#VALUE!</v>
          </cell>
        </row>
        <row r="2942">
          <cell r="A2942">
            <v>11014</v>
          </cell>
          <cell r="B2942" t="str">
            <v>CUMEEIRA ARTICULADA P/ TELHA FIBROC. CANALETE 49 OU KALHETA</v>
          </cell>
          <cell r="C2942" t="str">
            <v>UN</v>
          </cell>
          <cell r="D2942">
            <v>2</v>
          </cell>
          <cell r="E2942">
            <v>9.5399999999999991</v>
          </cell>
          <cell r="F2942">
            <v>11.5</v>
          </cell>
          <cell r="H2942">
            <v>13.08</v>
          </cell>
          <cell r="I2942" t="str">
            <v>MATE MDIV 11014</v>
          </cell>
        </row>
        <row r="2943">
          <cell r="B2943" t="e">
            <v>#VALUE!</v>
          </cell>
        </row>
        <row r="2944">
          <cell r="A2944">
            <v>11017</v>
          </cell>
          <cell r="B2944" t="str">
            <v>CUMEEIRA ARTICULADA SUPERIOR P/ TELHA FIBROCIMENTO 4MM TIPO</v>
          </cell>
          <cell r="C2944" t="str">
            <v>UN</v>
          </cell>
          <cell r="D2944">
            <v>2</v>
          </cell>
          <cell r="E2944">
            <v>2.75</v>
          </cell>
          <cell r="F2944">
            <v>3.31</v>
          </cell>
          <cell r="H2944">
            <v>3.77</v>
          </cell>
          <cell r="I2944" t="str">
            <v>MATE MDIV 11017</v>
          </cell>
        </row>
        <row r="2945">
          <cell r="B2945" t="str">
            <v>FIBROTEX OU VOGATEX</v>
          </cell>
        </row>
        <row r="2946">
          <cell r="A2946">
            <v>11015</v>
          </cell>
          <cell r="B2946" t="str">
            <v>CUMEEIRA NORMAL DE EXTREMIDADE OU TERMINAL P/ TELHA FIBROCIM</v>
          </cell>
          <cell r="C2946" t="str">
            <v>UN</v>
          </cell>
          <cell r="D2946">
            <v>2</v>
          </cell>
          <cell r="E2946">
            <v>25.03</v>
          </cell>
          <cell r="F2946">
            <v>30.19</v>
          </cell>
          <cell r="H2946">
            <v>34.33</v>
          </cell>
          <cell r="I2946" t="str">
            <v>MATE MDIV 11015</v>
          </cell>
        </row>
        <row r="2947">
          <cell r="B2947" t="str">
            <v>ENTO CANALETE 90 OU KALHETAO</v>
          </cell>
        </row>
        <row r="2948">
          <cell r="A2948">
            <v>20235</v>
          </cell>
          <cell r="B2948" t="str">
            <v>CUMEEIRA NORMAL FIBROCIMENTO ABA 300MM P/ TELHA ONDULADA 6MM</v>
          </cell>
          <cell r="C2948" t="str">
            <v>UN</v>
          </cell>
          <cell r="D2948">
            <v>2</v>
          </cell>
          <cell r="E2948">
            <v>17.02</v>
          </cell>
          <cell r="F2948">
            <v>20.52</v>
          </cell>
          <cell r="H2948">
            <v>23.34</v>
          </cell>
          <cell r="I2948" t="str">
            <v>MATE MDIV 20235</v>
          </cell>
        </row>
        <row r="2949">
          <cell r="A2949">
            <v>7215</v>
          </cell>
          <cell r="B2949" t="str">
            <v>CUMEEIRA NORMAL P/ TELHA FIBROCIMENTO CANALETE 49 OU KALHETA</v>
          </cell>
          <cell r="C2949" t="str">
            <v>UN</v>
          </cell>
          <cell r="D2949">
            <v>2</v>
          </cell>
          <cell r="E2949">
            <v>9.3000000000000007</v>
          </cell>
          <cell r="F2949">
            <v>11.22</v>
          </cell>
          <cell r="H2949">
            <v>12.76</v>
          </cell>
          <cell r="I2949" t="str">
            <v>MATE MDIV 7215</v>
          </cell>
        </row>
        <row r="2950">
          <cell r="A2950">
            <v>7216</v>
          </cell>
          <cell r="B2950" t="str">
            <v>CUMEEIRA NORMAL P/ TELHA FIBROCIMENTO CANALETE 90 OU KALHETA</v>
          </cell>
          <cell r="C2950" t="str">
            <v>UN</v>
          </cell>
          <cell r="D2950">
            <v>2</v>
          </cell>
          <cell r="E2950">
            <v>20.91</v>
          </cell>
          <cell r="F2950">
            <v>25.22</v>
          </cell>
          <cell r="H2950">
            <v>28.68</v>
          </cell>
          <cell r="I2950" t="str">
            <v>MATE MDIV 7216</v>
          </cell>
        </row>
        <row r="2951">
          <cell r="B2951" t="str">
            <v>O</v>
          </cell>
        </row>
        <row r="2952">
          <cell r="A2952">
            <v>11016</v>
          </cell>
          <cell r="B2952" t="str">
            <v>CUMEEIRA NORMAL P/ TELHA FIBROCIMENTO MAXIPLAC OU ETERMAX</v>
          </cell>
          <cell r="C2952" t="str">
            <v>UN</v>
          </cell>
          <cell r="D2952">
            <v>2</v>
          </cell>
          <cell r="E2952">
            <v>15.79</v>
          </cell>
          <cell r="F2952">
            <v>19.04</v>
          </cell>
          <cell r="H2952">
            <v>21.66</v>
          </cell>
          <cell r="I2952" t="str">
            <v>MATE MDIV 11016</v>
          </cell>
        </row>
        <row r="2953">
          <cell r="A2953">
            <v>7181</v>
          </cell>
          <cell r="B2953" t="str">
            <v>CUMEEIRA P/ TELHA CERAMICA</v>
          </cell>
          <cell r="C2953" t="str">
            <v>UN</v>
          </cell>
          <cell r="D2953">
            <v>2</v>
          </cell>
          <cell r="E2953">
            <v>1.8</v>
          </cell>
          <cell r="F2953">
            <v>1.82</v>
          </cell>
          <cell r="H2953">
            <v>2.02</v>
          </cell>
          <cell r="I2953" t="str">
            <v>MATE MDIV 7181</v>
          </cell>
        </row>
        <row r="2954">
          <cell r="A2954">
            <v>7214</v>
          </cell>
          <cell r="B2954" t="str">
            <v>CUMEEIRA SHED P/ TELHA FIBROCIMENTO ONDULADA</v>
          </cell>
          <cell r="C2954" t="str">
            <v>UN</v>
          </cell>
          <cell r="D2954">
            <v>2</v>
          </cell>
          <cell r="E2954">
            <v>14.23</v>
          </cell>
          <cell r="F2954">
            <v>17.16</v>
          </cell>
          <cell r="H2954">
            <v>19.52</v>
          </cell>
          <cell r="I2954" t="str">
            <v>MATE MDIV 7214</v>
          </cell>
        </row>
        <row r="2955">
          <cell r="A2955">
            <v>7219</v>
          </cell>
          <cell r="B2955" t="str">
            <v>CUMEEIRA UNIVERSAL P/ TELHA FIBROCIMENTO ONDULADA (6MM - 110</v>
          </cell>
          <cell r="C2955" t="str">
            <v>UN</v>
          </cell>
          <cell r="D2955">
            <v>2</v>
          </cell>
          <cell r="E2955">
            <v>16.059999999999999</v>
          </cell>
          <cell r="F2955">
            <v>19.37</v>
          </cell>
          <cell r="H2955">
            <v>22.03</v>
          </cell>
          <cell r="I2955" t="str">
            <v>MATE MDIV 7219</v>
          </cell>
        </row>
        <row r="2956">
          <cell r="B2956" t="str">
            <v>X 21CM)</v>
          </cell>
        </row>
        <row r="2957">
          <cell r="A2957">
            <v>1752</v>
          </cell>
          <cell r="B2957" t="str">
            <v>CURVA CERAMICA 45G ESG PB DN 100</v>
          </cell>
          <cell r="C2957" t="str">
            <v>UN</v>
          </cell>
          <cell r="D2957">
            <v>2</v>
          </cell>
          <cell r="E2957">
            <v>4.45</v>
          </cell>
          <cell r="F2957">
            <v>5.16</v>
          </cell>
          <cell r="H2957">
            <v>5.86</v>
          </cell>
          <cell r="I2957" t="str">
            <v>MATE MHIS 1752</v>
          </cell>
        </row>
        <row r="2958">
          <cell r="A2958">
            <v>1774</v>
          </cell>
          <cell r="B2958" t="str">
            <v>CURVA CERAMICA 45G ESG PB DN 150</v>
          </cell>
          <cell r="C2958" t="str">
            <v>UN</v>
          </cell>
          <cell r="D2958">
            <v>2</v>
          </cell>
          <cell r="E2958">
            <v>9.61</v>
          </cell>
          <cell r="F2958">
            <v>11.13</v>
          </cell>
          <cell r="H2958">
            <v>12.63</v>
          </cell>
          <cell r="I2958" t="str">
            <v>MATE MHIS 1774</v>
          </cell>
        </row>
        <row r="2959">
          <cell r="A2959">
            <v>1773</v>
          </cell>
          <cell r="B2959" t="str">
            <v>CURVA CERAMICA 45G ESG PB DN 200</v>
          </cell>
          <cell r="C2959" t="str">
            <v>UN</v>
          </cell>
          <cell r="D2959">
            <v>2</v>
          </cell>
          <cell r="E2959">
            <v>15.62</v>
          </cell>
          <cell r="F2959">
            <v>18.09</v>
          </cell>
          <cell r="H2959">
            <v>20.53</v>
          </cell>
          <cell r="I2959" t="str">
            <v>MATE MHIS 1773</v>
          </cell>
        </row>
        <row r="2960">
          <cell r="A2960">
            <v>1754</v>
          </cell>
          <cell r="B2960" t="str">
            <v>CURVA CERAMICA 45G ESG PB DN 250</v>
          </cell>
          <cell r="C2960" t="str">
            <v>UN</v>
          </cell>
          <cell r="D2960">
            <v>2</v>
          </cell>
          <cell r="E2960">
            <v>25.07</v>
          </cell>
          <cell r="F2960">
            <v>29.03</v>
          </cell>
          <cell r="H2960">
            <v>32.950000000000003</v>
          </cell>
          <cell r="I2960" t="str">
            <v>MATE MHIS 1754</v>
          </cell>
        </row>
        <row r="2961">
          <cell r="A2961">
            <v>1755</v>
          </cell>
          <cell r="B2961" t="str">
            <v>CURVA CERAMICA 45G ESG PB DN 300</v>
          </cell>
          <cell r="C2961" t="str">
            <v>UN</v>
          </cell>
          <cell r="D2961">
            <v>2</v>
          </cell>
          <cell r="E2961">
            <v>40.67</v>
          </cell>
          <cell r="F2961">
            <v>47.11</v>
          </cell>
          <cell r="H2961">
            <v>53.47</v>
          </cell>
          <cell r="I2961" t="str">
            <v>MATE MHIS 1755</v>
          </cell>
        </row>
        <row r="2962">
          <cell r="A2962" t="str">
            <v>ÓDIGO</v>
          </cell>
          <cell r="B2962" t="str">
            <v>| DESCRIÇÃO DO INSUMO</v>
          </cell>
          <cell r="C2962" t="str">
            <v>| UNID.</v>
          </cell>
          <cell r="D2962" t="str">
            <v>| CAT.</v>
          </cell>
          <cell r="E2962" t="str">
            <v>P R E Ç O</v>
          </cell>
          <cell r="F2962" t="str">
            <v>S  C A L C</v>
          </cell>
          <cell r="G2962" t="str">
            <v>U L A</v>
          </cell>
          <cell r="H2962" t="str">
            <v>D O S  |</v>
          </cell>
          <cell r="I2962" t="str">
            <v>COD.INTELIGENTE</v>
          </cell>
        </row>
        <row r="2963">
          <cell r="D2963">
            <v>1</v>
          </cell>
          <cell r="E2963" t="str">
            <v>.QUARTIL</v>
          </cell>
          <cell r="F2963" t="str">
            <v>MEDIANO</v>
          </cell>
          <cell r="G2963">
            <v>3</v>
          </cell>
          <cell r="H2963" t="str">
            <v>.QUARTIL</v>
          </cell>
        </row>
        <row r="2965">
          <cell r="A2965" t="str">
            <v>íNCULO..</v>
          </cell>
          <cell r="B2965" t="str">
            <v>...: NACIONAL CAIXA</v>
          </cell>
        </row>
        <row r="2967">
          <cell r="A2967">
            <v>1757</v>
          </cell>
          <cell r="B2967" t="str">
            <v>CURVA CERAMICA 45G ESG PB DN 400</v>
          </cell>
          <cell r="C2967" t="str">
            <v>UN</v>
          </cell>
          <cell r="D2967">
            <v>2</v>
          </cell>
          <cell r="E2967">
            <v>168.46</v>
          </cell>
          <cell r="F2967">
            <v>195.11</v>
          </cell>
          <cell r="H2967">
            <v>221.43</v>
          </cell>
          <cell r="I2967" t="str">
            <v>MATE MHIS 1757</v>
          </cell>
        </row>
        <row r="2968">
          <cell r="A2968">
            <v>1758</v>
          </cell>
          <cell r="B2968" t="str">
            <v>CURVA CERAMICA 45G ESG PB DN 45G  0</v>
          </cell>
          <cell r="C2968" t="str">
            <v>UN</v>
          </cell>
          <cell r="D2968">
            <v>2</v>
          </cell>
          <cell r="E2968">
            <v>219</v>
          </cell>
          <cell r="F2968">
            <v>253.65</v>
          </cell>
          <cell r="H2968">
            <v>287.87</v>
          </cell>
          <cell r="I2968" t="str">
            <v>MATE MHIS 1758</v>
          </cell>
        </row>
        <row r="2969">
          <cell r="A2969">
            <v>1751</v>
          </cell>
          <cell r="B2969" t="str">
            <v>CURVA CERAMICA 45G ESG PB DN 75</v>
          </cell>
          <cell r="C2969" t="str">
            <v>UN</v>
          </cell>
          <cell r="D2969">
            <v>2</v>
          </cell>
          <cell r="E2969">
            <v>4.21</v>
          </cell>
          <cell r="F2969">
            <v>4.87</v>
          </cell>
          <cell r="H2969">
            <v>5.53</v>
          </cell>
          <cell r="I2969" t="str">
            <v>MATE MHIS 1751</v>
          </cell>
        </row>
        <row r="2970">
          <cell r="A2970">
            <v>1761</v>
          </cell>
          <cell r="B2970" t="str">
            <v>CURVA CERAMICA 90G ESG PB DN 100</v>
          </cell>
          <cell r="C2970" t="str">
            <v>UN</v>
          </cell>
          <cell r="D2970">
            <v>2</v>
          </cell>
          <cell r="E2970">
            <v>4.45</v>
          </cell>
          <cell r="F2970">
            <v>5.16</v>
          </cell>
          <cell r="H2970">
            <v>5.86</v>
          </cell>
          <cell r="I2970" t="str">
            <v>MATE MHIS 1761</v>
          </cell>
        </row>
        <row r="2971">
          <cell r="A2971">
            <v>1753</v>
          </cell>
          <cell r="B2971" t="str">
            <v>CURVA CERAMICA 90G ESG PB DN 150</v>
          </cell>
          <cell r="C2971" t="str">
            <v>UN</v>
          </cell>
          <cell r="D2971">
            <v>2</v>
          </cell>
          <cell r="E2971">
            <v>9.61</v>
          </cell>
          <cell r="F2971">
            <v>11.13</v>
          </cell>
          <cell r="H2971">
            <v>12.63</v>
          </cell>
          <cell r="I2971" t="str">
            <v>MATE MHIS 1753</v>
          </cell>
        </row>
        <row r="2972">
          <cell r="A2972">
            <v>1762</v>
          </cell>
          <cell r="B2972" t="str">
            <v>CURVA CERAMICA 90G ESG PB DN 200</v>
          </cell>
          <cell r="C2972" t="str">
            <v>UN</v>
          </cell>
          <cell r="D2972">
            <v>2</v>
          </cell>
          <cell r="E2972">
            <v>15.31</v>
          </cell>
          <cell r="F2972">
            <v>17.73</v>
          </cell>
          <cell r="H2972">
            <v>20.12</v>
          </cell>
          <cell r="I2972" t="str">
            <v>MATE MHIS 1762</v>
          </cell>
        </row>
        <row r="2973">
          <cell r="A2973">
            <v>1763</v>
          </cell>
          <cell r="B2973" t="str">
            <v>CURVA CERAMICA 90G ESG PB DN 250</v>
          </cell>
          <cell r="C2973" t="str">
            <v>UN</v>
          </cell>
          <cell r="D2973">
            <v>2</v>
          </cell>
          <cell r="E2973">
            <v>24.57</v>
          </cell>
          <cell r="F2973">
            <v>28.46</v>
          </cell>
          <cell r="H2973">
            <v>32.299999999999997</v>
          </cell>
          <cell r="I2973" t="str">
            <v>MATE MHIS 1763</v>
          </cell>
        </row>
        <row r="2974">
          <cell r="A2974">
            <v>1771</v>
          </cell>
          <cell r="B2974" t="str">
            <v>CURVA CERAMICA 90G ESG PB DN 300</v>
          </cell>
          <cell r="C2974" t="str">
            <v>UN</v>
          </cell>
          <cell r="D2974">
            <v>2</v>
          </cell>
          <cell r="E2974">
            <v>40.67</v>
          </cell>
          <cell r="F2974">
            <v>47.11</v>
          </cell>
          <cell r="H2974">
            <v>53.47</v>
          </cell>
          <cell r="I2974" t="str">
            <v>MATE MHIS 1771</v>
          </cell>
        </row>
        <row r="2975">
          <cell r="A2975">
            <v>1770</v>
          </cell>
          <cell r="B2975" t="str">
            <v>CURVA CERAMICA 90G ESG PB DN 400</v>
          </cell>
          <cell r="C2975" t="str">
            <v>UN</v>
          </cell>
          <cell r="D2975">
            <v>2</v>
          </cell>
          <cell r="E2975">
            <v>171.83</v>
          </cell>
          <cell r="F2975">
            <v>199.01</v>
          </cell>
          <cell r="H2975">
            <v>225.86</v>
          </cell>
          <cell r="I2975" t="str">
            <v>MATE MHIS 1770</v>
          </cell>
        </row>
        <row r="2976">
          <cell r="A2976">
            <v>1765</v>
          </cell>
          <cell r="B2976" t="str">
            <v>CURVA CERAMICA 90G ESG PB DN 450</v>
          </cell>
          <cell r="C2976" t="str">
            <v>UN</v>
          </cell>
          <cell r="D2976">
            <v>2</v>
          </cell>
          <cell r="E2976">
            <v>224.05</v>
          </cell>
          <cell r="F2976">
            <v>259.5</v>
          </cell>
          <cell r="H2976">
            <v>294.51</v>
          </cell>
          <cell r="I2976" t="str">
            <v>MATE MHIS 1765</v>
          </cell>
        </row>
        <row r="2977">
          <cell r="A2977">
            <v>1772</v>
          </cell>
          <cell r="B2977" t="str">
            <v>CURVA CERAMICA 90G ESG PB DN 75</v>
          </cell>
          <cell r="C2977" t="str">
            <v>UN</v>
          </cell>
          <cell r="D2977">
            <v>2</v>
          </cell>
          <cell r="E2977">
            <v>4.21</v>
          </cell>
          <cell r="F2977">
            <v>4.87</v>
          </cell>
          <cell r="H2977">
            <v>5.53</v>
          </cell>
          <cell r="I2977" t="str">
            <v>MATE MHIS 1772</v>
          </cell>
        </row>
        <row r="2978">
          <cell r="A2978">
            <v>2184</v>
          </cell>
          <cell r="B2978" t="str">
            <v>CURVA DE PE C/FLANGES 90 GR FOFO PN-10 DN 50</v>
          </cell>
          <cell r="C2978" t="str">
            <v>UN</v>
          </cell>
          <cell r="D2978">
            <v>2</v>
          </cell>
          <cell r="E2978">
            <v>85.96</v>
          </cell>
          <cell r="F2978">
            <v>92.7</v>
          </cell>
          <cell r="H2978">
            <v>93.18</v>
          </cell>
          <cell r="I2978" t="str">
            <v>MATE MHIS 2184</v>
          </cell>
        </row>
        <row r="2979">
          <cell r="A2979">
            <v>2216</v>
          </cell>
          <cell r="B2979" t="str">
            <v>CURVA DE PE C/FLANGES 90 GR FOFO PN-16 DN 200</v>
          </cell>
          <cell r="C2979" t="str">
            <v>UN</v>
          </cell>
          <cell r="D2979">
            <v>2</v>
          </cell>
          <cell r="E2979">
            <v>523.5</v>
          </cell>
          <cell r="F2979">
            <v>564.55999999999995</v>
          </cell>
          <cell r="H2979">
            <v>567.45000000000005</v>
          </cell>
          <cell r="I2979" t="str">
            <v>MATE MHIS 2216</v>
          </cell>
        </row>
        <row r="2980">
          <cell r="A2980">
            <v>2217</v>
          </cell>
          <cell r="B2980" t="str">
            <v>CURVA DE PE C/FLANGES 90 GR FOFO PN-16 DN 250</v>
          </cell>
          <cell r="C2980" t="str">
            <v>UN</v>
          </cell>
          <cell r="D2980">
            <v>2</v>
          </cell>
          <cell r="E2980">
            <v>844.76</v>
          </cell>
          <cell r="F2980">
            <v>911.01</v>
          </cell>
          <cell r="H2980">
            <v>915.68</v>
          </cell>
          <cell r="I2980" t="str">
            <v>MATE MHIS 2217</v>
          </cell>
        </row>
        <row r="2981">
          <cell r="A2981">
            <v>2218</v>
          </cell>
          <cell r="B2981" t="str">
            <v>CURVA DE PE C/FLANGES 90 GR FOFO PN-16 DN 300</v>
          </cell>
          <cell r="C2981" t="str">
            <v>UN</v>
          </cell>
          <cell r="D2981">
            <v>2</v>
          </cell>
          <cell r="E2981">
            <v>1213.5899999999999</v>
          </cell>
          <cell r="F2981">
            <v>1308.77</v>
          </cell>
          <cell r="H2981">
            <v>1315.48</v>
          </cell>
          <cell r="I2981" t="str">
            <v>MATE MHIS 2218</v>
          </cell>
        </row>
        <row r="2982">
          <cell r="A2982">
            <v>2464</v>
          </cell>
          <cell r="B2982" t="str">
            <v>CURVA FERRO ESMALTADO P/ ELETRODUTO PESADO 135G 1.1/2"</v>
          </cell>
          <cell r="C2982" t="str">
            <v>UN</v>
          </cell>
          <cell r="D2982">
            <v>2</v>
          </cell>
          <cell r="E2982">
            <v>6.66</v>
          </cell>
          <cell r="F2982">
            <v>6.98</v>
          </cell>
          <cell r="H2982">
            <v>9.1300000000000008</v>
          </cell>
          <cell r="I2982" t="str">
            <v>MATE MELE 2464</v>
          </cell>
        </row>
        <row r="2983">
          <cell r="A2983">
            <v>2463</v>
          </cell>
          <cell r="B2983" t="str">
            <v>CURVA FERRO ESMALTADO P/ ELETRODUTO PESADO 135G 1.1/4"</v>
          </cell>
          <cell r="C2983" t="str">
            <v>UN</v>
          </cell>
          <cell r="D2983">
            <v>2</v>
          </cell>
          <cell r="E2983">
            <v>5.7</v>
          </cell>
          <cell r="F2983">
            <v>5.97</v>
          </cell>
          <cell r="H2983">
            <v>7.82</v>
          </cell>
          <cell r="I2983" t="str">
            <v>MATE MELE 2463</v>
          </cell>
        </row>
        <row r="2984">
          <cell r="A2984">
            <v>2461</v>
          </cell>
          <cell r="B2984" t="str">
            <v>CURVA FERRO ESMALTADO P/ ELETRODUTO PESADO 135G 1/2"</v>
          </cell>
          <cell r="C2984" t="str">
            <v>UN</v>
          </cell>
          <cell r="D2984">
            <v>2</v>
          </cell>
          <cell r="E2984">
            <v>1.76</v>
          </cell>
          <cell r="F2984">
            <v>1.85</v>
          </cell>
          <cell r="H2984">
            <v>2.42</v>
          </cell>
          <cell r="I2984" t="str">
            <v>MATE MELE 2461</v>
          </cell>
        </row>
        <row r="2985">
          <cell r="A2985">
            <v>2469</v>
          </cell>
          <cell r="B2985" t="str">
            <v>CURVA FERRO ESMALTADO P/ ELETRODUTO PESADO 135G 1"</v>
          </cell>
          <cell r="C2985" t="str">
            <v>UN</v>
          </cell>
          <cell r="D2985">
            <v>2</v>
          </cell>
          <cell r="E2985">
            <v>3.4</v>
          </cell>
          <cell r="F2985">
            <v>3.56</v>
          </cell>
          <cell r="H2985">
            <v>4.66</v>
          </cell>
          <cell r="I2985" t="str">
            <v>MATE MELE 2469</v>
          </cell>
        </row>
        <row r="2986">
          <cell r="A2986">
            <v>2465</v>
          </cell>
          <cell r="B2986" t="str">
            <v>CURVA FERRO ESMALTADO P/ ELETRODUTO PESADO 135G 2.1/2"</v>
          </cell>
          <cell r="C2986" t="str">
            <v>UN</v>
          </cell>
          <cell r="D2986">
            <v>2</v>
          </cell>
          <cell r="E2986">
            <v>29.37</v>
          </cell>
          <cell r="F2986">
            <v>30.77</v>
          </cell>
          <cell r="H2986">
            <v>40.270000000000003</v>
          </cell>
          <cell r="I2986" t="str">
            <v>MATE MELE 2465</v>
          </cell>
        </row>
        <row r="2987">
          <cell r="A2987">
            <v>2468</v>
          </cell>
          <cell r="B2987" t="str">
            <v>CURVA FERRO ESMALTADO P/ ELETRODUTO PESADO 135G 2"</v>
          </cell>
          <cell r="C2987" t="str">
            <v>UN</v>
          </cell>
          <cell r="D2987">
            <v>2</v>
          </cell>
          <cell r="E2987">
            <v>10.83</v>
          </cell>
          <cell r="F2987">
            <v>11.35</v>
          </cell>
          <cell r="H2987">
            <v>14.85</v>
          </cell>
          <cell r="I2987" t="str">
            <v>MATE MELE 2468</v>
          </cell>
        </row>
        <row r="2988">
          <cell r="A2988">
            <v>2462</v>
          </cell>
          <cell r="B2988" t="str">
            <v>CURVA FERRO ESMALTADO P/ ELETRODUTO PESADO 135G 3/4"</v>
          </cell>
          <cell r="C2988" t="str">
            <v>UN</v>
          </cell>
          <cell r="D2988">
            <v>2</v>
          </cell>
          <cell r="E2988">
            <v>1.91</v>
          </cell>
          <cell r="F2988">
            <v>2</v>
          </cell>
          <cell r="H2988">
            <v>2.62</v>
          </cell>
          <cell r="I2988" t="str">
            <v>MATE MELE 2462</v>
          </cell>
        </row>
        <row r="2989">
          <cell r="A2989">
            <v>2466</v>
          </cell>
          <cell r="B2989" t="str">
            <v>CURVA FERRO ESMALTADO P/ ELETRODUTO PESADO 135G 3"</v>
          </cell>
          <cell r="C2989" t="str">
            <v>UN</v>
          </cell>
          <cell r="D2989">
            <v>2</v>
          </cell>
          <cell r="E2989">
            <v>44.12</v>
          </cell>
          <cell r="F2989">
            <v>46.23</v>
          </cell>
          <cell r="H2989">
            <v>60.5</v>
          </cell>
          <cell r="I2989" t="str">
            <v>MATE MELE 2466</v>
          </cell>
        </row>
        <row r="2990">
          <cell r="A2990">
            <v>2467</v>
          </cell>
          <cell r="B2990" t="str">
            <v>CURVA FERRO ESMALTADO P/ ELETRODUTO PESADO 135G 4"</v>
          </cell>
          <cell r="C2990" t="str">
            <v>UN</v>
          </cell>
          <cell r="D2990">
            <v>2</v>
          </cell>
          <cell r="E2990">
            <v>80.31</v>
          </cell>
          <cell r="F2990">
            <v>84.16</v>
          </cell>
          <cell r="H2990">
            <v>110.13</v>
          </cell>
          <cell r="I2990" t="str">
            <v>MATE MELE 2467</v>
          </cell>
        </row>
        <row r="2991">
          <cell r="A2991">
            <v>2458</v>
          </cell>
          <cell r="B2991" t="str">
            <v>CURVA FERRO ESMALTADO P/ ELETRODUTO PESADO 90G 1.1/2"</v>
          </cell>
          <cell r="C2991" t="str">
            <v>UN</v>
          </cell>
          <cell r="D2991">
            <v>2</v>
          </cell>
          <cell r="E2991">
            <v>6.07</v>
          </cell>
          <cell r="F2991">
            <v>6.36</v>
          </cell>
          <cell r="H2991">
            <v>8.32</v>
          </cell>
          <cell r="I2991" t="str">
            <v>MATE MELE 2458</v>
          </cell>
        </row>
        <row r="2992">
          <cell r="A2992">
            <v>2457</v>
          </cell>
          <cell r="B2992" t="str">
            <v>CURVA FERRO ESMALTADO P/ ELETRODUTO PESADO 90G 1.1/4"</v>
          </cell>
          <cell r="C2992" t="str">
            <v>UN</v>
          </cell>
          <cell r="D2992">
            <v>2</v>
          </cell>
          <cell r="E2992">
            <v>4.71</v>
          </cell>
          <cell r="F2992">
            <v>4.9400000000000004</v>
          </cell>
          <cell r="H2992">
            <v>6.46</v>
          </cell>
          <cell r="I2992" t="str">
            <v>MATE MELE 2457</v>
          </cell>
        </row>
        <row r="2993">
          <cell r="A2993" t="str">
            <v>ÓDIGO</v>
          </cell>
          <cell r="B2993" t="str">
            <v>| DESCRIÇÃO DO INSUMO</v>
          </cell>
          <cell r="C2993" t="str">
            <v>| UNID.</v>
          </cell>
          <cell r="D2993" t="str">
            <v>| CAT.</v>
          </cell>
          <cell r="E2993" t="str">
            <v>P R E Ç O</v>
          </cell>
          <cell r="F2993" t="str">
            <v>S  C A L C</v>
          </cell>
          <cell r="G2993" t="str">
            <v>U L A</v>
          </cell>
          <cell r="H2993" t="str">
            <v>D O S  |</v>
          </cell>
          <cell r="I2993" t="str">
            <v>COD.INTELIGENTE</v>
          </cell>
        </row>
        <row r="2994">
          <cell r="D2994">
            <v>1</v>
          </cell>
          <cell r="E2994" t="str">
            <v>.QUARTIL</v>
          </cell>
          <cell r="F2994" t="str">
            <v>MEDIANO</v>
          </cell>
          <cell r="G2994">
            <v>3</v>
          </cell>
          <cell r="H2994" t="str">
            <v>.QUARTIL</v>
          </cell>
        </row>
        <row r="2996">
          <cell r="A2996" t="str">
            <v>íNCULO..</v>
          </cell>
          <cell r="B2996" t="str">
            <v>...: NACIONAL CAIXA</v>
          </cell>
        </row>
        <row r="2998">
          <cell r="A2998">
            <v>2455</v>
          </cell>
          <cell r="B2998" t="str">
            <v>CURVA FERRO ESMALTADO P/ ELETRODUTO PESADO 90G 1/2"</v>
          </cell>
          <cell r="C2998" t="str">
            <v>UN</v>
          </cell>
          <cell r="D2998">
            <v>2</v>
          </cell>
          <cell r="E2998">
            <v>1.47</v>
          </cell>
          <cell r="F2998">
            <v>1.54</v>
          </cell>
          <cell r="H2998">
            <v>2.02</v>
          </cell>
          <cell r="I2998" t="str">
            <v>MATE MELE 2455</v>
          </cell>
        </row>
        <row r="2999">
          <cell r="A2999">
            <v>2472</v>
          </cell>
          <cell r="B2999" t="str">
            <v>CURVA FERRO ESMALTADO P/ ELETRODUTO PESADO 90G 1"</v>
          </cell>
          <cell r="C2999" t="str">
            <v>UN</v>
          </cell>
          <cell r="D2999">
            <v>2</v>
          </cell>
          <cell r="E2999">
            <v>1.98</v>
          </cell>
          <cell r="F2999">
            <v>2.08</v>
          </cell>
          <cell r="H2999">
            <v>2.72</v>
          </cell>
          <cell r="I2999" t="str">
            <v>MATE MELE 2472</v>
          </cell>
        </row>
        <row r="3000">
          <cell r="A3000">
            <v>2471</v>
          </cell>
          <cell r="B3000" t="str">
            <v>CURVA FERRO ESMALTADO P/ ELETRODUTO PESADO 90G 2.1/2"</v>
          </cell>
          <cell r="C3000" t="str">
            <v>UN</v>
          </cell>
          <cell r="D3000">
            <v>2</v>
          </cell>
          <cell r="E3000">
            <v>19.34</v>
          </cell>
          <cell r="F3000">
            <v>20.27</v>
          </cell>
          <cell r="H3000">
            <v>26.53</v>
          </cell>
          <cell r="I3000" t="str">
            <v>MATE MELE 2471</v>
          </cell>
        </row>
        <row r="3001">
          <cell r="A3001">
            <v>2459</v>
          </cell>
          <cell r="B3001" t="str">
            <v>CURVA FERRO ESMALTADO P/ ELETRODUTO PESADO 90G 2"</v>
          </cell>
          <cell r="C3001" t="str">
            <v>UN</v>
          </cell>
          <cell r="D3001">
            <v>2</v>
          </cell>
          <cell r="E3001">
            <v>8.9700000000000006</v>
          </cell>
          <cell r="F3001">
            <v>9.4</v>
          </cell>
          <cell r="H3001">
            <v>12.3</v>
          </cell>
          <cell r="I3001" t="str">
            <v>MATE MELE 2459</v>
          </cell>
        </row>
        <row r="3002">
          <cell r="A3002">
            <v>2456</v>
          </cell>
          <cell r="B3002" t="str">
            <v>CURVA FERRO ESMALTADO P/ ELETRODUTO PESADO 90G 3/4"</v>
          </cell>
          <cell r="C3002" t="str">
            <v>UN</v>
          </cell>
          <cell r="D3002">
            <v>2</v>
          </cell>
          <cell r="E3002">
            <v>1.32</v>
          </cell>
          <cell r="F3002">
            <v>1.38</v>
          </cell>
          <cell r="H3002">
            <v>1.81</v>
          </cell>
          <cell r="I3002" t="str">
            <v>MATE MELE 2456</v>
          </cell>
        </row>
        <row r="3003">
          <cell r="A3003">
            <v>2470</v>
          </cell>
          <cell r="B3003" t="str">
            <v>CURVA FERRO ESMALTADO P/ ELETRODUTO PESADO 90G 3"</v>
          </cell>
          <cell r="C3003" t="str">
            <v>UN</v>
          </cell>
          <cell r="D3003">
            <v>2</v>
          </cell>
          <cell r="E3003">
            <v>25.27</v>
          </cell>
          <cell r="F3003">
            <v>26.48</v>
          </cell>
          <cell r="H3003">
            <v>34.65</v>
          </cell>
          <cell r="I3003" t="str">
            <v>MATE MELE 2470</v>
          </cell>
        </row>
        <row r="3004">
          <cell r="A3004">
            <v>2460</v>
          </cell>
          <cell r="B3004" t="str">
            <v>CURVA FERRO ESMALTADO P/ ELETRODUTO PESADO 90G 4"</v>
          </cell>
          <cell r="C3004" t="str">
            <v>UN</v>
          </cell>
          <cell r="D3004">
            <v>2</v>
          </cell>
          <cell r="E3004">
            <v>46.31</v>
          </cell>
          <cell r="F3004">
            <v>48.53</v>
          </cell>
          <cell r="H3004">
            <v>63.51</v>
          </cell>
          <cell r="I3004" t="str">
            <v>MATE MELE 2460</v>
          </cell>
        </row>
        <row r="3005">
          <cell r="A3005">
            <v>1777</v>
          </cell>
          <cell r="B3005" t="str">
            <v>CURVA FERRO GALVANIZADO 45G ROSCA FEMEA REF. 1 1/2"</v>
          </cell>
          <cell r="C3005" t="str">
            <v>UN</v>
          </cell>
          <cell r="D3005">
            <v>2</v>
          </cell>
          <cell r="E3005">
            <v>21.93</v>
          </cell>
          <cell r="F3005">
            <v>27.1</v>
          </cell>
          <cell r="H3005">
            <v>32.9</v>
          </cell>
          <cell r="I3005" t="str">
            <v>MATE MHIS 1777</v>
          </cell>
        </row>
        <row r="3006">
          <cell r="A3006">
            <v>1819</v>
          </cell>
          <cell r="B3006" t="str">
            <v>CURVA FERRO GALVANIZADO 45G ROSCA FEMEA REF. 1 1/4"</v>
          </cell>
          <cell r="C3006" t="str">
            <v>UN</v>
          </cell>
          <cell r="D3006">
            <v>2</v>
          </cell>
          <cell r="E3006">
            <v>18.84</v>
          </cell>
          <cell r="F3006">
            <v>23.28</v>
          </cell>
          <cell r="H3006">
            <v>28.26</v>
          </cell>
          <cell r="I3006" t="str">
            <v>MATE MHIS 1819</v>
          </cell>
        </row>
        <row r="3007">
          <cell r="A3007">
            <v>1775</v>
          </cell>
          <cell r="B3007" t="str">
            <v>CURVA FERRO GALVANIZADO 45G ROSCA FEMEA REF. 1/2"</v>
          </cell>
          <cell r="C3007" t="str">
            <v>UN</v>
          </cell>
          <cell r="D3007">
            <v>2</v>
          </cell>
          <cell r="E3007">
            <v>6.47</v>
          </cell>
          <cell r="F3007">
            <v>8</v>
          </cell>
          <cell r="H3007">
            <v>9.7100000000000009</v>
          </cell>
          <cell r="I3007" t="str">
            <v>MATE MHIS 1775</v>
          </cell>
        </row>
        <row r="3008">
          <cell r="A3008">
            <v>1776</v>
          </cell>
          <cell r="B3008" t="str">
            <v>CURVA FERRO GALVANIZADO 45G ROSCA FEMEA REF. 1"</v>
          </cell>
          <cell r="C3008" t="str">
            <v>UN</v>
          </cell>
          <cell r="D3008">
            <v>2</v>
          </cell>
          <cell r="E3008">
            <v>12.02</v>
          </cell>
          <cell r="F3008">
            <v>14.86</v>
          </cell>
          <cell r="H3008">
            <v>18.04</v>
          </cell>
          <cell r="I3008" t="str">
            <v>MATE MHIS 1776</v>
          </cell>
        </row>
        <row r="3009">
          <cell r="A3009">
            <v>1778</v>
          </cell>
          <cell r="B3009" t="str">
            <v>CURVA FERRO GALVANIZADO 45G ROSCA FEMEA REF. 2 1/2"</v>
          </cell>
          <cell r="C3009" t="str">
            <v>UN</v>
          </cell>
          <cell r="D3009">
            <v>2</v>
          </cell>
          <cell r="E3009">
            <v>45.36</v>
          </cell>
          <cell r="F3009">
            <v>56.05</v>
          </cell>
          <cell r="H3009">
            <v>68.040000000000006</v>
          </cell>
          <cell r="I3009" t="str">
            <v>MATE MHIS 1778</v>
          </cell>
        </row>
        <row r="3010">
          <cell r="A3010">
            <v>1818</v>
          </cell>
          <cell r="B3010" t="str">
            <v>CURVA FERRO GALVANIZADO 45G ROSCA FEMEA REF. 2"</v>
          </cell>
          <cell r="C3010" t="str">
            <v>UN</v>
          </cell>
          <cell r="D3010">
            <v>2</v>
          </cell>
          <cell r="E3010">
            <v>36.42</v>
          </cell>
          <cell r="F3010">
            <v>45.01</v>
          </cell>
          <cell r="H3010">
            <v>54.63</v>
          </cell>
          <cell r="I3010" t="str">
            <v>MATE MHIS 1818</v>
          </cell>
        </row>
        <row r="3011">
          <cell r="A3011">
            <v>1820</v>
          </cell>
          <cell r="B3011" t="str">
            <v>CURVA FERRO GALVANIZADO 45G ROSCA FEMEA REF. 3/4"</v>
          </cell>
          <cell r="C3011" t="str">
            <v>UN</v>
          </cell>
          <cell r="D3011">
            <v>2</v>
          </cell>
          <cell r="E3011">
            <v>8.27</v>
          </cell>
          <cell r="F3011">
            <v>10.220000000000001</v>
          </cell>
          <cell r="H3011">
            <v>12.41</v>
          </cell>
          <cell r="I3011" t="str">
            <v>MATE MHIS 1820</v>
          </cell>
        </row>
        <row r="3012">
          <cell r="A3012">
            <v>1779</v>
          </cell>
          <cell r="B3012" t="str">
            <v>CURVA FERRO GALVANIZADO 45G ROSCA FEMEA REF. 3"</v>
          </cell>
          <cell r="C3012" t="str">
            <v>UN</v>
          </cell>
          <cell r="D3012">
            <v>2</v>
          </cell>
          <cell r="E3012">
            <v>70.58</v>
          </cell>
          <cell r="F3012">
            <v>87.22</v>
          </cell>
          <cell r="H3012">
            <v>105.87</v>
          </cell>
          <cell r="I3012" t="str">
            <v>MATE MHIS 1779</v>
          </cell>
        </row>
        <row r="3013">
          <cell r="A3013">
            <v>1780</v>
          </cell>
          <cell r="B3013" t="str">
            <v>CURVA FERRO GALVANIZADO 45G ROSCA FEMEA REF. 4"</v>
          </cell>
          <cell r="C3013" t="str">
            <v>UN</v>
          </cell>
          <cell r="D3013">
            <v>2</v>
          </cell>
          <cell r="E3013">
            <v>122</v>
          </cell>
          <cell r="F3013">
            <v>150.76</v>
          </cell>
          <cell r="H3013">
            <v>183.01</v>
          </cell>
          <cell r="I3013" t="str">
            <v>MATE MHIS 1780</v>
          </cell>
        </row>
        <row r="3014">
          <cell r="A3014">
            <v>1783</v>
          </cell>
          <cell r="B3014" t="str">
            <v>CURVA FERRO GALVANIZADO 45G ROSCA MACHO/FEMEA REF. 1 1/2"</v>
          </cell>
          <cell r="C3014" t="str">
            <v>UN</v>
          </cell>
          <cell r="D3014">
            <v>2</v>
          </cell>
          <cell r="E3014">
            <v>18.82</v>
          </cell>
          <cell r="F3014">
            <v>23.25</v>
          </cell>
          <cell r="H3014">
            <v>28.23</v>
          </cell>
          <cell r="I3014" t="str">
            <v>MATE MHIS 1783</v>
          </cell>
        </row>
        <row r="3015">
          <cell r="A3015">
            <v>1782</v>
          </cell>
          <cell r="B3015" t="str">
            <v>CURVA FERRO GALVANIZADO 45G ROSCA MACHO/FEMEA REF. 1 1/4"</v>
          </cell>
          <cell r="C3015" t="str">
            <v>UN</v>
          </cell>
          <cell r="D3015">
            <v>2</v>
          </cell>
          <cell r="E3015">
            <v>16.75</v>
          </cell>
          <cell r="F3015">
            <v>20.69</v>
          </cell>
          <cell r="H3015">
            <v>25.12</v>
          </cell>
          <cell r="I3015" t="str">
            <v>MATE MHIS 1782</v>
          </cell>
        </row>
        <row r="3016">
          <cell r="A3016">
            <v>1817</v>
          </cell>
          <cell r="B3016" t="str">
            <v>CURVA FERRO GALVANIZADO 45G ROSCA MACHO/FEMEA REF. 1/2"</v>
          </cell>
          <cell r="C3016" t="str">
            <v>UN</v>
          </cell>
          <cell r="D3016">
            <v>2</v>
          </cell>
          <cell r="E3016">
            <v>5.01</v>
          </cell>
          <cell r="F3016">
            <v>6.19</v>
          </cell>
          <cell r="H3016">
            <v>7.52</v>
          </cell>
          <cell r="I3016" t="str">
            <v>MATE MHIS 1817</v>
          </cell>
        </row>
        <row r="3017">
          <cell r="A3017">
            <v>1781</v>
          </cell>
          <cell r="B3017" t="str">
            <v>CURVA FERRO GALVANIZADO 45G ROSCA MACHO/FEMEA REF. 1"</v>
          </cell>
          <cell r="C3017" t="str">
            <v>UN</v>
          </cell>
          <cell r="D3017">
            <v>2</v>
          </cell>
          <cell r="E3017">
            <v>11.41</v>
          </cell>
          <cell r="F3017">
            <v>14.11</v>
          </cell>
          <cell r="H3017">
            <v>17.12</v>
          </cell>
          <cell r="I3017" t="str">
            <v>MATE MHIS 1781</v>
          </cell>
        </row>
        <row r="3018">
          <cell r="A3018">
            <v>1784</v>
          </cell>
          <cell r="B3018" t="str">
            <v>CURVA FERRO GALVANIZADO 45G ROSCA MACHO/FEMEA REF. 2 1/2"</v>
          </cell>
          <cell r="C3018" t="str">
            <v>UN</v>
          </cell>
          <cell r="D3018">
            <v>2</v>
          </cell>
          <cell r="E3018">
            <v>42.94</v>
          </cell>
          <cell r="F3018">
            <v>53.07</v>
          </cell>
          <cell r="H3018">
            <v>64.42</v>
          </cell>
          <cell r="I3018" t="str">
            <v>MATE MHIS 1784</v>
          </cell>
        </row>
        <row r="3019">
          <cell r="A3019">
            <v>1810</v>
          </cell>
          <cell r="B3019" t="str">
            <v>CURVA FERRO GALVANIZADO 45G ROSCA MACHO/FEMEA REF. 2"</v>
          </cell>
          <cell r="C3019" t="str">
            <v>UN</v>
          </cell>
          <cell r="D3019">
            <v>2</v>
          </cell>
          <cell r="E3019">
            <v>30.11</v>
          </cell>
          <cell r="F3019">
            <v>37.21</v>
          </cell>
          <cell r="H3019">
            <v>45.17</v>
          </cell>
          <cell r="I3019" t="str">
            <v>MATE MHIS 1810</v>
          </cell>
        </row>
        <row r="3020">
          <cell r="A3020">
            <v>1811</v>
          </cell>
          <cell r="B3020" t="str">
            <v>CURVA FERRO GALVANIZADO 45G ROSCA MACHO/FEMEA REF. 3/4"</v>
          </cell>
          <cell r="C3020" t="str">
            <v>UN</v>
          </cell>
          <cell r="D3020">
            <v>2</v>
          </cell>
          <cell r="E3020">
            <v>8.1300000000000008</v>
          </cell>
          <cell r="F3020">
            <v>10.039999999999999</v>
          </cell>
          <cell r="H3020">
            <v>12.19</v>
          </cell>
          <cell r="I3020" t="str">
            <v>MATE MHIS 1811</v>
          </cell>
        </row>
        <row r="3021">
          <cell r="A3021">
            <v>1812</v>
          </cell>
          <cell r="B3021" t="str">
            <v>CURVA FERRO GALVANIZADO 45G ROSCA MACHO/FEMEA REF. 3"</v>
          </cell>
          <cell r="C3021" t="str">
            <v>UN</v>
          </cell>
          <cell r="D3021">
            <v>2</v>
          </cell>
          <cell r="E3021">
            <v>58.41</v>
          </cell>
          <cell r="F3021">
            <v>72.17</v>
          </cell>
          <cell r="H3021">
            <v>87.61</v>
          </cell>
          <cell r="I3021" t="str">
            <v>MATE MHIS 1812</v>
          </cell>
        </row>
        <row r="3022">
          <cell r="A3022">
            <v>1813</v>
          </cell>
          <cell r="B3022" t="str">
            <v>CURVA FERRO GALVANIZADO 90G ROSCA FEMEA REF 3/4"</v>
          </cell>
          <cell r="C3022" t="str">
            <v>UN</v>
          </cell>
          <cell r="D3022">
            <v>2</v>
          </cell>
          <cell r="E3022">
            <v>8.74</v>
          </cell>
          <cell r="F3022">
            <v>10.8</v>
          </cell>
          <cell r="H3022">
            <v>13.11</v>
          </cell>
          <cell r="I3022" t="str">
            <v>MATE MHIS 1813</v>
          </cell>
        </row>
        <row r="3023">
          <cell r="A3023">
            <v>1789</v>
          </cell>
          <cell r="B3023" t="str">
            <v>CURVA FERRO GALVANIZADO 90G ROSCA FEMEA REF. 1 1/2"</v>
          </cell>
          <cell r="C3023" t="str">
            <v>UN</v>
          </cell>
          <cell r="D3023">
            <v>2</v>
          </cell>
          <cell r="E3023">
            <v>26</v>
          </cell>
          <cell r="F3023">
            <v>32.130000000000003</v>
          </cell>
          <cell r="H3023">
            <v>39</v>
          </cell>
          <cell r="I3023" t="str">
            <v>MATE MHIS 1789</v>
          </cell>
        </row>
        <row r="3024">
          <cell r="A3024" t="str">
            <v>ÓDIGO</v>
          </cell>
          <cell r="B3024" t="str">
            <v>| DESCRIÇÃO DO INSUMO</v>
          </cell>
          <cell r="C3024" t="str">
            <v>| UNID.</v>
          </cell>
          <cell r="D3024" t="str">
            <v>| CAT.</v>
          </cell>
          <cell r="E3024" t="str">
            <v>P R E Ç O</v>
          </cell>
          <cell r="F3024" t="str">
            <v>S  C A L C</v>
          </cell>
          <cell r="G3024" t="str">
            <v>U L A</v>
          </cell>
          <cell r="H3024" t="str">
            <v>D O S  |</v>
          </cell>
          <cell r="I3024" t="str">
            <v>COD.INTELIGENTE</v>
          </cell>
        </row>
        <row r="3025">
          <cell r="D3025">
            <v>1</v>
          </cell>
          <cell r="E3025" t="str">
            <v>.QUARTIL</v>
          </cell>
          <cell r="F3025" t="str">
            <v>MEDIANO</v>
          </cell>
          <cell r="G3025">
            <v>3</v>
          </cell>
          <cell r="H3025" t="str">
            <v>.QUARTIL</v>
          </cell>
        </row>
        <row r="3027">
          <cell r="A3027" t="str">
            <v>íNCULO..</v>
          </cell>
          <cell r="B3027" t="str">
            <v>...: NACIONAL CAIXA</v>
          </cell>
        </row>
        <row r="3029">
          <cell r="A3029">
            <v>1788</v>
          </cell>
          <cell r="B3029" t="str">
            <v>CURVA FERRO GALVANIZADO 90G ROSCA FEMEA REF. 1 1/4"</v>
          </cell>
          <cell r="C3029" t="str">
            <v>UN</v>
          </cell>
          <cell r="D3029">
            <v>2</v>
          </cell>
          <cell r="E3029">
            <v>21.4</v>
          </cell>
          <cell r="F3029">
            <v>26.44</v>
          </cell>
          <cell r="H3029">
            <v>32.1</v>
          </cell>
          <cell r="I3029" t="str">
            <v>MATE MHIS 1788</v>
          </cell>
        </row>
        <row r="3030">
          <cell r="A3030">
            <v>1786</v>
          </cell>
          <cell r="B3030" t="str">
            <v>CURVA FERRO GALVANIZADO 90G ROSCA FEMEA REF. 1/2"</v>
          </cell>
          <cell r="C3030" t="str">
            <v>UN</v>
          </cell>
          <cell r="D3030">
            <v>2</v>
          </cell>
          <cell r="E3030">
            <v>5.21</v>
          </cell>
          <cell r="F3030">
            <v>6.43</v>
          </cell>
          <cell r="H3030">
            <v>7.81</v>
          </cell>
          <cell r="I3030" t="str">
            <v>MATE MHIS 1786</v>
          </cell>
        </row>
        <row r="3031">
          <cell r="A3031">
            <v>1787</v>
          </cell>
          <cell r="B3031" t="str">
            <v>CURVA FERRO GALVANIZADO 90G ROSCA FEMEA REF. 1"</v>
          </cell>
          <cell r="C3031" t="str">
            <v>UN</v>
          </cell>
          <cell r="D3031">
            <v>2</v>
          </cell>
          <cell r="E3031">
            <v>13.78</v>
          </cell>
          <cell r="F3031">
            <v>17.02</v>
          </cell>
          <cell r="H3031">
            <v>20.67</v>
          </cell>
          <cell r="I3031" t="str">
            <v>MATE MHIS 1787</v>
          </cell>
        </row>
        <row r="3032">
          <cell r="A3032">
            <v>1791</v>
          </cell>
          <cell r="B3032" t="str">
            <v>CURVA FERRO GALVANIZADO 90G ROSCA FEMEA REF. 2 1/2"</v>
          </cell>
          <cell r="C3032" t="str">
            <v>UN</v>
          </cell>
          <cell r="D3032">
            <v>2</v>
          </cell>
          <cell r="E3032">
            <v>58.16</v>
          </cell>
          <cell r="F3032">
            <v>71.87</v>
          </cell>
          <cell r="H3032">
            <v>87.25</v>
          </cell>
          <cell r="I3032" t="str">
            <v>MATE MHIS 1791</v>
          </cell>
        </row>
        <row r="3033">
          <cell r="A3033">
            <v>1790</v>
          </cell>
          <cell r="B3033" t="str">
            <v>CURVA FERRO GALVANIZADO 90G ROSCA FEMEA REF. 2"</v>
          </cell>
          <cell r="C3033" t="str">
            <v>UN</v>
          </cell>
          <cell r="D3033">
            <v>2</v>
          </cell>
          <cell r="E3033">
            <v>50.15</v>
          </cell>
          <cell r="F3033">
            <v>61.97</v>
          </cell>
          <cell r="H3033">
            <v>75.23</v>
          </cell>
          <cell r="I3033" t="str">
            <v>MATE MHIS 1790</v>
          </cell>
        </row>
        <row r="3034">
          <cell r="A3034">
            <v>1792</v>
          </cell>
          <cell r="B3034" t="str">
            <v>CURVA FERRO GALVANIZADO 90G ROSCA FEMEA REF. 3"</v>
          </cell>
          <cell r="C3034" t="str">
            <v>UN</v>
          </cell>
          <cell r="D3034">
            <v>2</v>
          </cell>
          <cell r="E3034">
            <v>90.28</v>
          </cell>
          <cell r="F3034">
            <v>111.56</v>
          </cell>
          <cell r="H3034">
            <v>135.41999999999999</v>
          </cell>
          <cell r="I3034" t="str">
            <v>MATE MHIS 1792</v>
          </cell>
        </row>
        <row r="3035">
          <cell r="A3035">
            <v>1793</v>
          </cell>
          <cell r="B3035" t="str">
            <v>CURVA FERRO GALVANIZADO 90G ROSCA FEMEA REF. 4"</v>
          </cell>
          <cell r="C3035" t="str">
            <v>UN</v>
          </cell>
          <cell r="D3035">
            <v>2</v>
          </cell>
          <cell r="E3035">
            <v>152.12</v>
          </cell>
          <cell r="F3035">
            <v>187.98</v>
          </cell>
          <cell r="H3035">
            <v>228.18</v>
          </cell>
          <cell r="I3035" t="str">
            <v>MATE MHIS 1793</v>
          </cell>
        </row>
        <row r="3036">
          <cell r="A3036">
            <v>1816</v>
          </cell>
          <cell r="B3036" t="str">
            <v>CURVA FERRO GALVANIZADO 90G ROSCA MACHO REF 1"</v>
          </cell>
          <cell r="C3036" t="str">
            <v>UN</v>
          </cell>
          <cell r="D3036">
            <v>2</v>
          </cell>
          <cell r="E3036">
            <v>13.44</v>
          </cell>
          <cell r="F3036">
            <v>16.600000000000001</v>
          </cell>
          <cell r="H3036">
            <v>20.16</v>
          </cell>
          <cell r="I3036" t="str">
            <v>MATE MHIS 1816</v>
          </cell>
        </row>
        <row r="3037">
          <cell r="A3037">
            <v>1815</v>
          </cell>
          <cell r="B3037" t="str">
            <v>CURVA FERRO GALVANIZADO 90G ROSCA MACHO REF 2 1/2"</v>
          </cell>
          <cell r="C3037" t="str">
            <v>UN</v>
          </cell>
          <cell r="D3037">
            <v>2</v>
          </cell>
          <cell r="E3037">
            <v>72.819999999999993</v>
          </cell>
          <cell r="F3037">
            <v>89.99</v>
          </cell>
          <cell r="H3037">
            <v>109.23</v>
          </cell>
          <cell r="I3037" t="str">
            <v>MATE MHIS 1815</v>
          </cell>
        </row>
        <row r="3038">
          <cell r="A3038">
            <v>1797</v>
          </cell>
          <cell r="B3038" t="str">
            <v>CURVA FERRO GALVANIZADO 90G ROSCA MACHO REF. 1 1/2"</v>
          </cell>
          <cell r="C3038" t="str">
            <v>UN</v>
          </cell>
          <cell r="D3038">
            <v>2</v>
          </cell>
          <cell r="E3038">
            <v>25.73</v>
          </cell>
          <cell r="F3038">
            <v>31.8</v>
          </cell>
          <cell r="H3038">
            <v>38.6</v>
          </cell>
          <cell r="I3038" t="str">
            <v>MATE MHIS 1797</v>
          </cell>
        </row>
        <row r="3039">
          <cell r="A3039">
            <v>1796</v>
          </cell>
          <cell r="B3039" t="str">
            <v>CURVA FERRO GALVANIZADO 90G ROSCA MACHO REF. 1 1/4"</v>
          </cell>
          <cell r="C3039" t="str">
            <v>UN</v>
          </cell>
          <cell r="D3039">
            <v>2</v>
          </cell>
          <cell r="E3039">
            <v>20.059999999999999</v>
          </cell>
          <cell r="F3039">
            <v>24.79</v>
          </cell>
          <cell r="H3039">
            <v>30.09</v>
          </cell>
          <cell r="I3039" t="str">
            <v>MATE MHIS 1796</v>
          </cell>
        </row>
        <row r="3040">
          <cell r="A3040">
            <v>1794</v>
          </cell>
          <cell r="B3040" t="str">
            <v>CURVA FERRO GALVANIZADO 90G ROSCA MACHO REF. 1/2"</v>
          </cell>
          <cell r="C3040" t="str">
            <v>UN</v>
          </cell>
          <cell r="D3040">
            <v>2</v>
          </cell>
          <cell r="E3040">
            <v>4.5</v>
          </cell>
          <cell r="F3040">
            <v>5.56</v>
          </cell>
          <cell r="H3040">
            <v>6.75</v>
          </cell>
          <cell r="I3040" t="str">
            <v>MATE MHIS 1794</v>
          </cell>
        </row>
        <row r="3041">
          <cell r="A3041">
            <v>1798</v>
          </cell>
          <cell r="B3041" t="str">
            <v>CURVA FERRO GALVANIZADO 90G ROSCA MACHO REF. 2"</v>
          </cell>
          <cell r="C3041" t="str">
            <v>UN</v>
          </cell>
          <cell r="D3041">
            <v>2</v>
          </cell>
          <cell r="E3041">
            <v>40.29</v>
          </cell>
          <cell r="F3041">
            <v>49.79</v>
          </cell>
          <cell r="H3041">
            <v>60.44</v>
          </cell>
          <cell r="I3041" t="str">
            <v>MATE MHIS 1798</v>
          </cell>
        </row>
        <row r="3042">
          <cell r="A3042">
            <v>1795</v>
          </cell>
          <cell r="B3042" t="str">
            <v>CURVA FERRO GALVANIZADO 90G ROSCA MACHO REF. 3/4"</v>
          </cell>
          <cell r="C3042" t="str">
            <v>UN</v>
          </cell>
          <cell r="D3042">
            <v>2</v>
          </cell>
          <cell r="E3042">
            <v>6.72</v>
          </cell>
          <cell r="F3042">
            <v>8.3000000000000007</v>
          </cell>
          <cell r="H3042">
            <v>10.08</v>
          </cell>
          <cell r="I3042" t="str">
            <v>MATE MHIS 1795</v>
          </cell>
        </row>
        <row r="3043">
          <cell r="A3043">
            <v>1799</v>
          </cell>
          <cell r="B3043" t="str">
            <v>CURVA FERRO GALVANIZADO 90G ROSCA MACHO REF. 3"</v>
          </cell>
          <cell r="C3043" t="str">
            <v>UN</v>
          </cell>
          <cell r="D3043">
            <v>2</v>
          </cell>
          <cell r="E3043">
            <v>89.94</v>
          </cell>
          <cell r="F3043">
            <v>111.14</v>
          </cell>
          <cell r="H3043">
            <v>134.91</v>
          </cell>
          <cell r="I3043" t="str">
            <v>MATE MHIS 1799</v>
          </cell>
        </row>
        <row r="3044">
          <cell r="A3044">
            <v>1800</v>
          </cell>
          <cell r="B3044" t="str">
            <v>CURVA FERRO GALVANIZADO 90G ROSCA MACHO REF. 4"</v>
          </cell>
          <cell r="C3044" t="str">
            <v>UN</v>
          </cell>
          <cell r="D3044">
            <v>2</v>
          </cell>
          <cell r="E3044">
            <v>151.02000000000001</v>
          </cell>
          <cell r="F3044">
            <v>186.62</v>
          </cell>
          <cell r="H3044">
            <v>226.54</v>
          </cell>
          <cell r="I3044" t="str">
            <v>MATE MHIS 1800</v>
          </cell>
        </row>
        <row r="3045">
          <cell r="A3045">
            <v>1801</v>
          </cell>
          <cell r="B3045" t="str">
            <v>CURVA FERRO GALVANIZADO 90G ROSCA MACHO REF. 5"</v>
          </cell>
          <cell r="C3045" t="str">
            <v>UN</v>
          </cell>
          <cell r="D3045">
            <v>2</v>
          </cell>
          <cell r="E3045">
            <v>305.89999999999998</v>
          </cell>
          <cell r="F3045">
            <v>378.01</v>
          </cell>
          <cell r="H3045">
            <v>458.85</v>
          </cell>
          <cell r="I3045" t="str">
            <v>MATE MHIS 1801</v>
          </cell>
        </row>
        <row r="3046">
          <cell r="A3046">
            <v>1802</v>
          </cell>
          <cell r="B3046" t="str">
            <v>CURVA FERRO GALVANIZADO 90G ROSCA MACHO REF. 6"</v>
          </cell>
          <cell r="C3046" t="str">
            <v>UN</v>
          </cell>
          <cell r="D3046">
            <v>2</v>
          </cell>
          <cell r="E3046">
            <v>323.87</v>
          </cell>
          <cell r="F3046">
            <v>400.21</v>
          </cell>
          <cell r="H3046">
            <v>485.81</v>
          </cell>
          <cell r="I3046" t="str">
            <v>MATE MHIS 1802</v>
          </cell>
        </row>
        <row r="3047">
          <cell r="A3047">
            <v>1809</v>
          </cell>
          <cell r="B3047" t="str">
            <v>CURVA FERRO GALVANIZADO 90G ROSCA MACHO/FEMEA REF. 1 1/2"</v>
          </cell>
          <cell r="C3047" t="str">
            <v>UN</v>
          </cell>
          <cell r="D3047">
            <v>2</v>
          </cell>
          <cell r="E3047">
            <v>24.95</v>
          </cell>
          <cell r="F3047">
            <v>30.83</v>
          </cell>
          <cell r="H3047">
            <v>37.43</v>
          </cell>
          <cell r="I3047" t="str">
            <v>MATE MHIS 1809</v>
          </cell>
        </row>
        <row r="3048">
          <cell r="A3048">
            <v>1814</v>
          </cell>
          <cell r="B3048" t="str">
            <v>CURVA FERRO GALVANIZADO 90G ROSCA MACHO/FEMEA REF. 1 1/4"</v>
          </cell>
          <cell r="C3048" t="str">
            <v>UN</v>
          </cell>
          <cell r="D3048">
            <v>2</v>
          </cell>
          <cell r="E3048">
            <v>21.64</v>
          </cell>
          <cell r="F3048">
            <v>26.74</v>
          </cell>
          <cell r="H3048">
            <v>32.46</v>
          </cell>
          <cell r="I3048" t="str">
            <v>MATE MHIS 1814</v>
          </cell>
        </row>
        <row r="3049">
          <cell r="A3049">
            <v>1803</v>
          </cell>
          <cell r="B3049" t="str">
            <v>CURVA FERRO GALVANIZADO 90G ROSCA MACHO/FEMEA REF. 1/2"</v>
          </cell>
          <cell r="C3049" t="str">
            <v>UN</v>
          </cell>
          <cell r="D3049">
            <v>2</v>
          </cell>
          <cell r="E3049">
            <v>5.0599999999999996</v>
          </cell>
          <cell r="F3049">
            <v>6.25</v>
          </cell>
          <cell r="H3049">
            <v>7.59</v>
          </cell>
          <cell r="I3049" t="str">
            <v>MATE MHIS 1803</v>
          </cell>
        </row>
        <row r="3050">
          <cell r="A3050">
            <v>1805</v>
          </cell>
          <cell r="B3050" t="str">
            <v>CURVA FERRO GALVANIZADO 90G ROSCA MACHO/FEMEA REF. 1"</v>
          </cell>
          <cell r="C3050" t="str">
            <v>UN</v>
          </cell>
          <cell r="D3050">
            <v>2</v>
          </cell>
          <cell r="E3050">
            <v>12.49</v>
          </cell>
          <cell r="F3050">
            <v>15.43</v>
          </cell>
          <cell r="H3050">
            <v>18.73</v>
          </cell>
          <cell r="I3050" t="str">
            <v>MATE MHIS 1805</v>
          </cell>
        </row>
        <row r="3051">
          <cell r="A3051">
            <v>1821</v>
          </cell>
          <cell r="B3051" t="str">
            <v>CURVA FERRO GALVANIZADO 90G ROSCA MACHO/FEMEA REF. 2 1/2"</v>
          </cell>
          <cell r="C3051" t="str">
            <v>UN</v>
          </cell>
          <cell r="D3051">
            <v>2</v>
          </cell>
          <cell r="E3051">
            <v>63.66</v>
          </cell>
          <cell r="F3051">
            <v>78.67</v>
          </cell>
          <cell r="H3051">
            <v>95.5</v>
          </cell>
          <cell r="I3051" t="str">
            <v>MATE MHIS 1821</v>
          </cell>
        </row>
        <row r="3052">
          <cell r="A3052">
            <v>1806</v>
          </cell>
          <cell r="B3052" t="str">
            <v>CURVA FERRO GALVANIZADO 90G ROSCA MACHO/FEMEA REF. 2"</v>
          </cell>
          <cell r="C3052" t="str">
            <v>UN</v>
          </cell>
          <cell r="D3052">
            <v>2</v>
          </cell>
          <cell r="E3052">
            <v>39.049999999999997</v>
          </cell>
          <cell r="F3052">
            <v>48.25</v>
          </cell>
          <cell r="H3052">
            <v>58.58</v>
          </cell>
          <cell r="I3052" t="str">
            <v>MATE MHIS 1806</v>
          </cell>
        </row>
        <row r="3053">
          <cell r="A3053">
            <v>1804</v>
          </cell>
          <cell r="B3053" t="str">
            <v>CURVA FERRO GALVANIZADO 90G ROSCA MACHO/FEMEA REF. 3/4"</v>
          </cell>
          <cell r="C3053" t="str">
            <v>UN</v>
          </cell>
          <cell r="D3053">
            <v>2</v>
          </cell>
          <cell r="E3053">
            <v>7.23</v>
          </cell>
          <cell r="F3053">
            <v>8.93</v>
          </cell>
          <cell r="H3053">
            <v>10.84</v>
          </cell>
          <cell r="I3053" t="str">
            <v>MATE MHIS 1804</v>
          </cell>
        </row>
        <row r="3054">
          <cell r="A3054">
            <v>1807</v>
          </cell>
          <cell r="B3054" t="str">
            <v>CURVA FERRO GALVANIZADO 90G ROSCA MACHO/FEMEA REF. 3"</v>
          </cell>
          <cell r="C3054" t="str">
            <v>UN</v>
          </cell>
          <cell r="D3054">
            <v>2</v>
          </cell>
          <cell r="E3054">
            <v>87.28</v>
          </cell>
          <cell r="F3054">
            <v>107.86</v>
          </cell>
          <cell r="H3054">
            <v>130.93</v>
          </cell>
          <cell r="I3054" t="str">
            <v>MATE MHIS 1807</v>
          </cell>
        </row>
        <row r="3055">
          <cell r="A3055" t="str">
            <v>ÓDIGO</v>
          </cell>
          <cell r="B3055" t="str">
            <v>| DESCRIÇÃO DO INSUMO</v>
          </cell>
          <cell r="C3055" t="str">
            <v>| UNID.</v>
          </cell>
          <cell r="D3055" t="str">
            <v>| CAT.</v>
          </cell>
          <cell r="E3055" t="str">
            <v>P R E Ç O</v>
          </cell>
          <cell r="F3055" t="str">
            <v>S  C A L C</v>
          </cell>
          <cell r="G3055" t="str">
            <v>U L A</v>
          </cell>
          <cell r="H3055" t="str">
            <v>D O S  |</v>
          </cell>
          <cell r="I3055" t="str">
            <v>COD.INTELIGENTE</v>
          </cell>
        </row>
        <row r="3056">
          <cell r="D3056">
            <v>1</v>
          </cell>
          <cell r="E3056" t="str">
            <v>.QUARTIL</v>
          </cell>
          <cell r="F3056" t="str">
            <v>MEDIANO</v>
          </cell>
          <cell r="G3056">
            <v>3</v>
          </cell>
          <cell r="H3056" t="str">
            <v>.QUARTIL</v>
          </cell>
        </row>
        <row r="3058">
          <cell r="A3058" t="str">
            <v>íNCULO..</v>
          </cell>
          <cell r="B3058" t="str">
            <v>...: NACIONAL CAIXA</v>
          </cell>
        </row>
        <row r="3060">
          <cell r="A3060">
            <v>1808</v>
          </cell>
          <cell r="B3060" t="str">
            <v>CURVA FERRO GALVANIZADO 90G ROSCA MACHO/FEMEA REF. 4"</v>
          </cell>
          <cell r="C3060" t="str">
            <v>UN</v>
          </cell>
          <cell r="D3060">
            <v>2</v>
          </cell>
          <cell r="E3060">
            <v>137.71</v>
          </cell>
          <cell r="F3060">
            <v>170.17</v>
          </cell>
          <cell r="H3060">
            <v>206.56</v>
          </cell>
          <cell r="I3060" t="str">
            <v>MATE MHIS 1808</v>
          </cell>
        </row>
        <row r="3061">
          <cell r="A3061">
            <v>2140</v>
          </cell>
          <cell r="B3061" t="str">
            <v>CURVA FOFO 11 GR C/BOLSAS JGS DN    80 INCLUSIVE ANEL BORRAC</v>
          </cell>
          <cell r="C3061" t="str">
            <v>UN</v>
          </cell>
          <cell r="D3061">
            <v>2</v>
          </cell>
          <cell r="E3061">
            <v>66.61</v>
          </cell>
          <cell r="F3061">
            <v>71.84</v>
          </cell>
          <cell r="H3061">
            <v>72.209999999999994</v>
          </cell>
          <cell r="I3061" t="str">
            <v>MATE MHIS 2140</v>
          </cell>
        </row>
        <row r="3062">
          <cell r="B3062" t="str">
            <v>HA</v>
          </cell>
        </row>
        <row r="3063">
          <cell r="A3063">
            <v>2196</v>
          </cell>
          <cell r="B3063" t="str">
            <v>CURVA FOFO 11 GR C/BOLSAS JGS DN 100 INCLUSIVE ANEL BORRACHA</v>
          </cell>
          <cell r="C3063" t="str">
            <v>UN</v>
          </cell>
          <cell r="D3063">
            <v>2</v>
          </cell>
          <cell r="E3063">
            <v>91.16</v>
          </cell>
          <cell r="F3063">
            <v>98.31</v>
          </cell>
          <cell r="H3063">
            <v>98.81</v>
          </cell>
          <cell r="I3063" t="str">
            <v>MATE MHIS 2196</v>
          </cell>
        </row>
        <row r="3064">
          <cell r="A3064">
            <v>2197</v>
          </cell>
          <cell r="B3064" t="str">
            <v>CURVA FOFO 11 GR C/BOLSAS JGS DN 150 INCLUSIVE ANEL BORRACHA</v>
          </cell>
          <cell r="C3064" t="str">
            <v>UN</v>
          </cell>
          <cell r="D3064">
            <v>2</v>
          </cell>
          <cell r="E3064">
            <v>143.75</v>
          </cell>
          <cell r="F3064">
            <v>155.03</v>
          </cell>
          <cell r="H3064">
            <v>155.82</v>
          </cell>
          <cell r="I3064" t="str">
            <v>MATE MHIS 2197</v>
          </cell>
        </row>
        <row r="3065">
          <cell r="A3065">
            <v>2145</v>
          </cell>
          <cell r="B3065" t="str">
            <v>CURVA FOFO 11 GR C/BOLSAS JGS DN 200 INCLUSIVE ANEL BORRACHA</v>
          </cell>
          <cell r="C3065" t="str">
            <v>UN</v>
          </cell>
          <cell r="D3065">
            <v>2</v>
          </cell>
          <cell r="E3065">
            <v>229.67</v>
          </cell>
          <cell r="F3065">
            <v>247.68</v>
          </cell>
          <cell r="H3065">
            <v>248.95</v>
          </cell>
          <cell r="I3065" t="str">
            <v>MATE MHIS 2145</v>
          </cell>
        </row>
        <row r="3066">
          <cell r="A3066">
            <v>2144</v>
          </cell>
          <cell r="B3066" t="str">
            <v>CURVA FOFO 11 GR C/BOLSAS JGS DN 250 INCLUSIVE ANEL BORRACHA</v>
          </cell>
          <cell r="C3066" t="str">
            <v>UN</v>
          </cell>
          <cell r="D3066">
            <v>2</v>
          </cell>
          <cell r="E3066">
            <v>277</v>
          </cell>
          <cell r="F3066">
            <v>298.73</v>
          </cell>
          <cell r="H3066">
            <v>300.26</v>
          </cell>
          <cell r="I3066" t="str">
            <v>MATE MHIS 2144</v>
          </cell>
        </row>
        <row r="3067">
          <cell r="A3067">
            <v>2198</v>
          </cell>
          <cell r="B3067" t="str">
            <v>CURVA FOFO 11 GR C/BOLSAS JGS DN 300 INCLUSIVE ANEL BORRACHA</v>
          </cell>
          <cell r="C3067" t="str">
            <v>UN</v>
          </cell>
          <cell r="D3067">
            <v>2</v>
          </cell>
          <cell r="E3067">
            <v>382.19</v>
          </cell>
          <cell r="F3067">
            <v>412.17</v>
          </cell>
          <cell r="H3067">
            <v>414.28</v>
          </cell>
          <cell r="I3067" t="str">
            <v>MATE MHIS 2198</v>
          </cell>
        </row>
        <row r="3068">
          <cell r="A3068">
            <v>2199</v>
          </cell>
          <cell r="B3068" t="str">
            <v>CURVA FOFO 11 GR C/BOLSAS JGS DN 350 INCLUSIVE ANEL BORRACHA</v>
          </cell>
          <cell r="C3068" t="str">
            <v>UN</v>
          </cell>
          <cell r="D3068">
            <v>2</v>
          </cell>
          <cell r="E3068">
            <v>603.95000000000005</v>
          </cell>
          <cell r="F3068">
            <v>651.32000000000005</v>
          </cell>
          <cell r="H3068">
            <v>654.65</v>
          </cell>
          <cell r="I3068" t="str">
            <v>MATE MHIS 2199</v>
          </cell>
        </row>
        <row r="3069">
          <cell r="A3069">
            <v>2143</v>
          </cell>
          <cell r="B3069" t="str">
            <v>CURVA FOFO 11 GR C/BOLSAS JGS DN 400 INCLUSIVE ANEL BORRACHA</v>
          </cell>
          <cell r="C3069" t="str">
            <v>UN</v>
          </cell>
          <cell r="D3069">
            <v>2</v>
          </cell>
          <cell r="E3069">
            <v>620.63</v>
          </cell>
          <cell r="F3069">
            <v>669.31</v>
          </cell>
          <cell r="H3069">
            <v>672.74</v>
          </cell>
          <cell r="I3069" t="str">
            <v>MATE MHIS 2143</v>
          </cell>
        </row>
        <row r="3070">
          <cell r="A3070">
            <v>2200</v>
          </cell>
          <cell r="B3070" t="str">
            <v>CURVA FOFO 11 GR C/BOLSAS JGS DN 500 INCLUSIVE ANEL BORRACHA</v>
          </cell>
          <cell r="C3070" t="str">
            <v>UN</v>
          </cell>
          <cell r="D3070">
            <v>2</v>
          </cell>
          <cell r="E3070">
            <v>1104.45</v>
          </cell>
          <cell r="F3070">
            <v>1191.07</v>
          </cell>
          <cell r="H3070">
            <v>1197.17</v>
          </cell>
          <cell r="I3070" t="str">
            <v>MATE MHIS 2200</v>
          </cell>
        </row>
        <row r="3071">
          <cell r="A3071">
            <v>2150</v>
          </cell>
          <cell r="B3071" t="str">
            <v>CURVA FOFO 11 GR C/BOLSAS JGS DN 600 INCLUSIVE ANEL BORRACHA</v>
          </cell>
          <cell r="C3071" t="str">
            <v>UN</v>
          </cell>
          <cell r="D3071">
            <v>2</v>
          </cell>
          <cell r="E3071">
            <v>1274.0999999999999</v>
          </cell>
          <cell r="F3071">
            <v>1374.03</v>
          </cell>
          <cell r="H3071">
            <v>1381.07</v>
          </cell>
          <cell r="I3071" t="str">
            <v>MATE MHIS 2150</v>
          </cell>
        </row>
        <row r="3072">
          <cell r="A3072">
            <v>2327</v>
          </cell>
          <cell r="B3072" t="str">
            <v>CURVA FOFO 11 GR C/BOLSAS JM DN    300</v>
          </cell>
          <cell r="C3072" t="str">
            <v>UN</v>
          </cell>
          <cell r="D3072">
            <v>2</v>
          </cell>
          <cell r="E3072">
            <v>1401.54</v>
          </cell>
          <cell r="F3072">
            <v>1511.47</v>
          </cell>
          <cell r="H3072">
            <v>1519.21</v>
          </cell>
          <cell r="I3072" t="str">
            <v>MATE MHIS 2327</v>
          </cell>
        </row>
        <row r="3073">
          <cell r="A3073">
            <v>2326</v>
          </cell>
          <cell r="B3073" t="str">
            <v>CURVA FOFO 11 GR C/BOLSAS JM DN    400</v>
          </cell>
          <cell r="C3073" t="str">
            <v>UN</v>
          </cell>
          <cell r="D3073">
            <v>2</v>
          </cell>
          <cell r="E3073">
            <v>3227.96</v>
          </cell>
          <cell r="F3073">
            <v>3481.13</v>
          </cell>
          <cell r="H3073">
            <v>3498.97</v>
          </cell>
          <cell r="I3073" t="str">
            <v>MATE MHIS 2326</v>
          </cell>
        </row>
        <row r="3074">
          <cell r="A3074">
            <v>2075</v>
          </cell>
          <cell r="B3074" t="str">
            <v>CURVA FOFO 11 GR C/BOLSAS JM DN    500</v>
          </cell>
          <cell r="C3074" t="str">
            <v>UN</v>
          </cell>
          <cell r="D3074">
            <v>2</v>
          </cell>
          <cell r="E3074">
            <v>3169.88</v>
          </cell>
          <cell r="F3074">
            <v>3418.49</v>
          </cell>
          <cell r="H3074">
            <v>3436.01</v>
          </cell>
          <cell r="I3074" t="str">
            <v>MATE MHIS 2075</v>
          </cell>
        </row>
        <row r="3075">
          <cell r="A3075">
            <v>2325</v>
          </cell>
          <cell r="B3075" t="str">
            <v>CURVA FOFO 11 GR C/BOLSAS JM DN    600</v>
          </cell>
          <cell r="C3075" t="str">
            <v>UN</v>
          </cell>
          <cell r="D3075">
            <v>2</v>
          </cell>
          <cell r="E3075">
            <v>3286.23</v>
          </cell>
          <cell r="F3075">
            <v>3543.97</v>
          </cell>
          <cell r="H3075">
            <v>3562.13</v>
          </cell>
          <cell r="I3075" t="str">
            <v>MATE MHIS 2325</v>
          </cell>
        </row>
        <row r="3076">
          <cell r="A3076">
            <v>2324</v>
          </cell>
          <cell r="B3076" t="str">
            <v>CURVA FOFO 11 GR C/BOLSAS JM DN    700</v>
          </cell>
          <cell r="C3076" t="str">
            <v>UN</v>
          </cell>
          <cell r="D3076">
            <v>2</v>
          </cell>
          <cell r="E3076">
            <v>6939.54</v>
          </cell>
          <cell r="F3076">
            <v>7483.82</v>
          </cell>
          <cell r="H3076">
            <v>7522.17</v>
          </cell>
          <cell r="I3076" t="str">
            <v>MATE MHIS 2324</v>
          </cell>
        </row>
        <row r="3077">
          <cell r="A3077">
            <v>2076</v>
          </cell>
          <cell r="B3077" t="str">
            <v>CURVA FOFO 11 GR C/BOLSAS JM DN    800</v>
          </cell>
          <cell r="C3077" t="str">
            <v>UN</v>
          </cell>
          <cell r="D3077">
            <v>2</v>
          </cell>
          <cell r="E3077">
            <v>8800.08</v>
          </cell>
          <cell r="F3077">
            <v>9490.2900000000009</v>
          </cell>
          <cell r="H3077">
            <v>9538.91</v>
          </cell>
          <cell r="I3077" t="str">
            <v>MATE MHIS 2076</v>
          </cell>
        </row>
        <row r="3078">
          <cell r="A3078">
            <v>2077</v>
          </cell>
          <cell r="B3078" t="str">
            <v>CURVA FOFO 11 GR C/BOLSAS JM DN    900</v>
          </cell>
          <cell r="C3078" t="str">
            <v>UN</v>
          </cell>
          <cell r="D3078">
            <v>2</v>
          </cell>
          <cell r="E3078">
            <v>8961.66</v>
          </cell>
          <cell r="F3078">
            <v>9664.5400000000009</v>
          </cell>
          <cell r="H3078">
            <v>9714.06</v>
          </cell>
          <cell r="I3078" t="str">
            <v>MATE MHIS 2077</v>
          </cell>
        </row>
        <row r="3079">
          <cell r="A3079">
            <v>2078</v>
          </cell>
          <cell r="B3079" t="str">
            <v>CURVA FOFO 11 GR C/BOLSAS JM DN 1000</v>
          </cell>
          <cell r="C3079" t="str">
            <v>UN</v>
          </cell>
          <cell r="D3079" t="str">
            <v>2     1</v>
          </cell>
          <cell r="E3079">
            <v>4755.51</v>
          </cell>
          <cell r="F3079">
            <v>15912.81</v>
          </cell>
          <cell r="G3079">
            <v>1</v>
          </cell>
          <cell r="H3079">
            <v>5994.34</v>
          </cell>
          <cell r="I3079" t="str">
            <v>MATE MHIS 2078</v>
          </cell>
        </row>
        <row r="3080">
          <cell r="A3080">
            <v>2079</v>
          </cell>
          <cell r="B3080" t="str">
            <v>CURVA FOFO 11 GR C/BOLSAS JM DN 1200</v>
          </cell>
          <cell r="C3080" t="str">
            <v>UN</v>
          </cell>
          <cell r="D3080" t="str">
            <v>2     1</v>
          </cell>
          <cell r="E3080">
            <v>4281.9799999999996</v>
          </cell>
          <cell r="F3080">
            <v>15402.14</v>
          </cell>
          <cell r="G3080">
            <v>1</v>
          </cell>
          <cell r="H3080">
            <v>5481.06</v>
          </cell>
          <cell r="I3080" t="str">
            <v>MATE MHIS 2079</v>
          </cell>
        </row>
        <row r="3081">
          <cell r="A3081">
            <v>2233</v>
          </cell>
          <cell r="B3081" t="str">
            <v>CURVA FOFO 11 GR C/FLANGES PN-10 DN   350</v>
          </cell>
          <cell r="C3081" t="str">
            <v>UN</v>
          </cell>
          <cell r="D3081">
            <v>2</v>
          </cell>
          <cell r="E3081">
            <v>1297.77</v>
          </cell>
          <cell r="F3081">
            <v>1399.55</v>
          </cell>
          <cell r="H3081">
            <v>1406.73</v>
          </cell>
          <cell r="I3081" t="str">
            <v>MATE MHIS 2233</v>
          </cell>
        </row>
        <row r="3082">
          <cell r="A3082">
            <v>2000</v>
          </cell>
          <cell r="B3082" t="str">
            <v>CURVA FOFO 11 GR C/FLANGES PN-10 DN   400</v>
          </cell>
          <cell r="C3082" t="str">
            <v>UN</v>
          </cell>
          <cell r="D3082">
            <v>2</v>
          </cell>
          <cell r="E3082">
            <v>1642.27</v>
          </cell>
          <cell r="F3082">
            <v>1771.08</v>
          </cell>
          <cell r="H3082">
            <v>1780.15</v>
          </cell>
          <cell r="I3082" t="str">
            <v>MATE MHIS 2000</v>
          </cell>
        </row>
        <row r="3083">
          <cell r="A3083">
            <v>2235</v>
          </cell>
          <cell r="B3083" t="str">
            <v>CURVA FOFO 11 GR C/FLANGES PN-10 DN   500</v>
          </cell>
          <cell r="C3083" t="str">
            <v>UN</v>
          </cell>
          <cell r="D3083">
            <v>2</v>
          </cell>
          <cell r="E3083">
            <v>2329.7399999999998</v>
          </cell>
          <cell r="F3083">
            <v>2512.4699999999998</v>
          </cell>
          <cell r="H3083">
            <v>2525.34</v>
          </cell>
          <cell r="I3083" t="str">
            <v>MATE MHIS 2235</v>
          </cell>
        </row>
        <row r="3084">
          <cell r="A3084">
            <v>2236</v>
          </cell>
          <cell r="B3084" t="str">
            <v>CURVA FOFO 11 GR C/FLANGES PN-10 DN   600</v>
          </cell>
          <cell r="C3084" t="str">
            <v>UN</v>
          </cell>
          <cell r="D3084">
            <v>2</v>
          </cell>
          <cell r="E3084">
            <v>2942.37</v>
          </cell>
          <cell r="F3084">
            <v>3173.14</v>
          </cell>
          <cell r="H3084">
            <v>3189.4</v>
          </cell>
          <cell r="I3084" t="str">
            <v>MATE MHIS 2236</v>
          </cell>
        </row>
        <row r="3085">
          <cell r="A3085">
            <v>2239</v>
          </cell>
          <cell r="B3085" t="str">
            <v>CURVA FOFO 11 GR C/FLANGES PN-10 DN 1000</v>
          </cell>
          <cell r="C3085" t="str">
            <v>UN</v>
          </cell>
          <cell r="D3085">
            <v>2</v>
          </cell>
          <cell r="E3085">
            <v>9584.2099999999991</v>
          </cell>
          <cell r="F3085">
            <v>10335.91</v>
          </cell>
          <cell r="G3085">
            <v>1</v>
          </cell>
          <cell r="H3085" t="str">
            <v>0.388,87</v>
          </cell>
          <cell r="I3085" t="str">
            <v>MATE MHIS 2239</v>
          </cell>
        </row>
        <row r="3086">
          <cell r="A3086" t="str">
            <v>ÓDIGO</v>
          </cell>
          <cell r="B3086" t="str">
            <v>| DESCRIÇÃO DO INSUMO</v>
          </cell>
          <cell r="C3086" t="str">
            <v>| UNID.</v>
          </cell>
          <cell r="D3086" t="str">
            <v>| CAT.</v>
          </cell>
          <cell r="E3086" t="str">
            <v>P R E Ç O</v>
          </cell>
          <cell r="F3086" t="str">
            <v>S  C A L C</v>
          </cell>
          <cell r="G3086" t="str">
            <v>U L A</v>
          </cell>
          <cell r="H3086" t="str">
            <v>D O S  |</v>
          </cell>
          <cell r="I3086" t="str">
            <v>COD.INTELIGENTE</v>
          </cell>
        </row>
        <row r="3087">
          <cell r="D3087">
            <v>1</v>
          </cell>
          <cell r="E3087" t="str">
            <v>.QUARTIL</v>
          </cell>
          <cell r="F3087" t="str">
            <v>MEDIANO</v>
          </cell>
          <cell r="G3087">
            <v>3</v>
          </cell>
          <cell r="H3087" t="str">
            <v>.QUARTIL</v>
          </cell>
        </row>
        <row r="3089">
          <cell r="A3089" t="str">
            <v>íNCULO..</v>
          </cell>
          <cell r="B3089" t="str">
            <v>...: NACIONAL CAIXA</v>
          </cell>
        </row>
        <row r="3091">
          <cell r="A3091">
            <v>2279</v>
          </cell>
          <cell r="B3091" t="str">
            <v>CURVA FOFO 11 GR C/FLANGES PN-10/16 DN 100</v>
          </cell>
          <cell r="C3091" t="str">
            <v>UN</v>
          </cell>
          <cell r="D3091">
            <v>2</v>
          </cell>
          <cell r="E3091">
            <v>190.36</v>
          </cell>
          <cell r="F3091">
            <v>205.29</v>
          </cell>
          <cell r="H3091">
            <v>206.35</v>
          </cell>
          <cell r="I3091" t="str">
            <v>MATE MHIS 2279</v>
          </cell>
        </row>
        <row r="3092">
          <cell r="A3092">
            <v>2280</v>
          </cell>
          <cell r="B3092" t="str">
            <v>CURVA FOFO 11 GR C/FLANGES PN-10/16 DN 150</v>
          </cell>
          <cell r="C3092" t="str">
            <v>UN</v>
          </cell>
          <cell r="D3092">
            <v>2</v>
          </cell>
          <cell r="E3092">
            <v>297.44</v>
          </cell>
          <cell r="F3092">
            <v>320.77</v>
          </cell>
          <cell r="H3092">
            <v>322.41000000000003</v>
          </cell>
          <cell r="I3092" t="str">
            <v>MATE MHIS 2280</v>
          </cell>
        </row>
        <row r="3093">
          <cell r="A3093">
            <v>2006</v>
          </cell>
          <cell r="B3093" t="str">
            <v>CURVA FOFO 11 GR C/FLANGES PN-10/16 DN 200</v>
          </cell>
          <cell r="C3093" t="str">
            <v>UN</v>
          </cell>
          <cell r="D3093">
            <v>2</v>
          </cell>
          <cell r="E3093">
            <v>428.33</v>
          </cell>
          <cell r="F3093">
            <v>461.92</v>
          </cell>
          <cell r="H3093">
            <v>464.29</v>
          </cell>
          <cell r="I3093" t="str">
            <v>MATE MHIS 2006</v>
          </cell>
        </row>
        <row r="3094">
          <cell r="A3094">
            <v>2005</v>
          </cell>
          <cell r="B3094" t="str">
            <v>CURVA FOFO 11 GR C/FLANGES PN-10/16 DN 250</v>
          </cell>
          <cell r="C3094" t="str">
            <v>UN</v>
          </cell>
          <cell r="D3094">
            <v>2</v>
          </cell>
          <cell r="E3094">
            <v>429.76</v>
          </cell>
          <cell r="F3094">
            <v>463.46</v>
          </cell>
          <cell r="H3094">
            <v>465.84</v>
          </cell>
          <cell r="I3094" t="str">
            <v>MATE MHIS 2005</v>
          </cell>
        </row>
        <row r="3095">
          <cell r="A3095">
            <v>2232</v>
          </cell>
          <cell r="B3095" t="str">
            <v>CURVA FOFO 11 GR C/FLANGES PN-10/16 DN 300</v>
          </cell>
          <cell r="C3095" t="str">
            <v>UN</v>
          </cell>
          <cell r="D3095">
            <v>2</v>
          </cell>
          <cell r="E3095">
            <v>615.13</v>
          </cell>
          <cell r="F3095">
            <v>663.37</v>
          </cell>
          <cell r="H3095">
            <v>666.77</v>
          </cell>
          <cell r="I3095" t="str">
            <v>MATE MHIS 2232</v>
          </cell>
        </row>
        <row r="3096">
          <cell r="A3096">
            <v>2278</v>
          </cell>
          <cell r="B3096" t="str">
            <v>CURVA FOFO 11 GR C/FLANGES PN-10/16/25 DN   80</v>
          </cell>
          <cell r="C3096" t="str">
            <v>UN</v>
          </cell>
          <cell r="D3096">
            <v>2</v>
          </cell>
          <cell r="E3096">
            <v>104.69</v>
          </cell>
          <cell r="F3096">
            <v>112.9</v>
          </cell>
          <cell r="H3096">
            <v>113.48</v>
          </cell>
          <cell r="I3096" t="str">
            <v>MATE MHIS 2278</v>
          </cell>
        </row>
        <row r="3097">
          <cell r="A3097">
            <v>15001</v>
          </cell>
          <cell r="B3097" t="str">
            <v>CURVA FOFO 11 GR C/FLANGES PN-16 DN 200</v>
          </cell>
          <cell r="C3097" t="str">
            <v>UN</v>
          </cell>
          <cell r="D3097">
            <v>2</v>
          </cell>
          <cell r="E3097">
            <v>428.33</v>
          </cell>
          <cell r="F3097">
            <v>461.92</v>
          </cell>
          <cell r="H3097">
            <v>464.29</v>
          </cell>
          <cell r="I3097" t="str">
            <v>MATE MHIS 15001</v>
          </cell>
        </row>
        <row r="3098">
          <cell r="A3098">
            <v>15002</v>
          </cell>
          <cell r="B3098" t="str">
            <v>CURVA FOFO 11 GR C/FLANGES PN-16 DN 250</v>
          </cell>
          <cell r="C3098" t="str">
            <v>UN</v>
          </cell>
          <cell r="D3098">
            <v>2</v>
          </cell>
          <cell r="E3098">
            <v>583</v>
          </cell>
          <cell r="F3098">
            <v>628.73</v>
          </cell>
          <cell r="H3098">
            <v>631.95000000000005</v>
          </cell>
          <cell r="I3098" t="str">
            <v>MATE MHIS 15002</v>
          </cell>
        </row>
        <row r="3099">
          <cell r="A3099">
            <v>2281</v>
          </cell>
          <cell r="B3099" t="str">
            <v>CURVA FOFO 11 GR C/FLANGES PN-16 DN 300</v>
          </cell>
          <cell r="C3099" t="str">
            <v>UN</v>
          </cell>
          <cell r="D3099">
            <v>2</v>
          </cell>
          <cell r="E3099">
            <v>737.68</v>
          </cell>
          <cell r="F3099">
            <v>795.53</v>
          </cell>
          <cell r="H3099">
            <v>799.61</v>
          </cell>
          <cell r="I3099" t="str">
            <v>MATE MHIS 2281</v>
          </cell>
        </row>
        <row r="3100">
          <cell r="A3100">
            <v>2282</v>
          </cell>
          <cell r="B3100" t="str">
            <v>CURVA FOFO 11 GR C/FLANGES PN-16 DN 350</v>
          </cell>
          <cell r="C3100" t="str">
            <v>UN</v>
          </cell>
          <cell r="D3100">
            <v>2</v>
          </cell>
          <cell r="E3100">
            <v>1375.95</v>
          </cell>
          <cell r="F3100">
            <v>1483.87</v>
          </cell>
          <cell r="H3100">
            <v>1491.47</v>
          </cell>
          <cell r="I3100" t="str">
            <v>MATE MHIS 2282</v>
          </cell>
        </row>
        <row r="3101">
          <cell r="A3101">
            <v>2283</v>
          </cell>
          <cell r="B3101" t="str">
            <v>CURVA FOFO 11 GR C/FLANGES PN-16 DN 400</v>
          </cell>
          <cell r="C3101" t="str">
            <v>UN</v>
          </cell>
          <cell r="D3101">
            <v>2</v>
          </cell>
          <cell r="E3101">
            <v>1470.88</v>
          </cell>
          <cell r="F3101">
            <v>1586.25</v>
          </cell>
          <cell r="H3101">
            <v>1594.37</v>
          </cell>
          <cell r="I3101" t="str">
            <v>MATE MHIS 2283</v>
          </cell>
        </row>
        <row r="3102">
          <cell r="A3102">
            <v>2284</v>
          </cell>
          <cell r="B3102" t="str">
            <v>CURVA FOFO 11 GR C/FLANGES PN-16 DN 500</v>
          </cell>
          <cell r="C3102" t="str">
            <v>UN</v>
          </cell>
          <cell r="D3102">
            <v>2</v>
          </cell>
          <cell r="E3102">
            <v>2798.81</v>
          </cell>
          <cell r="F3102">
            <v>3018.33</v>
          </cell>
          <cell r="H3102">
            <v>3033.79</v>
          </cell>
          <cell r="I3102" t="str">
            <v>MATE MHIS 2284</v>
          </cell>
        </row>
        <row r="3103">
          <cell r="A3103">
            <v>2136</v>
          </cell>
          <cell r="B3103" t="str">
            <v>CURVA FOFO 11 GR C/FLANGES PN-16 DN 600</v>
          </cell>
          <cell r="C3103" t="str">
            <v>UN</v>
          </cell>
          <cell r="D3103">
            <v>2</v>
          </cell>
          <cell r="E3103">
            <v>3681.53</v>
          </cell>
          <cell r="F3103">
            <v>3970.27</v>
          </cell>
          <cell r="H3103">
            <v>3990.62</v>
          </cell>
          <cell r="I3103" t="str">
            <v>MATE MHIS 2136</v>
          </cell>
        </row>
        <row r="3104">
          <cell r="A3104">
            <v>2131</v>
          </cell>
          <cell r="B3104" t="str">
            <v>CURVA FOFO 11 GR C/FLANGES PN-25 DN 100</v>
          </cell>
          <cell r="C3104" t="str">
            <v>UN</v>
          </cell>
          <cell r="D3104">
            <v>2</v>
          </cell>
          <cell r="E3104">
            <v>202.27</v>
          </cell>
          <cell r="F3104">
            <v>218.13</v>
          </cell>
          <cell r="H3104">
            <v>219.25</v>
          </cell>
          <cell r="I3104" t="str">
            <v>MATE MHIS 2131</v>
          </cell>
        </row>
        <row r="3105">
          <cell r="A3105">
            <v>2132</v>
          </cell>
          <cell r="B3105" t="str">
            <v>CURVA FOFO 11 GR C/FLANGES PN-25 DN 150</v>
          </cell>
          <cell r="C3105" t="str">
            <v>UN</v>
          </cell>
          <cell r="D3105">
            <v>2</v>
          </cell>
          <cell r="E3105">
            <v>233.54</v>
          </cell>
          <cell r="F3105">
            <v>251.86</v>
          </cell>
          <cell r="H3105">
            <v>253.15</v>
          </cell>
          <cell r="I3105" t="str">
            <v>MATE MHIS 2132</v>
          </cell>
        </row>
        <row r="3106">
          <cell r="A3106">
            <v>2044</v>
          </cell>
          <cell r="B3106" t="str">
            <v>CURVA FOFO 11 GR C/FLANGES PN-25 DN 200</v>
          </cell>
          <cell r="C3106" t="str">
            <v>UN</v>
          </cell>
          <cell r="D3106">
            <v>2</v>
          </cell>
          <cell r="E3106">
            <v>475.91</v>
          </cell>
          <cell r="F3106">
            <v>513.23</v>
          </cell>
          <cell r="H3106">
            <v>515.86</v>
          </cell>
          <cell r="I3106" t="str">
            <v>MATE MHIS 2044</v>
          </cell>
        </row>
        <row r="3107">
          <cell r="A3107">
            <v>2043</v>
          </cell>
          <cell r="B3107" t="str">
            <v>CURVA FOFO 11 GR C/FLANGES PN-25 DN 250</v>
          </cell>
          <cell r="C3107" t="str">
            <v>UN</v>
          </cell>
          <cell r="D3107">
            <v>2</v>
          </cell>
          <cell r="E3107">
            <v>654.39</v>
          </cell>
          <cell r="F3107">
            <v>705.71</v>
          </cell>
          <cell r="H3107">
            <v>709.33</v>
          </cell>
          <cell r="I3107" t="str">
            <v>MATE MHIS 2043</v>
          </cell>
        </row>
        <row r="3108">
          <cell r="A3108">
            <v>2133</v>
          </cell>
          <cell r="B3108" t="str">
            <v>CURVA FOFO 11 GR C/FLANGES PN-25 DN 300</v>
          </cell>
          <cell r="C3108" t="str">
            <v>UN</v>
          </cell>
          <cell r="D3108">
            <v>2</v>
          </cell>
          <cell r="E3108">
            <v>856.64</v>
          </cell>
          <cell r="F3108">
            <v>923.83</v>
          </cell>
          <cell r="H3108">
            <v>928.56</v>
          </cell>
          <cell r="I3108" t="str">
            <v>MATE MHIS 2133</v>
          </cell>
        </row>
        <row r="3109">
          <cell r="A3109">
            <v>2042</v>
          </cell>
          <cell r="B3109" t="str">
            <v>CURVA FOFO 11 GR C/FLANGES PN-25 DN 350</v>
          </cell>
          <cell r="C3109" t="str">
            <v>UN</v>
          </cell>
          <cell r="D3109">
            <v>2</v>
          </cell>
          <cell r="E3109">
            <v>1641.77</v>
          </cell>
          <cell r="F3109">
            <v>1770.53</v>
          </cell>
          <cell r="H3109">
            <v>1779.6</v>
          </cell>
          <cell r="I3109" t="str">
            <v>MATE MHIS 2042</v>
          </cell>
        </row>
        <row r="3110">
          <cell r="A3110">
            <v>2134</v>
          </cell>
          <cell r="B3110" t="str">
            <v>CURVA FOFO 11 GR C/FLANGES PN-25 DN 400</v>
          </cell>
          <cell r="C3110" t="str">
            <v>UN</v>
          </cell>
          <cell r="D3110">
            <v>2</v>
          </cell>
          <cell r="E3110">
            <v>1749.84</v>
          </cell>
          <cell r="F3110">
            <v>1887.09</v>
          </cell>
          <cell r="H3110">
            <v>1896.76</v>
          </cell>
          <cell r="I3110" t="str">
            <v>MATE MHIS 2134</v>
          </cell>
        </row>
        <row r="3111">
          <cell r="A3111">
            <v>2135</v>
          </cell>
          <cell r="B3111" t="str">
            <v>CURVA FOFO 11 GR C/FLANGES PN-25 DN 500</v>
          </cell>
          <cell r="C3111" t="str">
            <v>UN</v>
          </cell>
          <cell r="D3111">
            <v>2</v>
          </cell>
          <cell r="E3111">
            <v>3174.07</v>
          </cell>
          <cell r="F3111">
            <v>3423.02</v>
          </cell>
          <cell r="H3111">
            <v>3440.56</v>
          </cell>
          <cell r="I3111" t="str">
            <v>MATE MHIS 2135</v>
          </cell>
        </row>
        <row r="3112">
          <cell r="A3112">
            <v>2040</v>
          </cell>
          <cell r="B3112" t="str">
            <v>CURVA FOFO 11 GR C/FLANGES PN-25 DN 600</v>
          </cell>
          <cell r="C3112" t="str">
            <v>UN</v>
          </cell>
          <cell r="D3112">
            <v>2</v>
          </cell>
          <cell r="E3112">
            <v>4079.55</v>
          </cell>
          <cell r="F3112">
            <v>4399.51</v>
          </cell>
          <cell r="H3112">
            <v>4422.0600000000004</v>
          </cell>
          <cell r="I3112" t="str">
            <v>MATE MHIS 2040</v>
          </cell>
        </row>
        <row r="3113">
          <cell r="A3113">
            <v>2205</v>
          </cell>
          <cell r="B3113" t="str">
            <v>CURVA FOFO 22 GR C/BOLSAS JGS DN   80 INCLUSIVE ANEL BORRACH</v>
          </cell>
          <cell r="C3113" t="str">
            <v>UN</v>
          </cell>
          <cell r="D3113">
            <v>2</v>
          </cell>
          <cell r="E3113">
            <v>69.430000000000007</v>
          </cell>
          <cell r="F3113">
            <v>74.87</v>
          </cell>
          <cell r="H3113">
            <v>75.260000000000005</v>
          </cell>
          <cell r="I3113" t="str">
            <v>MATE MHIS 2205</v>
          </cell>
        </row>
        <row r="3114">
          <cell r="B3114" t="str">
            <v>A</v>
          </cell>
        </row>
        <row r="3115">
          <cell r="A3115">
            <v>2206</v>
          </cell>
          <cell r="B3115" t="str">
            <v>CURVA FOFO 22 GR C/BOLSAS JGS DN 100 INCLUSIVE ANEL BORRACHA</v>
          </cell>
          <cell r="C3115" t="str">
            <v>UN</v>
          </cell>
          <cell r="D3115">
            <v>2</v>
          </cell>
          <cell r="E3115">
            <v>96.42</v>
          </cell>
          <cell r="F3115">
            <v>103.98</v>
          </cell>
          <cell r="H3115">
            <v>104.51</v>
          </cell>
          <cell r="I3115" t="str">
            <v>MATE MHIS 2206</v>
          </cell>
        </row>
        <row r="3116">
          <cell r="A3116">
            <v>2147</v>
          </cell>
          <cell r="B3116" t="str">
            <v>CURVA FOFO 22 GR C/BOLSAS JGS DN 150 INCLUSIVE ANEL BORRACHA</v>
          </cell>
          <cell r="C3116" t="str">
            <v>UN</v>
          </cell>
          <cell r="D3116">
            <v>2</v>
          </cell>
          <cell r="E3116">
            <v>164.8</v>
          </cell>
          <cell r="F3116">
            <v>177.73</v>
          </cell>
          <cell r="H3116">
            <v>178.64</v>
          </cell>
          <cell r="I3116" t="str">
            <v>MATE MHIS 2147</v>
          </cell>
        </row>
        <row r="3117">
          <cell r="A3117" t="str">
            <v>ÓDIGO</v>
          </cell>
          <cell r="B3117" t="str">
            <v>| DESCRIÇÃO DO INSUMO</v>
          </cell>
          <cell r="C3117" t="str">
            <v>| UNID.</v>
          </cell>
          <cell r="D3117" t="str">
            <v>| CAT.</v>
          </cell>
          <cell r="E3117" t="str">
            <v>P R E Ç O</v>
          </cell>
          <cell r="F3117" t="str">
            <v>S  C A L C</v>
          </cell>
          <cell r="G3117" t="str">
            <v>U L A</v>
          </cell>
          <cell r="H3117" t="str">
            <v>D O S  |</v>
          </cell>
          <cell r="I3117" t="str">
            <v>COD.INTELIGENTE</v>
          </cell>
        </row>
        <row r="3118">
          <cell r="D3118">
            <v>1</v>
          </cell>
          <cell r="E3118" t="str">
            <v>.QUARTIL</v>
          </cell>
          <cell r="F3118" t="str">
            <v>MEDIANO</v>
          </cell>
          <cell r="G3118">
            <v>3</v>
          </cell>
          <cell r="H3118" t="str">
            <v>.QUARTIL</v>
          </cell>
        </row>
        <row r="3120">
          <cell r="A3120" t="str">
            <v>íNCULO..</v>
          </cell>
          <cell r="B3120" t="str">
            <v>...: NACIONAL CAIXA</v>
          </cell>
        </row>
        <row r="3122">
          <cell r="A3122">
            <v>2207</v>
          </cell>
          <cell r="B3122" t="str">
            <v>CURVA FOFO 22 GR C/BOLSAS JGS DN 200 INCLUSIVE ANEL BORRACHA</v>
          </cell>
          <cell r="C3122" t="str">
            <v>UN</v>
          </cell>
          <cell r="D3122">
            <v>2</v>
          </cell>
          <cell r="E3122">
            <v>216.43</v>
          </cell>
          <cell r="F3122">
            <v>233.4</v>
          </cell>
          <cell r="H3122">
            <v>234.6</v>
          </cell>
          <cell r="I3122" t="str">
            <v>MATE MHIS 2207</v>
          </cell>
        </row>
        <row r="3123">
          <cell r="A3123">
            <v>2208</v>
          </cell>
          <cell r="B3123" t="str">
            <v>CURVA FOFO 22 GR C/BOLSAS JGS DN 250 INCLUSIVE ANEL BORRACHA</v>
          </cell>
          <cell r="C3123" t="str">
            <v>UN</v>
          </cell>
          <cell r="D3123">
            <v>2</v>
          </cell>
          <cell r="E3123">
            <v>297.89</v>
          </cell>
          <cell r="F3123">
            <v>321.25</v>
          </cell>
          <cell r="H3123">
            <v>322.89999999999998</v>
          </cell>
          <cell r="I3123" t="str">
            <v>MATE MHIS 2208</v>
          </cell>
        </row>
        <row r="3124">
          <cell r="A3124">
            <v>2209</v>
          </cell>
          <cell r="B3124" t="str">
            <v>CURVA FOFO 22 GR C/BOLSAS JGS DN 300 INCLUSIVE ANEL BORRACHA</v>
          </cell>
          <cell r="C3124" t="str">
            <v>UN</v>
          </cell>
          <cell r="D3124">
            <v>2</v>
          </cell>
          <cell r="E3124">
            <v>406.74</v>
          </cell>
          <cell r="F3124">
            <v>438.64</v>
          </cell>
          <cell r="H3124">
            <v>440.88</v>
          </cell>
          <cell r="I3124" t="str">
            <v>MATE MHIS 2209</v>
          </cell>
        </row>
        <row r="3125">
          <cell r="A3125">
            <v>2210</v>
          </cell>
          <cell r="B3125" t="str">
            <v>CURVA FOFO 22 GR C/BOLSAS JGS DN 350 INCLUSIVE ANEL BORRACHA</v>
          </cell>
          <cell r="C3125" t="str">
            <v>UN</v>
          </cell>
          <cell r="D3125">
            <v>2</v>
          </cell>
          <cell r="E3125">
            <v>608.84</v>
          </cell>
          <cell r="F3125">
            <v>656.59</v>
          </cell>
          <cell r="H3125">
            <v>659.95</v>
          </cell>
          <cell r="I3125" t="str">
            <v>MATE MHIS 2210</v>
          </cell>
        </row>
        <row r="3126">
          <cell r="A3126">
            <v>2146</v>
          </cell>
          <cell r="B3126" t="str">
            <v>CURVA FOFO 22 GR C/BOLSAS JGS DN 400 INCLUSIVE ANEL BORRACHA</v>
          </cell>
          <cell r="C3126" t="str">
            <v>UN</v>
          </cell>
          <cell r="D3126">
            <v>2</v>
          </cell>
          <cell r="E3126">
            <v>642.62</v>
          </cell>
          <cell r="F3126">
            <v>693.02</v>
          </cell>
          <cell r="H3126">
            <v>696.58</v>
          </cell>
          <cell r="I3126" t="str">
            <v>MATE MHIS 2146</v>
          </cell>
        </row>
        <row r="3127">
          <cell r="A3127">
            <v>2211</v>
          </cell>
          <cell r="B3127" t="str">
            <v>CURVA FOFO 22 GR C/BOLSAS JGS DN 500 INCLUSIVE ANEL BORRACHA</v>
          </cell>
          <cell r="C3127" t="str">
            <v>UN</v>
          </cell>
          <cell r="D3127">
            <v>2</v>
          </cell>
          <cell r="E3127">
            <v>1256.28</v>
          </cell>
          <cell r="F3127">
            <v>1354.81</v>
          </cell>
          <cell r="H3127">
            <v>1361.75</v>
          </cell>
          <cell r="I3127" t="str">
            <v>MATE MHIS 2211</v>
          </cell>
        </row>
        <row r="3128">
          <cell r="A3128">
            <v>2046</v>
          </cell>
          <cell r="B3128" t="str">
            <v>CURVA FOFO 22 GR C/BOLSAS JGS DN 600 INCLUSIVE ANEL BORRACHA</v>
          </cell>
          <cell r="C3128" t="str">
            <v>UN</v>
          </cell>
          <cell r="D3128">
            <v>2</v>
          </cell>
          <cell r="E3128">
            <v>1550.79</v>
          </cell>
          <cell r="F3128">
            <v>1672.42</v>
          </cell>
          <cell r="H3128">
            <v>1680.99</v>
          </cell>
          <cell r="I3128" t="str">
            <v>MATE MHIS 2046</v>
          </cell>
        </row>
        <row r="3129">
          <cell r="A3129">
            <v>2080</v>
          </cell>
          <cell r="B3129" t="str">
            <v>CURVA FOFO 22 GR C/BOLSAS JM DN    300</v>
          </cell>
          <cell r="C3129" t="str">
            <v>UN</v>
          </cell>
          <cell r="D3129">
            <v>2</v>
          </cell>
          <cell r="E3129">
            <v>1441.43</v>
          </cell>
          <cell r="F3129">
            <v>1554.49</v>
          </cell>
          <cell r="H3129">
            <v>1562.45</v>
          </cell>
          <cell r="I3129" t="str">
            <v>MATE MHIS 2080</v>
          </cell>
        </row>
        <row r="3130">
          <cell r="A3130">
            <v>2082</v>
          </cell>
          <cell r="B3130" t="str">
            <v>CURVA FOFO 22 GR C/BOLSAS JM DN    400</v>
          </cell>
          <cell r="C3130" t="str">
            <v>UN</v>
          </cell>
          <cell r="D3130">
            <v>2</v>
          </cell>
          <cell r="E3130">
            <v>2176.48</v>
          </cell>
          <cell r="F3130">
            <v>2347.19</v>
          </cell>
          <cell r="H3130">
            <v>2359.2199999999998</v>
          </cell>
          <cell r="I3130" t="str">
            <v>MATE MHIS 2082</v>
          </cell>
        </row>
        <row r="3131">
          <cell r="A3131">
            <v>2084</v>
          </cell>
          <cell r="B3131" t="str">
            <v>CURVA FOFO 22 GR C/BOLSAS JM DN    500</v>
          </cell>
          <cell r="C3131" t="str">
            <v>UN</v>
          </cell>
          <cell r="D3131">
            <v>2</v>
          </cell>
          <cell r="E3131">
            <v>3502.42</v>
          </cell>
          <cell r="F3131">
            <v>3777.12</v>
          </cell>
          <cell r="H3131">
            <v>3796.47</v>
          </cell>
          <cell r="I3131" t="str">
            <v>MATE MHIS 2084</v>
          </cell>
        </row>
        <row r="3132">
          <cell r="A3132">
            <v>2085</v>
          </cell>
          <cell r="B3132" t="str">
            <v>CURVA FOFO 22 GR C/BOLSAS JM DN    600</v>
          </cell>
          <cell r="C3132" t="str">
            <v>UN</v>
          </cell>
          <cell r="D3132">
            <v>2</v>
          </cell>
          <cell r="E3132">
            <v>3657.78</v>
          </cell>
          <cell r="F3132">
            <v>3944.67</v>
          </cell>
          <cell r="H3132">
            <v>3964.88</v>
          </cell>
          <cell r="I3132" t="str">
            <v>MATE MHIS 2085</v>
          </cell>
        </row>
        <row r="3133">
          <cell r="A3133">
            <v>2086</v>
          </cell>
          <cell r="B3133" t="str">
            <v>CURVA FOFO 22 GR C/BOLSAS JM DN    700</v>
          </cell>
          <cell r="C3133" t="str">
            <v>UN</v>
          </cell>
          <cell r="D3133">
            <v>2</v>
          </cell>
          <cell r="E3133">
            <v>7649</v>
          </cell>
          <cell r="F3133">
            <v>8248.92</v>
          </cell>
          <cell r="H3133">
            <v>8291.19</v>
          </cell>
          <cell r="I3133" t="str">
            <v>MATE MHIS 2086</v>
          </cell>
        </row>
        <row r="3134">
          <cell r="A3134">
            <v>2349</v>
          </cell>
          <cell r="B3134" t="str">
            <v>CURVA FOFO 22 GR C/BOLSAS JM DN    800</v>
          </cell>
          <cell r="C3134" t="str">
            <v>UN</v>
          </cell>
          <cell r="D3134">
            <v>2</v>
          </cell>
          <cell r="E3134">
            <v>9832.43</v>
          </cell>
          <cell r="F3134">
            <v>10603.6</v>
          </cell>
          <cell r="G3134">
            <v>1</v>
          </cell>
          <cell r="H3134" t="str">
            <v>0.657,93</v>
          </cell>
          <cell r="I3134" t="str">
            <v>MATE MHIS 2349</v>
          </cell>
        </row>
        <row r="3135">
          <cell r="A3135">
            <v>2087</v>
          </cell>
          <cell r="B3135" t="str">
            <v>CURVA FOFO 22 GR C/BOLSAS JM DN    900</v>
          </cell>
          <cell r="C3135" t="str">
            <v>UN</v>
          </cell>
          <cell r="D3135" t="str">
            <v>2     1</v>
          </cell>
          <cell r="E3135" t="str">
            <v>0.952,55</v>
          </cell>
          <cell r="F3135">
            <v>11811.58</v>
          </cell>
          <cell r="G3135">
            <v>1</v>
          </cell>
          <cell r="H3135">
            <v>1872.1</v>
          </cell>
          <cell r="I3135" t="str">
            <v>MATE MHIS 2087</v>
          </cell>
        </row>
        <row r="3136">
          <cell r="A3136">
            <v>2088</v>
          </cell>
          <cell r="B3136" t="str">
            <v>CURVA FOFO 22 GR C/BOLSAS JM DN 1000</v>
          </cell>
          <cell r="C3136" t="str">
            <v>UN</v>
          </cell>
          <cell r="D3136" t="str">
            <v>2     1</v>
          </cell>
          <cell r="E3136">
            <v>5810.38</v>
          </cell>
          <cell r="F3136">
            <v>17050.41</v>
          </cell>
          <cell r="G3136">
            <v>1</v>
          </cell>
          <cell r="H3136">
            <v>7137.78</v>
          </cell>
          <cell r="I3136" t="str">
            <v>MATE MHIS 2088</v>
          </cell>
        </row>
        <row r="3137">
          <cell r="A3137">
            <v>2089</v>
          </cell>
          <cell r="B3137" t="str">
            <v>CURVA FOFO 22 GR C/BOLSAS JM DN 1200</v>
          </cell>
          <cell r="C3137" t="str">
            <v>UN</v>
          </cell>
          <cell r="D3137" t="str">
            <v>2     1</v>
          </cell>
          <cell r="E3137">
            <v>6886.86</v>
          </cell>
          <cell r="F3137">
            <v>18211.32</v>
          </cell>
          <cell r="G3137">
            <v>1</v>
          </cell>
          <cell r="H3137">
            <v>8304.64</v>
          </cell>
          <cell r="I3137" t="str">
            <v>MATE MHIS 2089</v>
          </cell>
        </row>
        <row r="3138">
          <cell r="A3138">
            <v>2247</v>
          </cell>
          <cell r="B3138" t="str">
            <v>CURVA FOFO 22 GR C/FLANGES PN-10 DN    350</v>
          </cell>
          <cell r="C3138" t="str">
            <v>UN</v>
          </cell>
          <cell r="D3138">
            <v>2</v>
          </cell>
          <cell r="E3138">
            <v>1187.72</v>
          </cell>
          <cell r="F3138">
            <v>1280.8800000000001</v>
          </cell>
          <cell r="H3138">
            <v>1287.44</v>
          </cell>
          <cell r="I3138" t="str">
            <v>MATE MHIS 2247</v>
          </cell>
        </row>
        <row r="3139">
          <cell r="A3139">
            <v>2248</v>
          </cell>
          <cell r="B3139" t="str">
            <v>CURVA FOFO 22 GR C/FLANGES PN-10 DN    400</v>
          </cell>
          <cell r="C3139" t="str">
            <v>UN</v>
          </cell>
          <cell r="D3139">
            <v>2</v>
          </cell>
          <cell r="E3139">
            <v>1547.94</v>
          </cell>
          <cell r="F3139">
            <v>1669.35</v>
          </cell>
          <cell r="H3139">
            <v>1677.9</v>
          </cell>
          <cell r="I3139" t="str">
            <v>MATE MHIS 2248</v>
          </cell>
        </row>
        <row r="3140">
          <cell r="A3140">
            <v>2250</v>
          </cell>
          <cell r="B3140" t="str">
            <v>CURVA FOFO 22 GR C/FLANGES PN-10 DN    500</v>
          </cell>
          <cell r="C3140" t="str">
            <v>UN</v>
          </cell>
          <cell r="D3140">
            <v>2</v>
          </cell>
          <cell r="E3140">
            <v>3283.52</v>
          </cell>
          <cell r="F3140">
            <v>3541.05</v>
          </cell>
          <cell r="H3140">
            <v>3559.2</v>
          </cell>
          <cell r="I3140" t="str">
            <v>MATE MHIS 2250</v>
          </cell>
        </row>
        <row r="3141">
          <cell r="A3141">
            <v>1997</v>
          </cell>
          <cell r="B3141" t="str">
            <v>CURVA FOFO 22 GR C/FLANGES PN-10 DN    600</v>
          </cell>
          <cell r="C3141" t="str">
            <v>UN</v>
          </cell>
          <cell r="D3141">
            <v>2</v>
          </cell>
          <cell r="E3141">
            <v>3671.93</v>
          </cell>
          <cell r="F3141">
            <v>3959.93</v>
          </cell>
          <cell r="H3141">
            <v>3980.22</v>
          </cell>
          <cell r="I3141" t="str">
            <v>MATE MHIS 1997</v>
          </cell>
        </row>
        <row r="3142">
          <cell r="A3142">
            <v>2254</v>
          </cell>
          <cell r="B3142" t="str">
            <v>CURVA FOFO 22 GR C/FLANGES PN-10 DN 1000</v>
          </cell>
          <cell r="C3142" t="str">
            <v>UN</v>
          </cell>
          <cell r="D3142" t="str">
            <v>2     1</v>
          </cell>
          <cell r="E3142">
            <v>2291.09</v>
          </cell>
          <cell r="F3142">
            <v>13255.1</v>
          </cell>
          <cell r="G3142">
            <v>1</v>
          </cell>
          <cell r="H3142">
            <v>3323.02</v>
          </cell>
          <cell r="I3142" t="str">
            <v>MATE MHIS 2254</v>
          </cell>
        </row>
        <row r="3143">
          <cell r="A3143">
            <v>2242</v>
          </cell>
          <cell r="B3143" t="str">
            <v>CURVA FOFO 22 GR C/FLANGES PN-10/16 DN 100</v>
          </cell>
          <cell r="C3143" t="str">
            <v>UN</v>
          </cell>
          <cell r="D3143">
            <v>2</v>
          </cell>
          <cell r="E3143">
            <v>202.27</v>
          </cell>
          <cell r="F3143">
            <v>218.13</v>
          </cell>
          <cell r="H3143">
            <v>219.25</v>
          </cell>
          <cell r="I3143" t="str">
            <v>MATE MHIS 2242</v>
          </cell>
        </row>
        <row r="3144">
          <cell r="A3144">
            <v>2243</v>
          </cell>
          <cell r="B3144" t="str">
            <v>CURVA FOFO 22 GR C/FLANGES PN-10/16 DN 150</v>
          </cell>
          <cell r="C3144" t="str">
            <v>UN</v>
          </cell>
          <cell r="D3144">
            <v>2</v>
          </cell>
          <cell r="E3144">
            <v>333.13</v>
          </cell>
          <cell r="F3144">
            <v>359.26</v>
          </cell>
          <cell r="H3144">
            <v>361.1</v>
          </cell>
          <cell r="I3144" t="str">
            <v>MATE MHIS 2243</v>
          </cell>
        </row>
        <row r="3145">
          <cell r="A3145">
            <v>2011</v>
          </cell>
          <cell r="B3145" t="str">
            <v>CURVA FOFO 22 GR C/FLANGES PN-10/16 DN 200</v>
          </cell>
          <cell r="C3145" t="str">
            <v>UN</v>
          </cell>
          <cell r="D3145">
            <v>2</v>
          </cell>
          <cell r="E3145">
            <v>419.39</v>
          </cell>
          <cell r="F3145">
            <v>452.29</v>
          </cell>
          <cell r="H3145">
            <v>454.6</v>
          </cell>
          <cell r="I3145" t="str">
            <v>MATE MHIS 2011</v>
          </cell>
        </row>
        <row r="3146">
          <cell r="A3146">
            <v>2291</v>
          </cell>
          <cell r="B3146" t="str">
            <v>CURVA FOFO 22 GR C/FLANGES PN-10/16 DN 250</v>
          </cell>
          <cell r="C3146" t="str">
            <v>UN</v>
          </cell>
          <cell r="D3146">
            <v>2</v>
          </cell>
          <cell r="E3146">
            <v>565.15</v>
          </cell>
          <cell r="F3146">
            <v>609.47</v>
          </cell>
          <cell r="H3146">
            <v>612.6</v>
          </cell>
          <cell r="I3146" t="str">
            <v>MATE MHIS 2291</v>
          </cell>
        </row>
        <row r="3147">
          <cell r="A3147">
            <v>2246</v>
          </cell>
          <cell r="B3147" t="str">
            <v>CURVA FOFO 22 GR C/FLANGES PN-10/16 DN 300</v>
          </cell>
          <cell r="C3147" t="str">
            <v>UN</v>
          </cell>
          <cell r="D3147">
            <v>2</v>
          </cell>
          <cell r="E3147">
            <v>868.55</v>
          </cell>
          <cell r="F3147">
            <v>936.67</v>
          </cell>
          <cell r="H3147">
            <v>941.47</v>
          </cell>
          <cell r="I3147" t="str">
            <v>MATE MHIS 2246</v>
          </cell>
        </row>
        <row r="3148">
          <cell r="A3148" t="str">
            <v>ÓDIGO</v>
          </cell>
          <cell r="B3148" t="str">
            <v>| DESCRIÇÃO DO INSUMO</v>
          </cell>
          <cell r="C3148" t="str">
            <v>| UNID.</v>
          </cell>
          <cell r="D3148" t="str">
            <v>| CAT.</v>
          </cell>
          <cell r="E3148" t="str">
            <v>P R E Ç O</v>
          </cell>
          <cell r="F3148" t="str">
            <v>S  C A L C</v>
          </cell>
          <cell r="G3148" t="str">
            <v>U L A</v>
          </cell>
          <cell r="H3148" t="str">
            <v>D O S  |</v>
          </cell>
          <cell r="I3148" t="str">
            <v>COD.INTELIGENTE</v>
          </cell>
        </row>
        <row r="3149">
          <cell r="D3149">
            <v>1</v>
          </cell>
          <cell r="E3149" t="str">
            <v>.QUARTIL</v>
          </cell>
          <cell r="F3149" t="str">
            <v>MEDIANO</v>
          </cell>
          <cell r="G3149">
            <v>3</v>
          </cell>
          <cell r="H3149" t="str">
            <v>.QUARTIL</v>
          </cell>
        </row>
        <row r="3151">
          <cell r="A3151" t="str">
            <v>íNCULO..</v>
          </cell>
          <cell r="B3151" t="str">
            <v>...: NACIONAL CAIXA</v>
          </cell>
        </row>
        <row r="3153">
          <cell r="A3153">
            <v>2288</v>
          </cell>
          <cell r="B3153" t="str">
            <v>CURVA FOFO 22 GR C/FLANGES PN-10/16/25 DN   80</v>
          </cell>
          <cell r="C3153" t="str">
            <v>UN</v>
          </cell>
          <cell r="D3153">
            <v>2</v>
          </cell>
          <cell r="E3153">
            <v>130.88</v>
          </cell>
          <cell r="F3153">
            <v>141.15</v>
          </cell>
          <cell r="H3153">
            <v>141.87</v>
          </cell>
          <cell r="I3153" t="str">
            <v>MATE MHIS 2288</v>
          </cell>
        </row>
        <row r="3154">
          <cell r="A3154">
            <v>15003</v>
          </cell>
          <cell r="B3154" t="str">
            <v>CURVA FOFO 22 GR C/FLANGES PN-16 DN 200</v>
          </cell>
          <cell r="C3154" t="str">
            <v>UN</v>
          </cell>
          <cell r="D3154">
            <v>2</v>
          </cell>
          <cell r="E3154">
            <v>487.81</v>
          </cell>
          <cell r="F3154">
            <v>526.07000000000005</v>
          </cell>
          <cell r="H3154">
            <v>528.76</v>
          </cell>
          <cell r="I3154" t="str">
            <v>MATE MHIS 15003</v>
          </cell>
        </row>
        <row r="3155">
          <cell r="A3155">
            <v>15004</v>
          </cell>
          <cell r="B3155" t="str">
            <v>CURVA FOFO 22 GR C/FLANGES PN-16 DN 250</v>
          </cell>
          <cell r="C3155" t="str">
            <v>UN</v>
          </cell>
          <cell r="D3155">
            <v>2</v>
          </cell>
          <cell r="E3155">
            <v>565.15</v>
          </cell>
          <cell r="F3155">
            <v>609.47</v>
          </cell>
          <cell r="H3155">
            <v>612.6</v>
          </cell>
          <cell r="I3155" t="str">
            <v>MATE MHIS 15004</v>
          </cell>
        </row>
        <row r="3156">
          <cell r="A3156">
            <v>2010</v>
          </cell>
          <cell r="B3156" t="str">
            <v>CURVA FOFO 22 GR C/FLANGES PN-16 DN 300</v>
          </cell>
          <cell r="C3156" t="str">
            <v>UN</v>
          </cell>
          <cell r="D3156">
            <v>2</v>
          </cell>
          <cell r="E3156">
            <v>868.55</v>
          </cell>
          <cell r="F3156">
            <v>936.67</v>
          </cell>
          <cell r="H3156">
            <v>941.47</v>
          </cell>
          <cell r="I3156" t="str">
            <v>MATE MHIS 2010</v>
          </cell>
        </row>
        <row r="3157">
          <cell r="A3157">
            <v>2292</v>
          </cell>
          <cell r="B3157" t="str">
            <v>CURVA FOFO 22 GR C/FLANGES PN-16 DN 350</v>
          </cell>
          <cell r="C3157" t="str">
            <v>UN</v>
          </cell>
          <cell r="D3157">
            <v>2</v>
          </cell>
          <cell r="E3157">
            <v>1641.77</v>
          </cell>
          <cell r="F3157">
            <v>1770.53</v>
          </cell>
          <cell r="H3157">
            <v>1779.6</v>
          </cell>
          <cell r="I3157" t="str">
            <v>MATE MHIS 2292</v>
          </cell>
        </row>
        <row r="3158">
          <cell r="A3158">
            <v>2293</v>
          </cell>
          <cell r="B3158" t="str">
            <v>CURVA FOFO 22 GR C/FLANGES PN-16 DN 400</v>
          </cell>
          <cell r="C3158" t="str">
            <v>UN</v>
          </cell>
          <cell r="D3158">
            <v>2</v>
          </cell>
          <cell r="E3158">
            <v>1724.49</v>
          </cell>
          <cell r="F3158">
            <v>1859.74</v>
          </cell>
          <cell r="H3158">
            <v>1869.27</v>
          </cell>
          <cell r="I3158" t="str">
            <v>MATE MHIS 2293</v>
          </cell>
        </row>
        <row r="3159">
          <cell r="A3159">
            <v>2295</v>
          </cell>
          <cell r="B3159" t="str">
            <v>CURVA FOFO 22 GR C/FLANGES PN-16 DN 500</v>
          </cell>
          <cell r="C3159" t="str">
            <v>UN</v>
          </cell>
          <cell r="D3159">
            <v>2</v>
          </cell>
          <cell r="E3159">
            <v>3283.52</v>
          </cell>
          <cell r="F3159">
            <v>3541.05</v>
          </cell>
          <cell r="H3159">
            <v>3559.2</v>
          </cell>
          <cell r="I3159" t="str">
            <v>MATE MHIS 2295</v>
          </cell>
        </row>
        <row r="3160">
          <cell r="A3160">
            <v>2009</v>
          </cell>
          <cell r="B3160" t="str">
            <v>CURVA FOFO 22 GR C/FLANGES PN-16 DN 600</v>
          </cell>
          <cell r="C3160" t="str">
            <v>UN</v>
          </cell>
          <cell r="D3160">
            <v>2</v>
          </cell>
          <cell r="E3160">
            <v>4335.3999999999996</v>
          </cell>
          <cell r="F3160">
            <v>4675.43</v>
          </cell>
          <cell r="H3160">
            <v>4699.38</v>
          </cell>
          <cell r="I3160" t="str">
            <v>MATE MHIS 2009</v>
          </cell>
        </row>
        <row r="3161">
          <cell r="A3161">
            <v>2036</v>
          </cell>
          <cell r="B3161" t="str">
            <v>CURVA FOFO 22 GR C/FLANGES PN-25 DN 100</v>
          </cell>
          <cell r="C3161" t="str">
            <v>UN</v>
          </cell>
          <cell r="D3161">
            <v>2</v>
          </cell>
          <cell r="E3161">
            <v>214.15</v>
          </cell>
          <cell r="F3161">
            <v>230.95</v>
          </cell>
          <cell r="H3161">
            <v>232.13</v>
          </cell>
          <cell r="I3161" t="str">
            <v>MATE MHIS 2036</v>
          </cell>
        </row>
        <row r="3162">
          <cell r="A3162">
            <v>2156</v>
          </cell>
          <cell r="B3162" t="str">
            <v>CURVA FOFO 22 GR C/FLANGES PN-25 DN 150</v>
          </cell>
          <cell r="C3162" t="str">
            <v>UN</v>
          </cell>
          <cell r="D3162">
            <v>2</v>
          </cell>
          <cell r="E3162">
            <v>356.94</v>
          </cell>
          <cell r="F3162">
            <v>384.94</v>
          </cell>
          <cell r="H3162">
            <v>386.91</v>
          </cell>
          <cell r="I3162" t="str">
            <v>MATE MHIS 2156</v>
          </cell>
        </row>
        <row r="3163">
          <cell r="A3163">
            <v>2035</v>
          </cell>
          <cell r="B3163" t="str">
            <v>CURVA FOFO 22 GR C/FLANGES PN-25 DN 200</v>
          </cell>
          <cell r="C3163" t="str">
            <v>UN</v>
          </cell>
          <cell r="D3163">
            <v>2</v>
          </cell>
          <cell r="E3163">
            <v>535.41</v>
          </cell>
          <cell r="F3163">
            <v>577.4</v>
          </cell>
          <cell r="H3163">
            <v>580.36</v>
          </cell>
          <cell r="I3163" t="str">
            <v>MATE MHIS 2035</v>
          </cell>
        </row>
        <row r="3164">
          <cell r="A3164">
            <v>2157</v>
          </cell>
          <cell r="B3164" t="str">
            <v>CURVA FOFO 22 GR C/FLANGES PN-25 DN 250</v>
          </cell>
          <cell r="C3164" t="str">
            <v>UN</v>
          </cell>
          <cell r="D3164">
            <v>2</v>
          </cell>
          <cell r="E3164">
            <v>737.68</v>
          </cell>
          <cell r="F3164">
            <v>795.53</v>
          </cell>
          <cell r="H3164">
            <v>799.61</v>
          </cell>
          <cell r="I3164" t="str">
            <v>MATE MHIS 2157</v>
          </cell>
        </row>
        <row r="3165">
          <cell r="A3165">
            <v>2034</v>
          </cell>
          <cell r="B3165" t="str">
            <v>CURVA FOFO 22 GR C/FLANGES PN-25 DN 300</v>
          </cell>
          <cell r="C3165" t="str">
            <v>UN</v>
          </cell>
          <cell r="D3165">
            <v>2</v>
          </cell>
          <cell r="E3165">
            <v>987.53</v>
          </cell>
          <cell r="F3165">
            <v>1064.98</v>
          </cell>
          <cell r="H3165">
            <v>1070.44</v>
          </cell>
          <cell r="I3165" t="str">
            <v>MATE MHIS 2034</v>
          </cell>
        </row>
        <row r="3166">
          <cell r="A3166">
            <v>2158</v>
          </cell>
          <cell r="B3166" t="str">
            <v>CURVA FOFO 22 GR C/FLANGES PN-25 DN 350</v>
          </cell>
          <cell r="C3166" t="str">
            <v>UN</v>
          </cell>
          <cell r="D3166">
            <v>2</v>
          </cell>
          <cell r="E3166">
            <v>1891.94</v>
          </cell>
          <cell r="F3166">
            <v>2040.33</v>
          </cell>
          <cell r="H3166">
            <v>2050.7800000000002</v>
          </cell>
          <cell r="I3166" t="str">
            <v>MATE MHIS 2158</v>
          </cell>
        </row>
        <row r="3167">
          <cell r="A3167">
            <v>2159</v>
          </cell>
          <cell r="B3167" t="str">
            <v>CURVA FOFO 22 GR C/FLANGES PN-25 DN 400</v>
          </cell>
          <cell r="C3167" t="str">
            <v>UN</v>
          </cell>
          <cell r="D3167">
            <v>2</v>
          </cell>
          <cell r="E3167">
            <v>2003.45</v>
          </cell>
          <cell r="F3167">
            <v>2160.58</v>
          </cell>
          <cell r="H3167">
            <v>2171.65</v>
          </cell>
          <cell r="I3167" t="str">
            <v>MATE MHIS 2159</v>
          </cell>
        </row>
        <row r="3168">
          <cell r="A3168">
            <v>2161</v>
          </cell>
          <cell r="B3168" t="str">
            <v>CURVA FOFO 22 GR C/FLANGES PN-25 DN 500</v>
          </cell>
          <cell r="C3168" t="str">
            <v>UN</v>
          </cell>
          <cell r="D3168">
            <v>2</v>
          </cell>
          <cell r="E3168">
            <v>3658.78</v>
          </cell>
          <cell r="F3168">
            <v>3945.75</v>
          </cell>
          <cell r="H3168">
            <v>3965.96</v>
          </cell>
          <cell r="I3168" t="str">
            <v>MATE MHIS 2161</v>
          </cell>
        </row>
        <row r="3169">
          <cell r="A3169">
            <v>2162</v>
          </cell>
          <cell r="B3169" t="str">
            <v>CURVA FOFO 22 GR C/FLANGES PN-25 DN 600</v>
          </cell>
          <cell r="C3169" t="str">
            <v>UN</v>
          </cell>
          <cell r="D3169">
            <v>2</v>
          </cell>
          <cell r="E3169">
            <v>4733.3999999999996</v>
          </cell>
          <cell r="F3169">
            <v>5104.6499999999996</v>
          </cell>
          <cell r="H3169">
            <v>5130.8100000000004</v>
          </cell>
          <cell r="I3169" t="str">
            <v>MATE MHIS 2162</v>
          </cell>
        </row>
        <row r="3170">
          <cell r="A3170">
            <v>2051</v>
          </cell>
          <cell r="B3170" t="str">
            <v>CURVA FOFO 45 GR C/BOLSAS JGS DN   80  INCLUSIVE ANEL BORRAC</v>
          </cell>
          <cell r="C3170" t="str">
            <v>UN</v>
          </cell>
          <cell r="D3170">
            <v>2</v>
          </cell>
          <cell r="E3170">
            <v>73.41</v>
          </cell>
          <cell r="F3170">
            <v>79.17</v>
          </cell>
          <cell r="H3170">
            <v>79.569999999999993</v>
          </cell>
          <cell r="I3170" t="str">
            <v>MATE MHIS 2051</v>
          </cell>
        </row>
        <row r="3171">
          <cell r="B3171" t="str">
            <v>HA</v>
          </cell>
        </row>
        <row r="3172">
          <cell r="A3172">
            <v>2052</v>
          </cell>
          <cell r="B3172" t="str">
            <v>CURVA FOFO 45 GR C/BOLSAS JGS DN 100 INCLUSIVE ANEL BORRACHA</v>
          </cell>
          <cell r="C3172" t="str">
            <v>UN</v>
          </cell>
          <cell r="D3172">
            <v>2</v>
          </cell>
          <cell r="E3172">
            <v>105.18</v>
          </cell>
          <cell r="F3172">
            <v>113.43</v>
          </cell>
          <cell r="H3172">
            <v>114.01</v>
          </cell>
          <cell r="I3172" t="str">
            <v>MATE MHIS 2052</v>
          </cell>
        </row>
        <row r="3173">
          <cell r="A3173">
            <v>2053</v>
          </cell>
          <cell r="B3173" t="str">
            <v>CURVA FOFO 45 GR C/BOLSAS JGS DN 150 INCLUSIVE ANEL BORRACHA</v>
          </cell>
          <cell r="C3173" t="str">
            <v>UN</v>
          </cell>
          <cell r="D3173">
            <v>2</v>
          </cell>
          <cell r="E3173">
            <v>155.21</v>
          </cell>
          <cell r="F3173">
            <v>167.38</v>
          </cell>
          <cell r="H3173">
            <v>168.24</v>
          </cell>
          <cell r="I3173" t="str">
            <v>MATE MHIS 2053</v>
          </cell>
        </row>
        <row r="3174">
          <cell r="A3174">
            <v>2054</v>
          </cell>
          <cell r="B3174" t="str">
            <v>CURVA FOFO 45 GR C/BOLSAS JGS DN 200 INCLUSIVE ANEL BORRACHA</v>
          </cell>
          <cell r="C3174" t="str">
            <v>UN</v>
          </cell>
          <cell r="D3174">
            <v>2</v>
          </cell>
          <cell r="E3174">
            <v>237.25</v>
          </cell>
          <cell r="F3174">
            <v>255.86</v>
          </cell>
          <cell r="H3174">
            <v>257.17</v>
          </cell>
          <cell r="I3174" t="str">
            <v>MATE MHIS 2054</v>
          </cell>
        </row>
        <row r="3175">
          <cell r="A3175">
            <v>2055</v>
          </cell>
          <cell r="B3175" t="str">
            <v>CURVA FOFO 45 GR C/BOLSAS JGS DN 250 INCLUSIVE ANEL BORRACHA</v>
          </cell>
          <cell r="C3175" t="str">
            <v>UN</v>
          </cell>
          <cell r="D3175">
            <v>2</v>
          </cell>
          <cell r="E3175">
            <v>323.88</v>
          </cell>
          <cell r="F3175">
            <v>349.28</v>
          </cell>
          <cell r="H3175">
            <v>351.07</v>
          </cell>
          <cell r="I3175" t="str">
            <v>MATE MHIS 2055</v>
          </cell>
        </row>
        <row r="3176">
          <cell r="A3176">
            <v>2056</v>
          </cell>
          <cell r="B3176" t="str">
            <v>CURVA FOFO 45 GR C/BOLSAS JGS DN 300 INCLUSIVE ANEL BORRACHA</v>
          </cell>
          <cell r="C3176" t="str">
            <v>UN</v>
          </cell>
          <cell r="D3176">
            <v>2</v>
          </cell>
          <cell r="E3176">
            <v>445.3</v>
          </cell>
          <cell r="F3176">
            <v>480.23</v>
          </cell>
          <cell r="H3176">
            <v>482.69</v>
          </cell>
          <cell r="I3176" t="str">
            <v>MATE MHIS 2056</v>
          </cell>
        </row>
        <row r="3177">
          <cell r="A3177">
            <v>2129</v>
          </cell>
          <cell r="B3177" t="str">
            <v>CURVA FOFO 45 GR C/BOLSAS JGS DN 350 INCLUSIVE ANEL BORRACHA</v>
          </cell>
          <cell r="C3177" t="str">
            <v>UN</v>
          </cell>
          <cell r="D3177">
            <v>2</v>
          </cell>
          <cell r="E3177">
            <v>750.79</v>
          </cell>
          <cell r="F3177">
            <v>809.68</v>
          </cell>
          <cell r="H3177">
            <v>813.83</v>
          </cell>
          <cell r="I3177" t="str">
            <v>MATE MHIS 2129</v>
          </cell>
        </row>
        <row r="3178">
          <cell r="A3178">
            <v>2057</v>
          </cell>
          <cell r="B3178" t="str">
            <v>CURVA FOFO 45 GR C/BOLSAS JGS DN 400 INCLUSIVE ANEL BORRACHA</v>
          </cell>
          <cell r="C3178" t="str">
            <v>UN</v>
          </cell>
          <cell r="D3178">
            <v>2</v>
          </cell>
          <cell r="E3178">
            <v>793.13</v>
          </cell>
          <cell r="F3178">
            <v>855.34</v>
          </cell>
          <cell r="H3178">
            <v>859.72</v>
          </cell>
          <cell r="I3178" t="str">
            <v>MATE MHIS 2057</v>
          </cell>
        </row>
        <row r="3179">
          <cell r="A3179" t="str">
            <v>ÓDIGO</v>
          </cell>
          <cell r="B3179" t="str">
            <v>| DESCRIÇÃO DO INSUMO</v>
          </cell>
          <cell r="C3179" t="str">
            <v>| UNID.</v>
          </cell>
          <cell r="D3179" t="str">
            <v>| CAT.</v>
          </cell>
          <cell r="E3179" t="str">
            <v>P R E Ç O</v>
          </cell>
          <cell r="F3179" t="str">
            <v>S  C A L C</v>
          </cell>
          <cell r="G3179" t="str">
            <v>U L A</v>
          </cell>
          <cell r="H3179" t="str">
            <v>D O S  |</v>
          </cell>
          <cell r="I3179" t="str">
            <v>COD.INTELIGENTE</v>
          </cell>
        </row>
        <row r="3180">
          <cell r="D3180">
            <v>1</v>
          </cell>
          <cell r="E3180" t="str">
            <v>.QUARTIL</v>
          </cell>
          <cell r="F3180" t="str">
            <v>MEDIANO</v>
          </cell>
          <cell r="G3180">
            <v>3</v>
          </cell>
          <cell r="H3180" t="str">
            <v>.QUARTIL</v>
          </cell>
        </row>
        <row r="3182">
          <cell r="A3182" t="str">
            <v>íNCULO..</v>
          </cell>
          <cell r="B3182" t="str">
            <v>...: NACIONAL CAIXA</v>
          </cell>
        </row>
        <row r="3184">
          <cell r="A3184">
            <v>2059</v>
          </cell>
          <cell r="B3184" t="str">
            <v>CURVA FOFO 45 GR C/BOLSAS JGS DN 500 INCLUSIVE ANEL BORRACHA</v>
          </cell>
          <cell r="C3184" t="str">
            <v>UN</v>
          </cell>
          <cell r="D3184">
            <v>2</v>
          </cell>
          <cell r="E3184">
            <v>1456.04</v>
          </cell>
          <cell r="F3184">
            <v>1570.24</v>
          </cell>
          <cell r="H3184">
            <v>1578.29</v>
          </cell>
          <cell r="I3184" t="str">
            <v>MATE MHIS 2059</v>
          </cell>
        </row>
        <row r="3185">
          <cell r="A3185">
            <v>2060</v>
          </cell>
          <cell r="B3185" t="str">
            <v>CURVA FOFO 45 GR C/BOLSAS JGS DN 600 INCLUSIVE ANEL BORRACHA</v>
          </cell>
          <cell r="C3185" t="str">
            <v>UN</v>
          </cell>
          <cell r="D3185">
            <v>2</v>
          </cell>
          <cell r="E3185">
            <v>1896.65</v>
          </cell>
          <cell r="F3185">
            <v>2045.4</v>
          </cell>
          <cell r="H3185">
            <v>2055.88</v>
          </cell>
          <cell r="I3185" t="str">
            <v>MATE MHIS 2060</v>
          </cell>
        </row>
        <row r="3186">
          <cell r="A3186">
            <v>2061</v>
          </cell>
          <cell r="B3186" t="str">
            <v>CURVA FOFO 45 GR C/BOLSAS JGS DN 700 INCLUSIVE ANEL BORRACHA</v>
          </cell>
          <cell r="C3186" t="str">
            <v>UN</v>
          </cell>
          <cell r="D3186">
            <v>2</v>
          </cell>
          <cell r="E3186">
            <v>3789.5</v>
          </cell>
          <cell r="F3186">
            <v>4086.71</v>
          </cell>
          <cell r="H3186">
            <v>4107.6499999999996</v>
          </cell>
          <cell r="I3186" t="str">
            <v>MATE MHIS 2061</v>
          </cell>
        </row>
        <row r="3187">
          <cell r="A3187">
            <v>2062</v>
          </cell>
          <cell r="B3187" t="str">
            <v>CURVA FOFO 45 GR C/BOLSAS JGS DN 800 INCLUSIVE ANEL BORRACHA</v>
          </cell>
          <cell r="C3187" t="str">
            <v>UN</v>
          </cell>
          <cell r="D3187">
            <v>2</v>
          </cell>
          <cell r="E3187">
            <v>4743.4399999999996</v>
          </cell>
          <cell r="F3187">
            <v>5115.4799999999996</v>
          </cell>
          <cell r="H3187">
            <v>5141.6899999999996</v>
          </cell>
          <cell r="I3187" t="str">
            <v>MATE MHIS 2062</v>
          </cell>
        </row>
        <row r="3188">
          <cell r="A3188">
            <v>2063</v>
          </cell>
          <cell r="B3188" t="str">
            <v>CURVA FOFO 45 GR C/BOLSAS JGS DN 900 INCLUSIVE ANEL BORRACHA</v>
          </cell>
          <cell r="C3188" t="str">
            <v>UN</v>
          </cell>
          <cell r="D3188">
            <v>2</v>
          </cell>
          <cell r="E3188">
            <v>6974.6</v>
          </cell>
          <cell r="F3188">
            <v>7521.63</v>
          </cell>
          <cell r="H3188">
            <v>7560.17</v>
          </cell>
          <cell r="I3188" t="str">
            <v>MATE MHIS 2063</v>
          </cell>
        </row>
        <row r="3189">
          <cell r="A3189">
            <v>2348</v>
          </cell>
          <cell r="B3189" t="str">
            <v>CURVA FOFO 45 GR C/BOLSAS JM DN    300</v>
          </cell>
          <cell r="C3189" t="str">
            <v>UN</v>
          </cell>
          <cell r="D3189">
            <v>2</v>
          </cell>
          <cell r="E3189">
            <v>1574.41</v>
          </cell>
          <cell r="F3189">
            <v>1697.89</v>
          </cell>
          <cell r="H3189">
            <v>1706.59</v>
          </cell>
          <cell r="I3189" t="str">
            <v>MATE MHIS 2348</v>
          </cell>
        </row>
        <row r="3190">
          <cell r="A3190">
            <v>2091</v>
          </cell>
          <cell r="B3190" t="str">
            <v>CURVA FOFO 45 GR C/BOLSAS JM DN    400</v>
          </cell>
          <cell r="C3190" t="str">
            <v>UN</v>
          </cell>
          <cell r="D3190">
            <v>2</v>
          </cell>
          <cell r="E3190">
            <v>2677.57</v>
          </cell>
          <cell r="F3190">
            <v>2887.58</v>
          </cell>
          <cell r="H3190">
            <v>2902.37</v>
          </cell>
          <cell r="I3190" t="str">
            <v>MATE MHIS 2091</v>
          </cell>
        </row>
        <row r="3191">
          <cell r="A3191">
            <v>2093</v>
          </cell>
          <cell r="B3191" t="str">
            <v>CURVA FOFO 45 GR C/BOLSAS JM DN    500</v>
          </cell>
          <cell r="C3191" t="str">
            <v>UN</v>
          </cell>
          <cell r="D3191">
            <v>2</v>
          </cell>
          <cell r="E3191">
            <v>4127.13</v>
          </cell>
          <cell r="F3191">
            <v>4450.83</v>
          </cell>
          <cell r="H3191">
            <v>4473.63</v>
          </cell>
          <cell r="I3191" t="str">
            <v>MATE MHIS 2093</v>
          </cell>
        </row>
        <row r="3192">
          <cell r="A3192">
            <v>2094</v>
          </cell>
          <cell r="B3192" t="str">
            <v>CURVA FOFO 45 GR C/BOLSAS JM DN    600</v>
          </cell>
          <cell r="C3192" t="str">
            <v>UN</v>
          </cell>
          <cell r="D3192">
            <v>2</v>
          </cell>
          <cell r="E3192">
            <v>4675.46</v>
          </cell>
          <cell r="F3192">
            <v>5042.16</v>
          </cell>
          <cell r="H3192">
            <v>5068</v>
          </cell>
          <cell r="I3192" t="str">
            <v>MATE MHIS 2094</v>
          </cell>
        </row>
        <row r="3193">
          <cell r="A3193">
            <v>2095</v>
          </cell>
          <cell r="B3193" t="str">
            <v>CURVA FOFO 45 GR C/BOLSAS JM DN    700</v>
          </cell>
          <cell r="C3193" t="str">
            <v>UN</v>
          </cell>
          <cell r="D3193">
            <v>2</v>
          </cell>
          <cell r="E3193">
            <v>7519.67</v>
          </cell>
          <cell r="F3193">
            <v>8109.45</v>
          </cell>
          <cell r="H3193">
            <v>8151</v>
          </cell>
          <cell r="I3193" t="str">
            <v>MATE MHIS 2095</v>
          </cell>
        </row>
        <row r="3194">
          <cell r="A3194">
            <v>2096</v>
          </cell>
          <cell r="B3194" t="str">
            <v>CURVA FOFO 45 GR C/BOLSAS JM DN    800</v>
          </cell>
          <cell r="C3194" t="str">
            <v>UN</v>
          </cell>
          <cell r="D3194" t="str">
            <v>2     1</v>
          </cell>
          <cell r="E3194" t="str">
            <v>0.234,49</v>
          </cell>
          <cell r="F3194">
            <v>11037.2</v>
          </cell>
          <cell r="G3194">
            <v>1</v>
          </cell>
          <cell r="H3194">
            <v>1093.75</v>
          </cell>
          <cell r="I3194" t="str">
            <v>MATE MHIS 2096</v>
          </cell>
        </row>
        <row r="3195">
          <cell r="A3195">
            <v>2097</v>
          </cell>
          <cell r="B3195" t="str">
            <v>CURVA FOFO 45 GR C/BOLSAS JM DN    900</v>
          </cell>
          <cell r="C3195" t="str">
            <v>UN</v>
          </cell>
          <cell r="D3195" t="str">
            <v>2     1</v>
          </cell>
          <cell r="E3195">
            <v>1272.1400000000001</v>
          </cell>
          <cell r="F3195">
            <v>12156.23</v>
          </cell>
          <cell r="G3195">
            <v>1</v>
          </cell>
          <cell r="H3195">
            <v>2218.52</v>
          </cell>
          <cell r="I3195" t="str">
            <v>MATE MHIS 2097</v>
          </cell>
        </row>
        <row r="3196">
          <cell r="A3196">
            <v>2098</v>
          </cell>
          <cell r="B3196" t="str">
            <v>CURVA FOFO 45 GR C/BOLSAS JM DN 1000</v>
          </cell>
          <cell r="C3196" t="str">
            <v>UN</v>
          </cell>
          <cell r="D3196" t="str">
            <v>2     1</v>
          </cell>
          <cell r="E3196">
            <v>8662.93</v>
          </cell>
          <cell r="F3196">
            <v>20126.689999999999</v>
          </cell>
          <cell r="G3196">
            <v>2</v>
          </cell>
          <cell r="H3196" t="str">
            <v>0.229,82</v>
          </cell>
          <cell r="I3196" t="str">
            <v>MATE MHIS 2098</v>
          </cell>
        </row>
        <row r="3197">
          <cell r="A3197">
            <v>2347</v>
          </cell>
          <cell r="B3197" t="str">
            <v>CURVA FOFO 45 GR C/BOLSAS JM DN 1200</v>
          </cell>
          <cell r="C3197" t="str">
            <v>UN</v>
          </cell>
          <cell r="D3197" t="str">
            <v>2     2</v>
          </cell>
          <cell r="E3197">
            <v>1329.61</v>
          </cell>
          <cell r="F3197">
            <v>23002.52</v>
          </cell>
          <cell r="G3197">
            <v>2</v>
          </cell>
          <cell r="H3197">
            <v>3120.38</v>
          </cell>
          <cell r="I3197" t="str">
            <v>MATE MHIS 2347</v>
          </cell>
        </row>
        <row r="3198">
          <cell r="A3198">
            <v>2259</v>
          </cell>
          <cell r="B3198" t="str">
            <v>CURVA FOFO 45 GR C/FLANGES PN-10 DN   350</v>
          </cell>
          <cell r="C3198" t="str">
            <v>UN</v>
          </cell>
          <cell r="D3198">
            <v>2</v>
          </cell>
          <cell r="E3198">
            <v>938.32</v>
          </cell>
          <cell r="F3198">
            <v>1011.91</v>
          </cell>
          <cell r="H3198">
            <v>1017.1</v>
          </cell>
          <cell r="I3198" t="str">
            <v>MATE MHIS 2259</v>
          </cell>
        </row>
        <row r="3199">
          <cell r="A3199">
            <v>2260</v>
          </cell>
          <cell r="B3199" t="str">
            <v>CURVA FOFO 45 GR C/FLANGES PN-10 DN   400</v>
          </cell>
          <cell r="C3199" t="str">
            <v>UN</v>
          </cell>
          <cell r="D3199">
            <v>2</v>
          </cell>
          <cell r="E3199">
            <v>920.43</v>
          </cell>
          <cell r="F3199">
            <v>992.62</v>
          </cell>
          <cell r="H3199">
            <v>997.71</v>
          </cell>
          <cell r="I3199" t="str">
            <v>MATE MHIS 2260</v>
          </cell>
        </row>
        <row r="3200">
          <cell r="A3200">
            <v>1992</v>
          </cell>
          <cell r="B3200" t="str">
            <v>CURVA FOFO 45 GR C/FLANGES PN-10 DN   500</v>
          </cell>
          <cell r="C3200" t="str">
            <v>UN</v>
          </cell>
          <cell r="D3200">
            <v>2</v>
          </cell>
          <cell r="E3200">
            <v>2003.46</v>
          </cell>
          <cell r="F3200">
            <v>2160.6</v>
          </cell>
          <cell r="H3200">
            <v>2171.67</v>
          </cell>
          <cell r="I3200" t="str">
            <v>MATE MHIS 1992</v>
          </cell>
        </row>
        <row r="3201">
          <cell r="A3201">
            <v>2262</v>
          </cell>
          <cell r="B3201" t="str">
            <v>CURVA FOFO 45 GR C/FLANGES PN-10 DN   600</v>
          </cell>
          <cell r="C3201" t="str">
            <v>UN</v>
          </cell>
          <cell r="D3201">
            <v>2</v>
          </cell>
          <cell r="E3201">
            <v>3356</v>
          </cell>
          <cell r="F3201">
            <v>3619.22</v>
          </cell>
          <cell r="H3201">
            <v>3637.76</v>
          </cell>
          <cell r="I3201" t="str">
            <v>MATE MHIS 2262</v>
          </cell>
        </row>
        <row r="3202">
          <cell r="A3202">
            <v>2263</v>
          </cell>
          <cell r="B3202" t="str">
            <v>CURVA FOFO 45 GR C/FLANGES PN-10 DN   700</v>
          </cell>
          <cell r="C3202" t="str">
            <v>UN</v>
          </cell>
          <cell r="D3202">
            <v>2</v>
          </cell>
          <cell r="E3202">
            <v>4685.8500000000004</v>
          </cell>
          <cell r="F3202">
            <v>5053.37</v>
          </cell>
          <cell r="H3202">
            <v>5079.26</v>
          </cell>
          <cell r="I3202" t="str">
            <v>MATE MHIS 2263</v>
          </cell>
        </row>
        <row r="3203">
          <cell r="A3203">
            <v>2264</v>
          </cell>
          <cell r="B3203" t="str">
            <v>CURVA FOFO 45 GR C/FLANGES PN-10 DN   800</v>
          </cell>
          <cell r="C3203" t="str">
            <v>UN</v>
          </cell>
          <cell r="D3203">
            <v>2</v>
          </cell>
          <cell r="E3203">
            <v>6348.48</v>
          </cell>
          <cell r="F3203">
            <v>6846.4</v>
          </cell>
          <cell r="H3203">
            <v>6881.48</v>
          </cell>
          <cell r="I3203" t="str">
            <v>MATE MHIS 2264</v>
          </cell>
        </row>
        <row r="3204">
          <cell r="A3204">
            <v>1991</v>
          </cell>
          <cell r="B3204" t="str">
            <v>CURVA FOFO 45 GR C/FLANGES PN-10 DN   900</v>
          </cell>
          <cell r="C3204" t="str">
            <v>UN</v>
          </cell>
          <cell r="D3204">
            <v>2</v>
          </cell>
          <cell r="E3204">
            <v>7114.11</v>
          </cell>
          <cell r="F3204">
            <v>7672.08</v>
          </cell>
          <cell r="H3204">
            <v>7711.4</v>
          </cell>
          <cell r="I3204" t="str">
            <v>MATE MHIS 1991</v>
          </cell>
        </row>
        <row r="3205">
          <cell r="A3205">
            <v>1990</v>
          </cell>
          <cell r="B3205" t="str">
            <v>CURVA FOFO 45 GR C/FLANGES PN-10 DN 1000</v>
          </cell>
          <cell r="C3205" t="str">
            <v>UN</v>
          </cell>
          <cell r="D3205" t="str">
            <v>2     1</v>
          </cell>
          <cell r="E3205">
            <v>2630.35</v>
          </cell>
          <cell r="F3205">
            <v>13620.97</v>
          </cell>
          <cell r="G3205">
            <v>1</v>
          </cell>
          <cell r="H3205">
            <v>3690.76</v>
          </cell>
          <cell r="I3205" t="str">
            <v>MATE MHIS 1990</v>
          </cell>
        </row>
        <row r="3206">
          <cell r="A3206">
            <v>2265</v>
          </cell>
          <cell r="B3206" t="str">
            <v>CURVA FOFO 45 GR C/FLANGES PN-10 DN 1200</v>
          </cell>
          <cell r="C3206" t="str">
            <v>UN</v>
          </cell>
          <cell r="D3206" t="str">
            <v>2     1</v>
          </cell>
          <cell r="E3206">
            <v>9403.11</v>
          </cell>
          <cell r="F3206">
            <v>20924.919999999998</v>
          </cell>
          <cell r="G3206">
            <v>2</v>
          </cell>
          <cell r="H3206">
            <v>1032.1400000000001</v>
          </cell>
          <cell r="I3206" t="str">
            <v>MATE MHIS 2265</v>
          </cell>
        </row>
        <row r="3207">
          <cell r="A3207">
            <v>1995</v>
          </cell>
          <cell r="B3207" t="str">
            <v>CURVA FOFO 45 GR C/FLANGES PN-10/16 DN 100</v>
          </cell>
          <cell r="C3207" t="str">
            <v>UN</v>
          </cell>
          <cell r="D3207">
            <v>2</v>
          </cell>
          <cell r="E3207">
            <v>94.66</v>
          </cell>
          <cell r="F3207">
            <v>102.09</v>
          </cell>
          <cell r="H3207">
            <v>102.61</v>
          </cell>
          <cell r="I3207" t="str">
            <v>MATE MHIS 1995</v>
          </cell>
        </row>
        <row r="3208">
          <cell r="A3208">
            <v>2019</v>
          </cell>
          <cell r="B3208" t="str">
            <v>CURVA FOFO 45 GR C/FLANGES PN-10/16 DN 150</v>
          </cell>
          <cell r="C3208" t="str">
            <v>UN</v>
          </cell>
          <cell r="D3208">
            <v>2</v>
          </cell>
          <cell r="E3208">
            <v>161.30000000000001</v>
          </cell>
          <cell r="F3208">
            <v>173.95</v>
          </cell>
          <cell r="H3208">
            <v>174.84</v>
          </cell>
          <cell r="I3208" t="str">
            <v>MATE MHIS 2019</v>
          </cell>
        </row>
        <row r="3209">
          <cell r="A3209">
            <v>2301</v>
          </cell>
          <cell r="B3209" t="str">
            <v>CURVA FOFO 45 GR C/FLANGES PN-10/16 DN 200</v>
          </cell>
          <cell r="C3209" t="str">
            <v>UN</v>
          </cell>
          <cell r="D3209">
            <v>2</v>
          </cell>
          <cell r="E3209">
            <v>350.99</v>
          </cell>
          <cell r="F3209">
            <v>378.52</v>
          </cell>
          <cell r="H3209">
            <v>380.46</v>
          </cell>
          <cell r="I3209" t="str">
            <v>MATE MHIS 2301</v>
          </cell>
        </row>
        <row r="3210">
          <cell r="A3210" t="str">
            <v>ÓDIGO</v>
          </cell>
          <cell r="B3210" t="str">
            <v>| DESCRIÇÃO DO INSUMO</v>
          </cell>
          <cell r="C3210" t="str">
            <v>| UNID.</v>
          </cell>
          <cell r="D3210" t="str">
            <v>| CAT.</v>
          </cell>
          <cell r="E3210" t="str">
            <v>P R E Ç O</v>
          </cell>
          <cell r="F3210" t="str">
            <v>S  C A L C</v>
          </cell>
          <cell r="G3210" t="str">
            <v>U L A</v>
          </cell>
          <cell r="H3210" t="str">
            <v>D O S  |</v>
          </cell>
          <cell r="I3210" t="str">
            <v>COD.INTELIGENTE</v>
          </cell>
        </row>
        <row r="3211">
          <cell r="D3211">
            <v>1</v>
          </cell>
          <cell r="E3211" t="str">
            <v>.QUARTIL</v>
          </cell>
          <cell r="F3211" t="str">
            <v>MEDIANO</v>
          </cell>
          <cell r="G3211">
            <v>3</v>
          </cell>
          <cell r="H3211" t="str">
            <v>.QUARTIL</v>
          </cell>
        </row>
        <row r="3213">
          <cell r="A3213" t="str">
            <v>íNCULO..</v>
          </cell>
          <cell r="B3213" t="str">
            <v>...: NACIONAL CAIXA</v>
          </cell>
        </row>
        <row r="3215">
          <cell r="A3215">
            <v>2302</v>
          </cell>
          <cell r="B3215" t="str">
            <v>CURVA FOFO 45 GR C/FLANGES PN-10/16 DN 250</v>
          </cell>
          <cell r="C3215" t="str">
            <v>UN</v>
          </cell>
          <cell r="D3215">
            <v>2</v>
          </cell>
          <cell r="E3215">
            <v>450.56</v>
          </cell>
          <cell r="F3215">
            <v>485.9</v>
          </cell>
          <cell r="H3215">
            <v>488.39</v>
          </cell>
          <cell r="I3215" t="str">
            <v>MATE MHIS 2302</v>
          </cell>
        </row>
        <row r="3216">
          <cell r="A3216">
            <v>2018</v>
          </cell>
          <cell r="B3216" t="str">
            <v>CURVA FOFO 45 GR C/FLANGES PN-10/16 DN 300</v>
          </cell>
          <cell r="C3216" t="str">
            <v>UN</v>
          </cell>
          <cell r="D3216">
            <v>2</v>
          </cell>
          <cell r="E3216">
            <v>638.16</v>
          </cell>
          <cell r="F3216">
            <v>688.22</v>
          </cell>
          <cell r="H3216">
            <v>691.74</v>
          </cell>
          <cell r="I3216" t="str">
            <v>MATE MHIS 2018</v>
          </cell>
        </row>
        <row r="3217">
          <cell r="A3217">
            <v>2166</v>
          </cell>
          <cell r="B3217" t="str">
            <v>CURVA FOFO 45 GR C/FLANGES PN-10/16/25 DN    80</v>
          </cell>
          <cell r="C3217" t="str">
            <v>UN</v>
          </cell>
          <cell r="D3217">
            <v>2</v>
          </cell>
          <cell r="E3217">
            <v>85.9</v>
          </cell>
          <cell r="F3217">
            <v>92.64</v>
          </cell>
          <cell r="H3217">
            <v>93.11</v>
          </cell>
          <cell r="I3217" t="str">
            <v>MATE MHIS 2166</v>
          </cell>
        </row>
        <row r="3218">
          <cell r="A3218">
            <v>2017</v>
          </cell>
          <cell r="B3218" t="str">
            <v>CURVA FOFO 45 GR C/FLANGES PN-16 DN    350</v>
          </cell>
          <cell r="C3218" t="str">
            <v>UN</v>
          </cell>
          <cell r="D3218">
            <v>2</v>
          </cell>
          <cell r="E3218">
            <v>1137.0999999999999</v>
          </cell>
          <cell r="F3218">
            <v>1226.28</v>
          </cell>
          <cell r="H3218">
            <v>1232.56</v>
          </cell>
          <cell r="I3218" t="str">
            <v>MATE MHIS 2017</v>
          </cell>
        </row>
        <row r="3219">
          <cell r="A3219">
            <v>2303</v>
          </cell>
          <cell r="B3219" t="str">
            <v>CURVA FOFO 45 GR C/FLANGES PN-16 DN    400</v>
          </cell>
          <cell r="C3219" t="str">
            <v>UN</v>
          </cell>
          <cell r="D3219">
            <v>2</v>
          </cell>
          <cell r="E3219">
            <v>1331.4</v>
          </cell>
          <cell r="F3219">
            <v>1435.83</v>
          </cell>
          <cell r="H3219">
            <v>1443.18</v>
          </cell>
          <cell r="I3219" t="str">
            <v>MATE MHIS 2303</v>
          </cell>
        </row>
        <row r="3220">
          <cell r="A3220">
            <v>2305</v>
          </cell>
          <cell r="B3220" t="str">
            <v>CURVA FOFO 45 GR C/FLANGES PN-16 DN    500</v>
          </cell>
          <cell r="C3220" t="str">
            <v>UN</v>
          </cell>
          <cell r="D3220">
            <v>2</v>
          </cell>
          <cell r="E3220">
            <v>2476.81</v>
          </cell>
          <cell r="F3220">
            <v>2671.07</v>
          </cell>
          <cell r="H3220">
            <v>2684.75</v>
          </cell>
          <cell r="I3220" t="str">
            <v>MATE MHIS 2305</v>
          </cell>
        </row>
        <row r="3221">
          <cell r="A3221">
            <v>2016</v>
          </cell>
          <cell r="B3221" t="str">
            <v>CURVA FOFO 45 GR C/FLANGES PN-16 DN    600</v>
          </cell>
          <cell r="C3221" t="str">
            <v>UN</v>
          </cell>
          <cell r="D3221">
            <v>2</v>
          </cell>
          <cell r="E3221">
            <v>3652.92</v>
          </cell>
          <cell r="F3221">
            <v>3939.43</v>
          </cell>
          <cell r="H3221">
            <v>3959.61</v>
          </cell>
          <cell r="I3221" t="str">
            <v>MATE MHIS 2016</v>
          </cell>
        </row>
        <row r="3222">
          <cell r="A3222">
            <v>2306</v>
          </cell>
          <cell r="B3222" t="str">
            <v>CURVA FOFO 45 GR C/FLANGES PN-16 DN    700</v>
          </cell>
          <cell r="C3222" t="str">
            <v>UN</v>
          </cell>
          <cell r="D3222">
            <v>2</v>
          </cell>
          <cell r="E3222">
            <v>5711.2</v>
          </cell>
          <cell r="F3222">
            <v>6159.14</v>
          </cell>
          <cell r="H3222">
            <v>6190.7</v>
          </cell>
          <cell r="I3222" t="str">
            <v>MATE MHIS 2306</v>
          </cell>
        </row>
        <row r="3223">
          <cell r="A3223">
            <v>2307</v>
          </cell>
          <cell r="B3223" t="str">
            <v>CURVA FOFO 45 GR C/FLANGES PN-16 DN    800</v>
          </cell>
          <cell r="C3223" t="str">
            <v>UN</v>
          </cell>
          <cell r="D3223">
            <v>2</v>
          </cell>
          <cell r="E3223">
            <v>7299.9</v>
          </cell>
          <cell r="F3223">
            <v>7872.44</v>
          </cell>
          <cell r="H3223">
            <v>7912.78</v>
          </cell>
          <cell r="I3223" t="str">
            <v>MATE MHIS 2307</v>
          </cell>
        </row>
        <row r="3224">
          <cell r="A3224">
            <v>2015</v>
          </cell>
          <cell r="B3224" t="str">
            <v>CURVA FOFO 45 GR C/FLANGES PN-16 DN    900</v>
          </cell>
          <cell r="C3224" t="str">
            <v>UN</v>
          </cell>
          <cell r="D3224">
            <v>2</v>
          </cell>
          <cell r="E3224">
            <v>8716.7800000000007</v>
          </cell>
          <cell r="F3224">
            <v>9400.4500000000007</v>
          </cell>
          <cell r="H3224">
            <v>9448.6200000000008</v>
          </cell>
          <cell r="I3224" t="str">
            <v>MATE MHIS 2015</v>
          </cell>
        </row>
        <row r="3225">
          <cell r="A3225">
            <v>2308</v>
          </cell>
          <cell r="B3225" t="str">
            <v>CURVA FOFO 45 GR C/FLANGES PN-16 DN 1000</v>
          </cell>
          <cell r="C3225" t="str">
            <v>UN</v>
          </cell>
          <cell r="D3225" t="str">
            <v>2     1</v>
          </cell>
          <cell r="E3225">
            <v>2931.61</v>
          </cell>
          <cell r="F3225">
            <v>13945.86</v>
          </cell>
          <cell r="G3225">
            <v>1</v>
          </cell>
          <cell r="H3225">
            <v>4017.32</v>
          </cell>
          <cell r="I3225" t="str">
            <v>MATE MHIS 2308</v>
          </cell>
        </row>
        <row r="3226">
          <cell r="A3226">
            <v>15005</v>
          </cell>
          <cell r="B3226" t="str">
            <v>CURVA FOFO 45 GR C/FLANGES PN-16 DN 250</v>
          </cell>
          <cell r="C3226" t="str">
            <v>UN</v>
          </cell>
          <cell r="D3226">
            <v>2</v>
          </cell>
          <cell r="E3226">
            <v>632.97</v>
          </cell>
          <cell r="F3226">
            <v>682.61</v>
          </cell>
          <cell r="H3226">
            <v>686.11</v>
          </cell>
          <cell r="I3226" t="str">
            <v>MATE MHIS 15005</v>
          </cell>
        </row>
        <row r="3227">
          <cell r="A3227">
            <v>15006</v>
          </cell>
          <cell r="B3227" t="str">
            <v>CURVA FOFO 45 GR C/FLANGES PN-16 DN 300</v>
          </cell>
          <cell r="C3227" t="str">
            <v>UN</v>
          </cell>
          <cell r="D3227">
            <v>2</v>
          </cell>
          <cell r="E3227">
            <v>957.79</v>
          </cell>
          <cell r="F3227">
            <v>1032.9100000000001</v>
          </cell>
          <cell r="H3227">
            <v>1038.2</v>
          </cell>
          <cell r="I3227" t="str">
            <v>MATE MHIS 15006</v>
          </cell>
        </row>
        <row r="3228">
          <cell r="A3228">
            <v>2031</v>
          </cell>
          <cell r="B3228" t="str">
            <v>CURVA FOFO 45 GR C/FLANGES PN-25 DN    100</v>
          </cell>
          <cell r="C3228" t="str">
            <v>UN</v>
          </cell>
          <cell r="D3228">
            <v>2</v>
          </cell>
          <cell r="E3228">
            <v>136.82</v>
          </cell>
          <cell r="F3228">
            <v>147.55000000000001</v>
          </cell>
          <cell r="H3228">
            <v>148.30000000000001</v>
          </cell>
          <cell r="I3228" t="str">
            <v>MATE MHIS 2031</v>
          </cell>
        </row>
        <row r="3229">
          <cell r="A3229">
            <v>2030</v>
          </cell>
          <cell r="B3229" t="str">
            <v>CURVA FOFO 45 GR C/FLANGES PN-25 DN    150</v>
          </cell>
          <cell r="C3229" t="str">
            <v>UN</v>
          </cell>
          <cell r="D3229">
            <v>2</v>
          </cell>
          <cell r="E3229">
            <v>278.76</v>
          </cell>
          <cell r="F3229">
            <v>300.62</v>
          </cell>
          <cell r="H3229">
            <v>302.16000000000003</v>
          </cell>
          <cell r="I3229" t="str">
            <v>MATE MHIS 2030</v>
          </cell>
        </row>
        <row r="3230">
          <cell r="A3230">
            <v>2168</v>
          </cell>
          <cell r="B3230" t="str">
            <v>CURVA FOFO 45 GR C/FLANGES PN-25 DN    200</v>
          </cell>
          <cell r="C3230" t="str">
            <v>UN</v>
          </cell>
          <cell r="D3230">
            <v>2</v>
          </cell>
          <cell r="E3230">
            <v>356.94</v>
          </cell>
          <cell r="F3230">
            <v>384.94</v>
          </cell>
          <cell r="H3230">
            <v>386.91</v>
          </cell>
          <cell r="I3230" t="str">
            <v>MATE MHIS 2168</v>
          </cell>
        </row>
        <row r="3231">
          <cell r="A3231">
            <v>2169</v>
          </cell>
          <cell r="B3231" t="str">
            <v>CURVA FOFO 45 GR C/FLANGES PN-25 DN    250</v>
          </cell>
          <cell r="C3231" t="str">
            <v>UN</v>
          </cell>
          <cell r="D3231">
            <v>2</v>
          </cell>
          <cell r="E3231">
            <v>865.61</v>
          </cell>
          <cell r="F3231">
            <v>933.5</v>
          </cell>
          <cell r="H3231">
            <v>938.28</v>
          </cell>
          <cell r="I3231" t="str">
            <v>MATE MHIS 2169</v>
          </cell>
        </row>
        <row r="3232">
          <cell r="A3232">
            <v>2170</v>
          </cell>
          <cell r="B3232" t="str">
            <v>CURVA FOFO 45 GR C/FLANGES PN-25 DN    300</v>
          </cell>
          <cell r="C3232" t="str">
            <v>UN</v>
          </cell>
          <cell r="D3232">
            <v>2</v>
          </cell>
          <cell r="E3232">
            <v>1232.4000000000001</v>
          </cell>
          <cell r="F3232">
            <v>1329.05</v>
          </cell>
          <cell r="H3232">
            <v>1335.86</v>
          </cell>
          <cell r="I3232" t="str">
            <v>MATE MHIS 2170</v>
          </cell>
        </row>
        <row r="3233">
          <cell r="A3233">
            <v>2029</v>
          </cell>
          <cell r="B3233" t="str">
            <v>CURVA FOFO 45 GR C/FLANGES PN-25 DN    350</v>
          </cell>
          <cell r="C3233" t="str">
            <v>UN</v>
          </cell>
          <cell r="D3233">
            <v>2</v>
          </cell>
          <cell r="E3233">
            <v>1516.68</v>
          </cell>
          <cell r="F3233">
            <v>1635.63</v>
          </cell>
          <cell r="H3233">
            <v>1644.02</v>
          </cell>
          <cell r="I3233" t="str">
            <v>MATE MHIS 2029</v>
          </cell>
        </row>
        <row r="3234">
          <cell r="A3234">
            <v>2171</v>
          </cell>
          <cell r="B3234" t="str">
            <v>CURVA FOFO 45 GR C/FLANGES PN-25 DN    400</v>
          </cell>
          <cell r="C3234" t="str">
            <v>UN</v>
          </cell>
          <cell r="D3234">
            <v>2</v>
          </cell>
          <cell r="E3234">
            <v>1954.48</v>
          </cell>
          <cell r="F3234">
            <v>2107.7800000000002</v>
          </cell>
          <cell r="H3234">
            <v>2118.58</v>
          </cell>
          <cell r="I3234" t="str">
            <v>MATE MHIS 2171</v>
          </cell>
        </row>
        <row r="3235">
          <cell r="A3235">
            <v>2173</v>
          </cell>
          <cell r="B3235" t="str">
            <v>CURVA FOFO 45 GR C/FLANGES PN-25 DN    500</v>
          </cell>
          <cell r="C3235" t="str">
            <v>UN</v>
          </cell>
          <cell r="D3235">
            <v>2</v>
          </cell>
          <cell r="E3235">
            <v>3064.61</v>
          </cell>
          <cell r="F3235">
            <v>3304.97</v>
          </cell>
          <cell r="H3235">
            <v>3321.91</v>
          </cell>
          <cell r="I3235" t="str">
            <v>MATE MHIS 2173</v>
          </cell>
        </row>
        <row r="3236">
          <cell r="A3236">
            <v>2028</v>
          </cell>
          <cell r="B3236" t="str">
            <v>CURVA FOFO 45 GR C/FLANGES PN-25 DN    600</v>
          </cell>
          <cell r="C3236" t="str">
            <v>UN</v>
          </cell>
          <cell r="D3236">
            <v>2</v>
          </cell>
          <cell r="E3236">
            <v>4456.21</v>
          </cell>
          <cell r="F3236">
            <v>4805.71</v>
          </cell>
          <cell r="H3236">
            <v>4830.34</v>
          </cell>
          <cell r="I3236" t="str">
            <v>MATE MHIS 2028</v>
          </cell>
        </row>
        <row r="3237">
          <cell r="A3237">
            <v>2174</v>
          </cell>
          <cell r="B3237" t="str">
            <v>CURVA FOFO 45 GR C/FLANGES PN-25 DN    700</v>
          </cell>
          <cell r="C3237" t="str">
            <v>UN</v>
          </cell>
          <cell r="D3237">
            <v>2</v>
          </cell>
          <cell r="E3237">
            <v>6941.32</v>
          </cell>
          <cell r="F3237">
            <v>7485.74</v>
          </cell>
          <cell r="H3237">
            <v>7524.1</v>
          </cell>
          <cell r="I3237" t="str">
            <v>MATE MHIS 2174</v>
          </cell>
        </row>
        <row r="3238">
          <cell r="A3238">
            <v>2175</v>
          </cell>
          <cell r="B3238" t="str">
            <v>CURVA FOFO 45 GR C/FLANGES PN-25 DN    800</v>
          </cell>
          <cell r="C3238" t="str">
            <v>UN</v>
          </cell>
          <cell r="D3238">
            <v>2</v>
          </cell>
          <cell r="E3238">
            <v>8933.2099999999991</v>
          </cell>
          <cell r="F3238">
            <v>9633.86</v>
          </cell>
          <cell r="H3238">
            <v>9683.2199999999993</v>
          </cell>
          <cell r="I3238" t="str">
            <v>MATE MHIS 2175</v>
          </cell>
        </row>
        <row r="3239">
          <cell r="A3239">
            <v>2023</v>
          </cell>
          <cell r="B3239" t="str">
            <v>CURVA FOFO 45 GR C/FLANGES PN-25 DN    900</v>
          </cell>
          <cell r="C3239" t="str">
            <v>UN</v>
          </cell>
          <cell r="D3239" t="str">
            <v>2     1</v>
          </cell>
          <cell r="E3239" t="str">
            <v>0.586,87</v>
          </cell>
          <cell r="F3239">
            <v>11417.21</v>
          </cell>
          <cell r="G3239">
            <v>1</v>
          </cell>
          <cell r="H3239">
            <v>1475.72</v>
          </cell>
          <cell r="I3239" t="str">
            <v>MATE MHIS 2023</v>
          </cell>
        </row>
        <row r="3240">
          <cell r="A3240">
            <v>2176</v>
          </cell>
          <cell r="B3240" t="str">
            <v>CURVA FOFO 45 GR C/FLANGES PN-25 DN 1000</v>
          </cell>
          <cell r="C3240" t="str">
            <v>UN</v>
          </cell>
          <cell r="D3240" t="str">
            <v>2     1</v>
          </cell>
          <cell r="E3240">
            <v>4211.09</v>
          </cell>
          <cell r="F3240">
            <v>15325.68</v>
          </cell>
          <cell r="G3240">
            <v>1</v>
          </cell>
          <cell r="H3240">
            <v>5404.21</v>
          </cell>
          <cell r="I3240" t="str">
            <v>MATE MHIS 2176</v>
          </cell>
        </row>
        <row r="3241">
          <cell r="A3241" t="str">
            <v>ÓDIGO</v>
          </cell>
          <cell r="B3241" t="str">
            <v>| DESCRIÇÃO DO INSUMO</v>
          </cell>
          <cell r="C3241" t="str">
            <v>| UNID.</v>
          </cell>
          <cell r="D3241" t="str">
            <v>| CAT.</v>
          </cell>
          <cell r="E3241" t="str">
            <v>P R E Ç O</v>
          </cell>
          <cell r="F3241" t="str">
            <v>S  C A L C</v>
          </cell>
          <cell r="G3241" t="str">
            <v>U L A</v>
          </cell>
          <cell r="H3241" t="str">
            <v>D O S  |</v>
          </cell>
          <cell r="I3241" t="str">
            <v>COD.INTELIGENTE</v>
          </cell>
        </row>
        <row r="3242">
          <cell r="D3242">
            <v>1</v>
          </cell>
          <cell r="E3242" t="str">
            <v>.QUARTIL</v>
          </cell>
          <cell r="F3242" t="str">
            <v>MEDIANO</v>
          </cell>
          <cell r="G3242">
            <v>3</v>
          </cell>
          <cell r="H3242" t="str">
            <v>.QUARTIL</v>
          </cell>
        </row>
        <row r="3244">
          <cell r="A3244" t="str">
            <v>íNCULO..</v>
          </cell>
          <cell r="B3244" t="str">
            <v>...: NACIONAL CAIXA</v>
          </cell>
        </row>
        <row r="3246">
          <cell r="A3246">
            <v>2151</v>
          </cell>
          <cell r="B3246" t="str">
            <v>CURVA FOFO 90 GR C/ FLANGES E PE PN-10 DN 350</v>
          </cell>
          <cell r="C3246" t="str">
            <v>UN</v>
          </cell>
          <cell r="D3246">
            <v>2</v>
          </cell>
          <cell r="E3246">
            <v>1787.89</v>
          </cell>
          <cell r="F3246">
            <v>1928.12</v>
          </cell>
          <cell r="H3246">
            <v>1938</v>
          </cell>
          <cell r="I3246" t="str">
            <v>MATE MHIS 2151</v>
          </cell>
        </row>
        <row r="3247">
          <cell r="A3247">
            <v>2190</v>
          </cell>
          <cell r="B3247" t="str">
            <v>CURVA FOFO 90 GR C/ FLANGES E PE PN-10 DN 400</v>
          </cell>
          <cell r="C3247" t="str">
            <v>UN</v>
          </cell>
          <cell r="D3247">
            <v>2</v>
          </cell>
          <cell r="E3247">
            <v>2320.4699999999998</v>
          </cell>
          <cell r="F3247">
            <v>2502.4699999999998</v>
          </cell>
          <cell r="H3247">
            <v>2515.29</v>
          </cell>
          <cell r="I3247" t="str">
            <v>MATE MHIS 2190</v>
          </cell>
        </row>
        <row r="3248">
          <cell r="A3248">
            <v>2192</v>
          </cell>
          <cell r="B3248" t="str">
            <v>CURVA FOFO 90 GR C/ FLANGES E PE PN-10 DN 500</v>
          </cell>
          <cell r="C3248" t="str">
            <v>UN</v>
          </cell>
          <cell r="D3248">
            <v>2</v>
          </cell>
          <cell r="E3248">
            <v>3880.09</v>
          </cell>
          <cell r="F3248">
            <v>4184.41</v>
          </cell>
          <cell r="H3248">
            <v>4205.8500000000004</v>
          </cell>
          <cell r="I3248" t="str">
            <v>MATE MHIS 2192</v>
          </cell>
        </row>
        <row r="3249">
          <cell r="A3249">
            <v>2212</v>
          </cell>
          <cell r="B3249" t="str">
            <v>CURVA FOFO 90 GR C/ FLANGES E PE PN-10 DN 600</v>
          </cell>
          <cell r="C3249" t="str">
            <v>UN</v>
          </cell>
          <cell r="D3249">
            <v>2</v>
          </cell>
          <cell r="E3249">
            <v>5359.44</v>
          </cell>
          <cell r="F3249">
            <v>5779.79</v>
          </cell>
          <cell r="H3249">
            <v>5809.4</v>
          </cell>
          <cell r="I3249" t="str">
            <v>MATE MHIS 2212</v>
          </cell>
        </row>
        <row r="3250">
          <cell r="A3250">
            <v>2186</v>
          </cell>
          <cell r="B3250" t="str">
            <v>CURVA FOFO 90 GR C/ FLANGES E PE PN-10/16 DN 100</v>
          </cell>
          <cell r="C3250" t="str">
            <v>UN</v>
          </cell>
          <cell r="D3250">
            <v>2</v>
          </cell>
          <cell r="E3250">
            <v>214.14</v>
          </cell>
          <cell r="F3250">
            <v>230.93</v>
          </cell>
          <cell r="H3250">
            <v>232.12</v>
          </cell>
          <cell r="I3250" t="str">
            <v>MATE MHIS 2186</v>
          </cell>
        </row>
        <row r="3251">
          <cell r="A3251">
            <v>1972</v>
          </cell>
          <cell r="B3251" t="str">
            <v>CURVA FOFO 90 GR C/ FLANGES E PE PN-10/16 DN 150</v>
          </cell>
          <cell r="C3251" t="str">
            <v>UN</v>
          </cell>
          <cell r="D3251">
            <v>2</v>
          </cell>
          <cell r="E3251">
            <v>374.78</v>
          </cell>
          <cell r="F3251">
            <v>404.17</v>
          </cell>
          <cell r="H3251">
            <v>406.24</v>
          </cell>
          <cell r="I3251" t="str">
            <v>MATE MHIS 1972</v>
          </cell>
        </row>
        <row r="3252">
          <cell r="A3252">
            <v>2187</v>
          </cell>
          <cell r="B3252" t="str">
            <v>CURVA FOFO 90 GR C/ FLANGES E PE PN-10/16 DN 200</v>
          </cell>
          <cell r="C3252" t="str">
            <v>UN</v>
          </cell>
          <cell r="D3252">
            <v>2</v>
          </cell>
          <cell r="E3252">
            <v>523.5</v>
          </cell>
          <cell r="F3252">
            <v>564.55999999999995</v>
          </cell>
          <cell r="H3252">
            <v>567.45000000000005</v>
          </cell>
          <cell r="I3252" t="str">
            <v>MATE MHIS 2187</v>
          </cell>
        </row>
        <row r="3253">
          <cell r="A3253">
            <v>2188</v>
          </cell>
          <cell r="B3253" t="str">
            <v>CURVA FOFO 90 GR C/ FLANGES E PE PN-10/16 DN 250</v>
          </cell>
          <cell r="C3253" t="str">
            <v>UN</v>
          </cell>
          <cell r="D3253">
            <v>2</v>
          </cell>
          <cell r="E3253">
            <v>844.76</v>
          </cell>
          <cell r="F3253">
            <v>911.01</v>
          </cell>
          <cell r="H3253">
            <v>915.68</v>
          </cell>
          <cell r="I3253" t="str">
            <v>MATE MHIS 2188</v>
          </cell>
        </row>
        <row r="3254">
          <cell r="A3254">
            <v>2189</v>
          </cell>
          <cell r="B3254" t="str">
            <v>CURVA FOFO 90 GR C/ FLANGES E PE PN-10/16 DN 300</v>
          </cell>
          <cell r="C3254" t="str">
            <v>UN</v>
          </cell>
          <cell r="D3254">
            <v>2</v>
          </cell>
          <cell r="E3254">
            <v>1142.2</v>
          </cell>
          <cell r="F3254">
            <v>1231.79</v>
          </cell>
          <cell r="H3254">
            <v>1238.0999999999999</v>
          </cell>
          <cell r="I3254" t="str">
            <v>MATE MHIS 2189</v>
          </cell>
        </row>
        <row r="3255">
          <cell r="A3255">
            <v>1983</v>
          </cell>
          <cell r="B3255" t="str">
            <v>CURVA FOFO 90 GR C/ FLANGES E PE PN-10/16/25 DN   80</v>
          </cell>
          <cell r="C3255" t="str">
            <v>UN</v>
          </cell>
          <cell r="D3255">
            <v>2</v>
          </cell>
          <cell r="E3255">
            <v>168.23</v>
          </cell>
          <cell r="F3255">
            <v>181.43</v>
          </cell>
          <cell r="H3255">
            <v>182.36</v>
          </cell>
          <cell r="I3255" t="str">
            <v>MATE MHIS 1983</v>
          </cell>
        </row>
        <row r="3256">
          <cell r="A3256">
            <v>1982</v>
          </cell>
          <cell r="B3256" t="str">
            <v>CURVA FOFO 90 GR C/ FLANGES E PE PN-16 DN 350</v>
          </cell>
          <cell r="C3256" t="str">
            <v>UN</v>
          </cell>
          <cell r="D3256">
            <v>2</v>
          </cell>
          <cell r="E3256">
            <v>2016.12</v>
          </cell>
          <cell r="F3256">
            <v>2174.25</v>
          </cell>
          <cell r="H3256">
            <v>2185.39</v>
          </cell>
          <cell r="I3256" t="str">
            <v>MATE MHIS 1982</v>
          </cell>
        </row>
        <row r="3257">
          <cell r="A3257">
            <v>2219</v>
          </cell>
          <cell r="B3257" t="str">
            <v>CURVA FOFO 90 GR C/ FLANGES E PE PN-16 DN 400</v>
          </cell>
          <cell r="C3257" t="str">
            <v>UN</v>
          </cell>
          <cell r="D3257">
            <v>2</v>
          </cell>
          <cell r="E3257">
            <v>2612.11</v>
          </cell>
          <cell r="F3257">
            <v>2816.98</v>
          </cell>
          <cell r="H3257">
            <v>2831.41</v>
          </cell>
          <cell r="I3257" t="str">
            <v>MATE MHIS 2219</v>
          </cell>
        </row>
        <row r="3258">
          <cell r="A3258">
            <v>2220</v>
          </cell>
          <cell r="B3258" t="str">
            <v>CURVA FOFO 90 GR C/ FLANGES E PE PN-16 DN 500</v>
          </cell>
          <cell r="C3258" t="str">
            <v>UN</v>
          </cell>
          <cell r="D3258">
            <v>2</v>
          </cell>
          <cell r="E3258">
            <v>4184.41</v>
          </cell>
          <cell r="F3258">
            <v>4512.6000000000004</v>
          </cell>
          <cell r="H3258">
            <v>4535.72</v>
          </cell>
          <cell r="I3258" t="str">
            <v>MATE MHIS 2220</v>
          </cell>
        </row>
        <row r="3259">
          <cell r="A3259">
            <v>2221</v>
          </cell>
          <cell r="B3259" t="str">
            <v>CURVA FOFO 90 GR C/ FLANGES E PE PN-16 DN 600</v>
          </cell>
          <cell r="C3259" t="str">
            <v>UN</v>
          </cell>
          <cell r="D3259">
            <v>2</v>
          </cell>
          <cell r="E3259">
            <v>6035.73</v>
          </cell>
          <cell r="F3259">
            <v>6509.12</v>
          </cell>
          <cell r="H3259">
            <v>6542.47</v>
          </cell>
          <cell r="I3259" t="str">
            <v>MATE MHIS 2221</v>
          </cell>
        </row>
        <row r="3260">
          <cell r="A3260">
            <v>1979</v>
          </cell>
          <cell r="B3260" t="str">
            <v>CURVA FOFO 90 GR C/ FLANGES E PE PN-25 DN 100</v>
          </cell>
          <cell r="C3260" t="str">
            <v>UN</v>
          </cell>
          <cell r="D3260">
            <v>2</v>
          </cell>
          <cell r="E3260">
            <v>207.02</v>
          </cell>
          <cell r="F3260">
            <v>223.25</v>
          </cell>
          <cell r="H3260">
            <v>224.4</v>
          </cell>
          <cell r="I3260" t="str">
            <v>MATE MHIS 1979</v>
          </cell>
        </row>
        <row r="3261">
          <cell r="A3261">
            <v>1978</v>
          </cell>
          <cell r="B3261" t="str">
            <v>CURVA FOFO 90 GR C/ FLANGES E PE PN-25 DN 150</v>
          </cell>
          <cell r="C3261" t="str">
            <v>UN</v>
          </cell>
          <cell r="D3261">
            <v>2</v>
          </cell>
          <cell r="E3261">
            <v>374.78</v>
          </cell>
          <cell r="F3261">
            <v>404.17</v>
          </cell>
          <cell r="H3261">
            <v>406.24</v>
          </cell>
          <cell r="I3261" t="str">
            <v>MATE MHIS 1978</v>
          </cell>
        </row>
        <row r="3262">
          <cell r="A3262">
            <v>2223</v>
          </cell>
          <cell r="B3262" t="str">
            <v>CURVA FOFO 90 GR C/ FLANGES E PE PN-25 DN 200</v>
          </cell>
          <cell r="C3262" t="str">
            <v>UN</v>
          </cell>
          <cell r="D3262">
            <v>2</v>
          </cell>
          <cell r="E3262">
            <v>523.5</v>
          </cell>
          <cell r="F3262">
            <v>564.55999999999995</v>
          </cell>
          <cell r="H3262">
            <v>567.45000000000005</v>
          </cell>
          <cell r="I3262" t="str">
            <v>MATE MHIS 2223</v>
          </cell>
        </row>
        <row r="3263">
          <cell r="A3263">
            <v>1977</v>
          </cell>
          <cell r="B3263" t="str">
            <v>CURVA FOFO 90 GR C/ FLANGES E PE PN-25 DN 250</v>
          </cell>
          <cell r="C3263" t="str">
            <v>UN</v>
          </cell>
          <cell r="D3263">
            <v>2</v>
          </cell>
          <cell r="E3263">
            <v>928.03</v>
          </cell>
          <cell r="F3263">
            <v>1000.82</v>
          </cell>
          <cell r="H3263">
            <v>1005.94</v>
          </cell>
          <cell r="I3263" t="str">
            <v>MATE MHIS 1977</v>
          </cell>
        </row>
        <row r="3264">
          <cell r="A3264">
            <v>2224</v>
          </cell>
          <cell r="B3264" t="str">
            <v>CURVA FOFO 90 GR C/ FLANGES E PE PN-25 DN 300</v>
          </cell>
          <cell r="C3264" t="str">
            <v>UN</v>
          </cell>
          <cell r="D3264">
            <v>2</v>
          </cell>
          <cell r="E3264">
            <v>1332.57</v>
          </cell>
          <cell r="F3264">
            <v>1437.09</v>
          </cell>
          <cell r="H3264">
            <v>1444.45</v>
          </cell>
          <cell r="I3264" t="str">
            <v>MATE MHIS 2224</v>
          </cell>
        </row>
        <row r="3265">
          <cell r="A3265">
            <v>2225</v>
          </cell>
          <cell r="B3265" t="str">
            <v>CURVA FOFO 90 GR C/ FLANGES E PE PN-25 DN 350</v>
          </cell>
          <cell r="C3265" t="str">
            <v>UN</v>
          </cell>
          <cell r="D3265">
            <v>2</v>
          </cell>
          <cell r="E3265">
            <v>2696.64</v>
          </cell>
          <cell r="F3265">
            <v>2908.14</v>
          </cell>
          <cell r="H3265">
            <v>2923.04</v>
          </cell>
          <cell r="I3265" t="str">
            <v>MATE MHIS 2225</v>
          </cell>
        </row>
        <row r="3266">
          <cell r="A3266">
            <v>1976</v>
          </cell>
          <cell r="B3266" t="str">
            <v>CURVA FOFO 90 GR C/ FLANGES E PE PN-25 DN 400</v>
          </cell>
          <cell r="C3266" t="str">
            <v>UN</v>
          </cell>
          <cell r="D3266">
            <v>2</v>
          </cell>
          <cell r="E3266">
            <v>3455.33</v>
          </cell>
          <cell r="F3266">
            <v>3726.33</v>
          </cell>
          <cell r="H3266">
            <v>3745.43</v>
          </cell>
          <cell r="I3266" t="str">
            <v>MATE MHIS 1976</v>
          </cell>
        </row>
        <row r="3267">
          <cell r="A3267">
            <v>1975</v>
          </cell>
          <cell r="B3267" t="str">
            <v>CURVA FOFO 90 GR C/ FLANGES E PE PN-25 DN 500</v>
          </cell>
          <cell r="C3267" t="str">
            <v>UN</v>
          </cell>
          <cell r="D3267">
            <v>2</v>
          </cell>
          <cell r="E3267">
            <v>5177.71</v>
          </cell>
          <cell r="F3267">
            <v>5583.81</v>
          </cell>
          <cell r="H3267">
            <v>5612.42</v>
          </cell>
          <cell r="I3267" t="str">
            <v>MATE MHIS 1975</v>
          </cell>
        </row>
        <row r="3268">
          <cell r="A3268">
            <v>1974</v>
          </cell>
          <cell r="B3268" t="str">
            <v>CURVA FOFO 90 GR C/ FLANGES E PE PN-25 DN 600</v>
          </cell>
          <cell r="C3268" t="str">
            <v>UN</v>
          </cell>
          <cell r="D3268">
            <v>2</v>
          </cell>
          <cell r="E3268">
            <v>6390.77</v>
          </cell>
          <cell r="F3268">
            <v>6892</v>
          </cell>
          <cell r="H3268">
            <v>6927.32</v>
          </cell>
          <cell r="I3268" t="str">
            <v>MATE MHIS 1974</v>
          </cell>
        </row>
        <row r="3269">
          <cell r="A3269">
            <v>2067</v>
          </cell>
          <cell r="B3269" t="str">
            <v>CURVA FOFO 90 GR C/BOLSAS JGS DN    80 INCLUSIVE ANEL BORRAC</v>
          </cell>
          <cell r="C3269" t="str">
            <v>UN</v>
          </cell>
          <cell r="D3269">
            <v>2</v>
          </cell>
          <cell r="E3269">
            <v>75.38</v>
          </cell>
          <cell r="F3269">
            <v>81.290000000000006</v>
          </cell>
          <cell r="H3269">
            <v>81.709999999999994</v>
          </cell>
          <cell r="I3269" t="str">
            <v>MATE MHIS 2067</v>
          </cell>
        </row>
        <row r="3270">
          <cell r="B3270" t="str">
            <v>HA</v>
          </cell>
        </row>
        <row r="3271">
          <cell r="A3271">
            <v>2333</v>
          </cell>
          <cell r="B3271" t="str">
            <v>CURVA FOFO 90 GR C/BOLSAS JGS DN 100 INCLUSIVE ANEL BORRACHA</v>
          </cell>
          <cell r="C3271" t="str">
            <v>UN</v>
          </cell>
          <cell r="D3271">
            <v>1</v>
          </cell>
          <cell r="E3271">
            <v>112.2</v>
          </cell>
          <cell r="F3271">
            <v>121</v>
          </cell>
          <cell r="H3271">
            <v>121.62</v>
          </cell>
          <cell r="I3271" t="str">
            <v>MATE MHIS 2333</v>
          </cell>
        </row>
        <row r="3272">
          <cell r="A3272" t="str">
            <v>ÓDIGO</v>
          </cell>
          <cell r="B3272" t="str">
            <v>| DESCRIÇÃO DO INSUMO</v>
          </cell>
          <cell r="C3272" t="str">
            <v>| UNID.</v>
          </cell>
          <cell r="D3272" t="str">
            <v>| CAT.</v>
          </cell>
          <cell r="E3272" t="str">
            <v>P R E Ç O</v>
          </cell>
          <cell r="F3272" t="str">
            <v>S  C A L C</v>
          </cell>
          <cell r="G3272" t="str">
            <v>U L A</v>
          </cell>
          <cell r="H3272" t="str">
            <v>D O S  |</v>
          </cell>
          <cell r="I3272" t="str">
            <v>COD.INTELIGENTE</v>
          </cell>
        </row>
        <row r="3273">
          <cell r="D3273">
            <v>1</v>
          </cell>
          <cell r="E3273" t="str">
            <v>.QUARTIL</v>
          </cell>
          <cell r="F3273" t="str">
            <v>MEDIANO</v>
          </cell>
          <cell r="G3273">
            <v>3</v>
          </cell>
          <cell r="H3273" t="str">
            <v>.QUARTIL</v>
          </cell>
        </row>
        <row r="3275">
          <cell r="A3275" t="str">
            <v>íNCULO..</v>
          </cell>
          <cell r="B3275" t="str">
            <v>...: NACIONAL CAIXA</v>
          </cell>
        </row>
        <row r="3277">
          <cell r="A3277">
            <v>2068</v>
          </cell>
          <cell r="B3277" t="str">
            <v>CURVA FOFO 90 GR C/BOLSAS JGS DN 150 INCLUSIVE ANEL BORRACHA</v>
          </cell>
          <cell r="C3277" t="str">
            <v>UN</v>
          </cell>
          <cell r="D3277">
            <v>2</v>
          </cell>
          <cell r="E3277">
            <v>149.53</v>
          </cell>
          <cell r="F3277">
            <v>161.26</v>
          </cell>
          <cell r="H3277">
            <v>162.09</v>
          </cell>
          <cell r="I3277" t="str">
            <v>MATE MHIS 2068</v>
          </cell>
        </row>
        <row r="3278">
          <cell r="A3278">
            <v>2332</v>
          </cell>
          <cell r="B3278" t="str">
            <v>CURVA FOFO 90 GR C/BOLSAS JGS DN 200 INCLUSIVE ANEL BORRACHA</v>
          </cell>
          <cell r="C3278" t="str">
            <v>UN</v>
          </cell>
          <cell r="D3278">
            <v>2</v>
          </cell>
          <cell r="E3278">
            <v>284.02</v>
          </cell>
          <cell r="F3278">
            <v>306.29000000000002</v>
          </cell>
          <cell r="H3278">
            <v>307.86</v>
          </cell>
          <cell r="I3278" t="str">
            <v>MATE MHIS 2332</v>
          </cell>
        </row>
        <row r="3279">
          <cell r="A3279">
            <v>2331</v>
          </cell>
          <cell r="B3279" t="str">
            <v>CURVA FOFO 90 GR C/BOLSAS JGS DN 250 INCLUSIVE ANEL BORRACHA</v>
          </cell>
          <cell r="C3279" t="str">
            <v>UN</v>
          </cell>
          <cell r="D3279">
            <v>2</v>
          </cell>
          <cell r="E3279">
            <v>410.18</v>
          </cell>
          <cell r="F3279">
            <v>442.35</v>
          </cell>
          <cell r="H3279">
            <v>444.62</v>
          </cell>
          <cell r="I3279" t="str">
            <v>MATE MHIS 2331</v>
          </cell>
        </row>
        <row r="3280">
          <cell r="A3280">
            <v>2069</v>
          </cell>
          <cell r="B3280" t="str">
            <v>CURVA FOFO 90 GR C/BOLSAS JGS DN 300 INCLUSIVE ANEL BORRACHA</v>
          </cell>
          <cell r="C3280" t="str">
            <v>UN</v>
          </cell>
          <cell r="D3280">
            <v>2</v>
          </cell>
          <cell r="E3280">
            <v>585.57000000000005</v>
          </cell>
          <cell r="F3280">
            <v>631.5</v>
          </cell>
          <cell r="H3280">
            <v>634.73</v>
          </cell>
          <cell r="I3280" t="str">
            <v>MATE MHIS 2069</v>
          </cell>
        </row>
        <row r="3281">
          <cell r="A3281">
            <v>2330</v>
          </cell>
          <cell r="B3281" t="str">
            <v>CURVA FOFO 90 GR C/BOLSAS JGS DN 350 INCLUSIVE ANEL BORRACHA</v>
          </cell>
          <cell r="C3281" t="str">
            <v>UN</v>
          </cell>
          <cell r="D3281">
            <v>2</v>
          </cell>
          <cell r="E3281">
            <v>1130.3800000000001</v>
          </cell>
          <cell r="F3281">
            <v>1219.03</v>
          </cell>
          <cell r="H3281">
            <v>1225.28</v>
          </cell>
          <cell r="I3281" t="str">
            <v>MATE MHIS 2330</v>
          </cell>
        </row>
        <row r="3282">
          <cell r="A3282">
            <v>2070</v>
          </cell>
          <cell r="B3282" t="str">
            <v>CURVA FOFO 90 GR C/BOLSAS JGS DN 400 INCLUSIVE ANEL BORRACHA</v>
          </cell>
          <cell r="C3282" t="str">
            <v>UN</v>
          </cell>
          <cell r="D3282">
            <v>2</v>
          </cell>
          <cell r="E3282">
            <v>1044.9000000000001</v>
          </cell>
          <cell r="F3282">
            <v>1126.8599999999999</v>
          </cell>
          <cell r="H3282">
            <v>1132.6300000000001</v>
          </cell>
          <cell r="I3282" t="str">
            <v>MATE MHIS 2070</v>
          </cell>
        </row>
        <row r="3283">
          <cell r="A3283">
            <v>2329</v>
          </cell>
          <cell r="B3283" t="str">
            <v>CURVA FOFO 90 GR C/BOLSAS JGS DN 500 INCLUSIVE ANEL BORRACHA</v>
          </cell>
          <cell r="C3283" t="str">
            <v>UN</v>
          </cell>
          <cell r="D3283">
            <v>2</v>
          </cell>
          <cell r="E3283">
            <v>1858.05</v>
          </cell>
          <cell r="F3283">
            <v>2003.78</v>
          </cell>
          <cell r="H3283">
            <v>2014.04</v>
          </cell>
          <cell r="I3283" t="str">
            <v>MATE MHIS 2329</v>
          </cell>
        </row>
        <row r="3284">
          <cell r="A3284">
            <v>2072</v>
          </cell>
          <cell r="B3284" t="str">
            <v>CURVA FOFO 90 GR C/BOLSAS JGS DN 600 INCLUSIVE ANEL BORRACHA</v>
          </cell>
          <cell r="C3284" t="str">
            <v>UN</v>
          </cell>
          <cell r="D3284">
            <v>2</v>
          </cell>
          <cell r="E3284">
            <v>2519.79</v>
          </cell>
          <cell r="F3284">
            <v>2717.42</v>
          </cell>
          <cell r="H3284">
            <v>2731.34</v>
          </cell>
          <cell r="I3284" t="str">
            <v>MATE MHIS 2072</v>
          </cell>
        </row>
        <row r="3285">
          <cell r="A3285">
            <v>2271</v>
          </cell>
          <cell r="B3285" t="str">
            <v>CURVA FOFO 90 GR C/FLANGES PN-10   DN   350</v>
          </cell>
          <cell r="C3285" t="str">
            <v>UN</v>
          </cell>
          <cell r="D3285">
            <v>2</v>
          </cell>
          <cell r="E3285">
            <v>1157.69</v>
          </cell>
          <cell r="F3285">
            <v>1248.49</v>
          </cell>
          <cell r="H3285">
            <v>1254.8800000000001</v>
          </cell>
          <cell r="I3285" t="str">
            <v>MATE MHIS 2271</v>
          </cell>
        </row>
        <row r="3286">
          <cell r="A3286">
            <v>2272</v>
          </cell>
          <cell r="B3286" t="str">
            <v>CURVA FOFO 90 GR C/FLANGES PN-10 DN    400</v>
          </cell>
          <cell r="C3286" t="str">
            <v>UN</v>
          </cell>
          <cell r="D3286">
            <v>2</v>
          </cell>
          <cell r="E3286">
            <v>1136.08</v>
          </cell>
          <cell r="F3286">
            <v>1225.19</v>
          </cell>
          <cell r="H3286">
            <v>1231.46</v>
          </cell>
          <cell r="I3286" t="str">
            <v>MATE MHIS 2272</v>
          </cell>
        </row>
        <row r="3287">
          <cell r="A3287">
            <v>2273</v>
          </cell>
          <cell r="B3287" t="str">
            <v>CURVA FOFO 90 GR C/FLANGES PN-10 DN    500</v>
          </cell>
          <cell r="C3287" t="str">
            <v>UN</v>
          </cell>
          <cell r="D3287">
            <v>2</v>
          </cell>
          <cell r="E3287">
            <v>2677.96</v>
          </cell>
          <cell r="F3287">
            <v>2887.99</v>
          </cell>
          <cell r="H3287">
            <v>2902.79</v>
          </cell>
          <cell r="I3287" t="str">
            <v>MATE MHIS 2273</v>
          </cell>
        </row>
        <row r="3288">
          <cell r="A3288">
            <v>1986</v>
          </cell>
          <cell r="B3288" t="str">
            <v>CURVA FOFO 90 GR C/FLANGES PN-10 DN    600</v>
          </cell>
          <cell r="C3288" t="str">
            <v>UN</v>
          </cell>
          <cell r="D3288">
            <v>2</v>
          </cell>
          <cell r="E3288">
            <v>3719.76</v>
          </cell>
          <cell r="F3288">
            <v>4011.5</v>
          </cell>
          <cell r="H3288">
            <v>4032.06</v>
          </cell>
          <cell r="I3288" t="str">
            <v>MATE MHIS 1986</v>
          </cell>
        </row>
        <row r="3289">
          <cell r="A3289">
            <v>1985</v>
          </cell>
          <cell r="B3289" t="str">
            <v>CURVA FOFO 90 GR C/FLANGES PN-10 DN    700</v>
          </cell>
          <cell r="C3289" t="str">
            <v>UN</v>
          </cell>
          <cell r="D3289">
            <v>2</v>
          </cell>
          <cell r="E3289">
            <v>6496.2</v>
          </cell>
          <cell r="F3289">
            <v>7005.71</v>
          </cell>
          <cell r="H3289">
            <v>7041.6</v>
          </cell>
          <cell r="I3289" t="str">
            <v>MATE MHIS 1985</v>
          </cell>
        </row>
        <row r="3290">
          <cell r="A3290">
            <v>2274</v>
          </cell>
          <cell r="B3290" t="str">
            <v>CURVA FOFO 90 GR C/FLANGES PN-10 DN    800</v>
          </cell>
          <cell r="C3290" t="str">
            <v>UN</v>
          </cell>
          <cell r="D3290">
            <v>2</v>
          </cell>
          <cell r="E3290">
            <v>6812.27</v>
          </cell>
          <cell r="F3290">
            <v>7346.57</v>
          </cell>
          <cell r="H3290">
            <v>7384.21</v>
          </cell>
          <cell r="I3290" t="str">
            <v>MATE MHIS 2274</v>
          </cell>
        </row>
        <row r="3291">
          <cell r="A3291">
            <v>2275</v>
          </cell>
          <cell r="B3291" t="str">
            <v>CURVA FOFO 90 GR C/FLANGES PN-10 DN    900</v>
          </cell>
          <cell r="C3291" t="str">
            <v>UN</v>
          </cell>
          <cell r="D3291" t="str">
            <v>2     1</v>
          </cell>
          <cell r="E3291">
            <v>2580.6799999999998</v>
          </cell>
          <cell r="F3291">
            <v>13567.4</v>
          </cell>
          <cell r="G3291">
            <v>1</v>
          </cell>
          <cell r="H3291">
            <v>3636.92</v>
          </cell>
          <cell r="I3291" t="str">
            <v>MATE MHIS 2275</v>
          </cell>
        </row>
        <row r="3292">
          <cell r="A3292">
            <v>2276</v>
          </cell>
          <cell r="B3292" t="str">
            <v>CURVA FOFO 90 GR C/FLANGES PN-10 DN 1000</v>
          </cell>
          <cell r="C3292" t="str">
            <v>UN</v>
          </cell>
          <cell r="D3292" t="str">
            <v>2     1</v>
          </cell>
          <cell r="E3292">
            <v>3296.6</v>
          </cell>
          <cell r="F3292">
            <v>14339.47</v>
          </cell>
          <cell r="G3292">
            <v>1</v>
          </cell>
          <cell r="H3292">
            <v>4412.95</v>
          </cell>
          <cell r="I3292" t="str">
            <v>MATE MHIS 2276</v>
          </cell>
        </row>
        <row r="3293">
          <cell r="A3293">
            <v>2267</v>
          </cell>
          <cell r="B3293" t="str">
            <v>CURVA FOFO 90 GR C/FLANGES PN-10/16 DN 100</v>
          </cell>
          <cell r="C3293" t="str">
            <v>UN</v>
          </cell>
          <cell r="D3293">
            <v>2</v>
          </cell>
          <cell r="E3293">
            <v>108.69</v>
          </cell>
          <cell r="F3293">
            <v>117.21</v>
          </cell>
          <cell r="H3293">
            <v>117.81</v>
          </cell>
          <cell r="I3293" t="str">
            <v>MATE MHIS 2267</v>
          </cell>
        </row>
        <row r="3294">
          <cell r="A3294">
            <v>2014</v>
          </cell>
          <cell r="B3294" t="str">
            <v>CURVA FOFO 90 GR C/FLANGES PN-10/16 DN 150</v>
          </cell>
          <cell r="C3294" t="str">
            <v>UN</v>
          </cell>
          <cell r="D3294">
            <v>2</v>
          </cell>
          <cell r="E3294">
            <v>168.31</v>
          </cell>
          <cell r="F3294">
            <v>181.51</v>
          </cell>
          <cell r="H3294">
            <v>182.44</v>
          </cell>
          <cell r="I3294" t="str">
            <v>MATE MHIS 2014</v>
          </cell>
        </row>
        <row r="3295">
          <cell r="A3295">
            <v>2269</v>
          </cell>
          <cell r="B3295" t="str">
            <v>CURVA FOFO 90 GR C/FLANGES PN-10/16 DN 200</v>
          </cell>
          <cell r="C3295" t="str">
            <v>UN</v>
          </cell>
          <cell r="D3295">
            <v>2</v>
          </cell>
          <cell r="E3295">
            <v>259.47000000000003</v>
          </cell>
          <cell r="F3295">
            <v>279.82</v>
          </cell>
          <cell r="H3295">
            <v>281.26</v>
          </cell>
          <cell r="I3295" t="str">
            <v>MATE MHIS 2269</v>
          </cell>
        </row>
        <row r="3296">
          <cell r="A3296">
            <v>1988</v>
          </cell>
          <cell r="B3296" t="str">
            <v>CURVA FOFO 90 GR C/FLANGES PN-10/16 DN 250</v>
          </cell>
          <cell r="C3296" t="str">
            <v>UN</v>
          </cell>
          <cell r="D3296">
            <v>2</v>
          </cell>
          <cell r="E3296">
            <v>452.32</v>
          </cell>
          <cell r="F3296">
            <v>487.79</v>
          </cell>
          <cell r="H3296">
            <v>490.29</v>
          </cell>
          <cell r="I3296" t="str">
            <v>MATE MHIS 1988</v>
          </cell>
        </row>
        <row r="3297">
          <cell r="A3297">
            <v>2270</v>
          </cell>
          <cell r="B3297" t="str">
            <v>CURVA FOFO 90 GR C/FLANGES PN-10/16 DN 300</v>
          </cell>
          <cell r="C3297" t="str">
            <v>UN</v>
          </cell>
          <cell r="D3297">
            <v>2</v>
          </cell>
          <cell r="E3297">
            <v>561.03</v>
          </cell>
          <cell r="F3297">
            <v>605.03</v>
          </cell>
          <cell r="H3297">
            <v>608.13</v>
          </cell>
          <cell r="I3297" t="str">
            <v>MATE MHIS 2270</v>
          </cell>
        </row>
        <row r="3298">
          <cell r="A3298">
            <v>2177</v>
          </cell>
          <cell r="B3298" t="str">
            <v>CURVA FOFO 90 GR C/FLANGES PN-10/16/25 DN 80</v>
          </cell>
          <cell r="C3298" t="str">
            <v>UN</v>
          </cell>
          <cell r="D3298">
            <v>2</v>
          </cell>
          <cell r="E3298">
            <v>87.65</v>
          </cell>
          <cell r="F3298">
            <v>94.53</v>
          </cell>
          <cell r="H3298">
            <v>95.01</v>
          </cell>
          <cell r="I3298" t="str">
            <v>MATE MHIS 2177</v>
          </cell>
        </row>
        <row r="3299">
          <cell r="A3299">
            <v>2315</v>
          </cell>
          <cell r="B3299" t="str">
            <v>CURVA FOFO 90 GR C/FLANGES PN-16 DN   350</v>
          </cell>
          <cell r="C3299" t="str">
            <v>UN</v>
          </cell>
          <cell r="D3299">
            <v>2</v>
          </cell>
          <cell r="E3299">
            <v>1454.14</v>
          </cell>
          <cell r="F3299">
            <v>1568.19</v>
          </cell>
          <cell r="H3299">
            <v>1576.22</v>
          </cell>
          <cell r="I3299" t="str">
            <v>MATE MHIS 2315</v>
          </cell>
        </row>
        <row r="3300">
          <cell r="A3300">
            <v>2316</v>
          </cell>
          <cell r="B3300" t="str">
            <v>CURVA FOFO 90 GR C/FLANGES PN-16 DN   400</v>
          </cell>
          <cell r="C3300" t="str">
            <v>UN</v>
          </cell>
          <cell r="D3300">
            <v>2</v>
          </cell>
          <cell r="E3300">
            <v>1568.52</v>
          </cell>
          <cell r="F3300">
            <v>1691.54</v>
          </cell>
          <cell r="H3300">
            <v>1700.21</v>
          </cell>
          <cell r="I3300" t="str">
            <v>MATE MHIS 2316</v>
          </cell>
        </row>
        <row r="3301">
          <cell r="A3301">
            <v>2317</v>
          </cell>
          <cell r="B3301" t="str">
            <v>CURVA FOFO 90 GR C/FLANGES PN-16 DN   500</v>
          </cell>
          <cell r="C3301" t="str">
            <v>UN</v>
          </cell>
          <cell r="D3301">
            <v>2</v>
          </cell>
          <cell r="E3301">
            <v>4055.65</v>
          </cell>
          <cell r="F3301">
            <v>4373.74</v>
          </cell>
          <cell r="H3301">
            <v>4396.1499999999996</v>
          </cell>
          <cell r="I3301" t="str">
            <v>MATE MHIS 2317</v>
          </cell>
        </row>
        <row r="3302">
          <cell r="A3302">
            <v>2318</v>
          </cell>
          <cell r="B3302" t="str">
            <v>CURVA FOFO 90 GR C/FLANGES PN-16 DN   600</v>
          </cell>
          <cell r="C3302" t="str">
            <v>UN</v>
          </cell>
          <cell r="D3302">
            <v>2</v>
          </cell>
          <cell r="E3302">
            <v>5813.42</v>
          </cell>
          <cell r="F3302">
            <v>6269.37</v>
          </cell>
          <cell r="H3302">
            <v>6301.5</v>
          </cell>
          <cell r="I3302" t="str">
            <v>MATE MHIS 2318</v>
          </cell>
        </row>
        <row r="3303">
          <cell r="A3303" t="str">
            <v>ÓDIGO</v>
          </cell>
          <cell r="B3303" t="str">
            <v>| DESCRIÇÃO DO INSUMO</v>
          </cell>
          <cell r="C3303" t="str">
            <v>| UNID.</v>
          </cell>
          <cell r="D3303" t="str">
            <v>| CAT.</v>
          </cell>
          <cell r="E3303" t="str">
            <v>P R E Ç O</v>
          </cell>
          <cell r="F3303" t="str">
            <v>S  C A L C</v>
          </cell>
          <cell r="G3303" t="str">
            <v>U L A</v>
          </cell>
          <cell r="H3303" t="str">
            <v>D O S  |</v>
          </cell>
          <cell r="I3303" t="str">
            <v>COD.INTELIGENTE</v>
          </cell>
        </row>
        <row r="3304">
          <cell r="D3304">
            <v>1</v>
          </cell>
          <cell r="E3304" t="str">
            <v>.QUARTIL</v>
          </cell>
          <cell r="F3304" t="str">
            <v>MEDIANO</v>
          </cell>
          <cell r="G3304">
            <v>3</v>
          </cell>
          <cell r="H3304" t="str">
            <v>.QUARTIL</v>
          </cell>
        </row>
        <row r="3306">
          <cell r="A3306" t="str">
            <v>íNCULO..</v>
          </cell>
          <cell r="B3306" t="str">
            <v>...: NACIONAL CAIXA</v>
          </cell>
        </row>
        <row r="3308">
          <cell r="A3308">
            <v>2319</v>
          </cell>
          <cell r="B3308" t="str">
            <v>CURVA FOFO 90 GR C/FLANGES PN-16 DN   700</v>
          </cell>
          <cell r="C3308" t="str">
            <v>UN</v>
          </cell>
          <cell r="D3308">
            <v>2</v>
          </cell>
          <cell r="E3308">
            <v>7204.91</v>
          </cell>
          <cell r="F3308">
            <v>7770</v>
          </cell>
          <cell r="H3308">
            <v>7809.81</v>
          </cell>
          <cell r="I3308" t="str">
            <v>MATE MHIS 2319</v>
          </cell>
        </row>
        <row r="3309">
          <cell r="A3309">
            <v>2320</v>
          </cell>
          <cell r="B3309" t="str">
            <v>CURVA FOFO 90 GR C/FLANGES PN-16 DN   800</v>
          </cell>
          <cell r="C3309" t="str">
            <v>UN</v>
          </cell>
          <cell r="D3309">
            <v>2</v>
          </cell>
          <cell r="E3309">
            <v>9382.86</v>
          </cell>
          <cell r="F3309">
            <v>10118.77</v>
          </cell>
          <cell r="G3309">
            <v>1</v>
          </cell>
          <cell r="H3309" t="str">
            <v>0.170,62</v>
          </cell>
          <cell r="I3309" t="str">
            <v>MATE MHIS 2320</v>
          </cell>
        </row>
        <row r="3310">
          <cell r="A3310">
            <v>2321</v>
          </cell>
          <cell r="B3310" t="str">
            <v>CURVA FOFO 90 GR C/FLANGES PN-16 DN   900</v>
          </cell>
          <cell r="C3310" t="str">
            <v>UN</v>
          </cell>
          <cell r="D3310" t="str">
            <v>2     1</v>
          </cell>
          <cell r="E3310">
            <v>2941.87</v>
          </cell>
          <cell r="F3310">
            <v>13956.92</v>
          </cell>
          <cell r="G3310">
            <v>1</v>
          </cell>
          <cell r="H3310">
            <v>4028.44</v>
          </cell>
          <cell r="I3310" t="str">
            <v>MATE MHIS 2321</v>
          </cell>
        </row>
        <row r="3311">
          <cell r="A3311">
            <v>2322</v>
          </cell>
          <cell r="B3311" t="str">
            <v>CURVA FOFO 90 GR C/FLANGES PN-16 DN 1000</v>
          </cell>
          <cell r="C3311" t="str">
            <v>UN</v>
          </cell>
          <cell r="D3311" t="str">
            <v>2     1</v>
          </cell>
          <cell r="E3311">
            <v>5344.19</v>
          </cell>
          <cell r="F3311">
            <v>16547.66</v>
          </cell>
          <cell r="G3311">
            <v>1</v>
          </cell>
          <cell r="H3311">
            <v>6632.45</v>
          </cell>
          <cell r="I3311" t="str">
            <v>MATE MHIS 2322</v>
          </cell>
        </row>
        <row r="3312">
          <cell r="A3312">
            <v>2013</v>
          </cell>
          <cell r="B3312" t="str">
            <v>CURVA FOFO 90 GR C/FLANGES PN-16 DN 200</v>
          </cell>
          <cell r="C3312" t="str">
            <v>UN</v>
          </cell>
          <cell r="D3312">
            <v>2</v>
          </cell>
          <cell r="E3312">
            <v>366.46</v>
          </cell>
          <cell r="F3312">
            <v>395.2</v>
          </cell>
          <cell r="H3312">
            <v>397.23</v>
          </cell>
          <cell r="I3312" t="str">
            <v>MATE MHIS 2013</v>
          </cell>
        </row>
        <row r="3313">
          <cell r="A3313">
            <v>15007</v>
          </cell>
          <cell r="B3313" t="str">
            <v>CURVA FOFO 90 GR C/FLANGES PN-16 DN 250</v>
          </cell>
          <cell r="C3313" t="str">
            <v>UN</v>
          </cell>
          <cell r="D3313">
            <v>2</v>
          </cell>
          <cell r="E3313">
            <v>593.1</v>
          </cell>
          <cell r="F3313">
            <v>639.62</v>
          </cell>
          <cell r="H3313">
            <v>642.9</v>
          </cell>
          <cell r="I3313" t="str">
            <v>MATE MHIS 15007</v>
          </cell>
        </row>
        <row r="3314">
          <cell r="A3314">
            <v>2314</v>
          </cell>
          <cell r="B3314" t="str">
            <v>CURVA FOFO 90 GR C/FLANGES PN-16 DN 300</v>
          </cell>
          <cell r="C3314" t="str">
            <v>UN</v>
          </cell>
          <cell r="D3314">
            <v>2</v>
          </cell>
          <cell r="E3314">
            <v>787.16</v>
          </cell>
          <cell r="F3314">
            <v>848.9</v>
          </cell>
          <cell r="H3314">
            <v>853.25</v>
          </cell>
          <cell r="I3314" t="str">
            <v>MATE MHIS 2314</v>
          </cell>
        </row>
        <row r="3315">
          <cell r="A3315">
            <v>2183</v>
          </cell>
          <cell r="B3315" t="str">
            <v>CURVA FOFO 90 GR C/FLANGES PN-25 DN   100</v>
          </cell>
          <cell r="C3315" t="str">
            <v>UN</v>
          </cell>
          <cell r="D3315">
            <v>2</v>
          </cell>
          <cell r="E3315">
            <v>142.77000000000001</v>
          </cell>
          <cell r="F3315">
            <v>153.97</v>
          </cell>
          <cell r="H3315">
            <v>154.75</v>
          </cell>
          <cell r="I3315" t="str">
            <v>MATE MHIS 2183</v>
          </cell>
        </row>
        <row r="3316">
          <cell r="A3316">
            <v>2178</v>
          </cell>
          <cell r="B3316" t="str">
            <v>CURVA FOFO 90 GR C/FLANGES PN-25 DN   150</v>
          </cell>
          <cell r="C3316" t="str">
            <v>UN</v>
          </cell>
          <cell r="D3316">
            <v>2</v>
          </cell>
          <cell r="E3316">
            <v>237.96</v>
          </cell>
          <cell r="F3316">
            <v>256.62</v>
          </cell>
          <cell r="H3316">
            <v>257.94</v>
          </cell>
          <cell r="I3316" t="str">
            <v>MATE MHIS 2178</v>
          </cell>
        </row>
        <row r="3317">
          <cell r="A3317">
            <v>2179</v>
          </cell>
          <cell r="B3317" t="str">
            <v>CURVA FOFO 90 GR C/FLANGES PN-25 DN   200</v>
          </cell>
          <cell r="C3317" t="str">
            <v>UN</v>
          </cell>
          <cell r="D3317">
            <v>2</v>
          </cell>
          <cell r="E3317">
            <v>366.46</v>
          </cell>
          <cell r="F3317">
            <v>395.2</v>
          </cell>
          <cell r="H3317">
            <v>397.23</v>
          </cell>
          <cell r="I3317" t="str">
            <v>MATE MHIS 2179</v>
          </cell>
        </row>
        <row r="3318">
          <cell r="A3318">
            <v>2027</v>
          </cell>
          <cell r="B3318" t="str">
            <v>CURVA FOFO 90 GR C/FLANGES PN-25 DN   250</v>
          </cell>
          <cell r="C3318" t="str">
            <v>UN</v>
          </cell>
          <cell r="D3318">
            <v>2</v>
          </cell>
          <cell r="E3318">
            <v>630.58000000000004</v>
          </cell>
          <cell r="F3318">
            <v>680.04</v>
          </cell>
          <cell r="H3318">
            <v>683.52</v>
          </cell>
          <cell r="I3318" t="str">
            <v>MATE MHIS 2027</v>
          </cell>
        </row>
        <row r="3319">
          <cell r="A3319">
            <v>2180</v>
          </cell>
          <cell r="B3319" t="str">
            <v>CURVA FOFO 90 GR C/FLANGES PN-25 DN   300</v>
          </cell>
          <cell r="C3319" t="str">
            <v>UN</v>
          </cell>
          <cell r="D3319">
            <v>2</v>
          </cell>
          <cell r="E3319">
            <v>904.24</v>
          </cell>
          <cell r="F3319">
            <v>975.16</v>
          </cell>
          <cell r="H3319">
            <v>980.16</v>
          </cell>
          <cell r="I3319" t="str">
            <v>MATE MHIS 2180</v>
          </cell>
        </row>
        <row r="3320">
          <cell r="A3320">
            <v>2026</v>
          </cell>
          <cell r="B3320" t="str">
            <v>CURVA FOFO 90 GR C/FLANGES PN-25 DN   350</v>
          </cell>
          <cell r="C3320" t="str">
            <v>UN</v>
          </cell>
          <cell r="D3320">
            <v>2</v>
          </cell>
          <cell r="E3320">
            <v>1719.93</v>
          </cell>
          <cell r="F3320">
            <v>1854.83</v>
          </cell>
          <cell r="H3320">
            <v>1864.33</v>
          </cell>
          <cell r="I3320" t="str">
            <v>MATE MHIS 2026</v>
          </cell>
        </row>
        <row r="3321">
          <cell r="A3321">
            <v>2181</v>
          </cell>
          <cell r="B3321" t="str">
            <v>CURVA FOFO 90 GR C/FLANGES PN-25 DN   400</v>
          </cell>
          <cell r="C3321" t="str">
            <v>UN</v>
          </cell>
          <cell r="D3321">
            <v>2</v>
          </cell>
          <cell r="E3321">
            <v>1585</v>
          </cell>
          <cell r="F3321">
            <v>1709.32</v>
          </cell>
          <cell r="H3321">
            <v>1718.08</v>
          </cell>
          <cell r="I3321" t="str">
            <v>MATE MHIS 2181</v>
          </cell>
        </row>
        <row r="3322">
          <cell r="A3322">
            <v>2182</v>
          </cell>
          <cell r="B3322" t="str">
            <v>CURVA FOFO 90 GR C/FLANGES PN-25 DN   500</v>
          </cell>
          <cell r="C3322" t="str">
            <v>UN</v>
          </cell>
          <cell r="D3322">
            <v>2</v>
          </cell>
          <cell r="E3322">
            <v>3618.06</v>
          </cell>
          <cell r="F3322">
            <v>3901.83</v>
          </cell>
          <cell r="H3322">
            <v>3921.82</v>
          </cell>
          <cell r="I3322" t="str">
            <v>MATE MHIS 2182</v>
          </cell>
        </row>
        <row r="3323">
          <cell r="A3323">
            <v>2024</v>
          </cell>
          <cell r="B3323" t="str">
            <v>CURVA FOFO 90 GR C/FLANGES PN-25 DN   600</v>
          </cell>
          <cell r="C3323" t="str">
            <v>UN</v>
          </cell>
          <cell r="D3323">
            <v>2</v>
          </cell>
          <cell r="E3323">
            <v>5441.26</v>
          </cell>
          <cell r="F3323">
            <v>5868.03</v>
          </cell>
          <cell r="H3323">
            <v>5898.1</v>
          </cell>
          <cell r="I3323" t="str">
            <v>MATE MHIS 2024</v>
          </cell>
        </row>
        <row r="3324">
          <cell r="A3324">
            <v>2193</v>
          </cell>
          <cell r="B3324" t="str">
            <v>CURVA FOFO 90 GR C/FLANGES PN-25 DN   700</v>
          </cell>
          <cell r="C3324" t="str">
            <v>UN</v>
          </cell>
          <cell r="D3324">
            <v>2</v>
          </cell>
          <cell r="E3324">
            <v>8479.15</v>
          </cell>
          <cell r="F3324">
            <v>9144.19</v>
          </cell>
          <cell r="H3324">
            <v>9191.0400000000009</v>
          </cell>
          <cell r="I3324" t="str">
            <v>MATE MHIS 2193</v>
          </cell>
        </row>
        <row r="3325">
          <cell r="A3325">
            <v>2138</v>
          </cell>
          <cell r="B3325" t="str">
            <v>CURVA FOFO 90 GR C/FLANGES PN-25 DN   800</v>
          </cell>
          <cell r="C3325" t="str">
            <v>UN</v>
          </cell>
          <cell r="D3325" t="str">
            <v>2     1</v>
          </cell>
          <cell r="E3325">
            <v>1033.2</v>
          </cell>
          <cell r="F3325">
            <v>11898.54</v>
          </cell>
          <cell r="G3325">
            <v>1</v>
          </cell>
          <cell r="H3325">
            <v>1959.51</v>
          </cell>
          <cell r="I3325" t="str">
            <v>MATE MHIS 2138</v>
          </cell>
        </row>
        <row r="3326">
          <cell r="A3326">
            <v>2194</v>
          </cell>
          <cell r="B3326" t="str">
            <v>CURVA FOFO 90 GR C/FLANGES PN-25 DN   900</v>
          </cell>
          <cell r="C3326" t="str">
            <v>UN</v>
          </cell>
          <cell r="D3326" t="str">
            <v>2     1</v>
          </cell>
          <cell r="E3326">
            <v>3260.65</v>
          </cell>
          <cell r="F3326">
            <v>14300.7</v>
          </cell>
          <cell r="G3326">
            <v>1</v>
          </cell>
          <cell r="H3326">
            <v>4373.9799999999996</v>
          </cell>
          <cell r="I3326" t="str">
            <v>MATE MHIS 2194</v>
          </cell>
        </row>
        <row r="3327">
          <cell r="A3327">
            <v>2139</v>
          </cell>
          <cell r="B3327" t="str">
            <v>CURVA FOFO 90 GR C/FLANGES PN-25 DN 1000</v>
          </cell>
          <cell r="C3327" t="str">
            <v>UN</v>
          </cell>
          <cell r="D3327" t="str">
            <v>2     1</v>
          </cell>
          <cell r="E3327">
            <v>7815.02</v>
          </cell>
          <cell r="F3327">
            <v>19212.28</v>
          </cell>
          <cell r="G3327">
            <v>1</v>
          </cell>
          <cell r="H3327">
            <v>9310.7199999999993</v>
          </cell>
          <cell r="I3327" t="str">
            <v>MATE MHIS 2139</v>
          </cell>
        </row>
        <row r="3328">
          <cell r="A3328">
            <v>1768</v>
          </cell>
          <cell r="B3328" t="str">
            <v>CURVA LONGA CERAMICA ESG PB DN 100</v>
          </cell>
          <cell r="C3328" t="str">
            <v>UN</v>
          </cell>
          <cell r="D3328">
            <v>2</v>
          </cell>
          <cell r="E3328">
            <v>4.37</v>
          </cell>
          <cell r="F3328">
            <v>5.0599999999999996</v>
          </cell>
          <cell r="H3328">
            <v>5.75</v>
          </cell>
          <cell r="I3328" t="str">
            <v>MATE MHIS 1768</v>
          </cell>
        </row>
        <row r="3329">
          <cell r="A3329">
            <v>1769</v>
          </cell>
          <cell r="B3329" t="str">
            <v>CURVA LONGA CERAMICA ESG PB DN 150</v>
          </cell>
          <cell r="C3329" t="str">
            <v>UN</v>
          </cell>
          <cell r="D3329">
            <v>2</v>
          </cell>
          <cell r="E3329">
            <v>4.37</v>
          </cell>
          <cell r="F3329">
            <v>5.0599999999999996</v>
          </cell>
          <cell r="H3329">
            <v>5.75</v>
          </cell>
          <cell r="I3329" t="str">
            <v>MATE MHIS 1769</v>
          </cell>
        </row>
        <row r="3330">
          <cell r="A3330">
            <v>20099</v>
          </cell>
          <cell r="B3330" t="str">
            <v>CURVA PVC LEVE 45G C/ PONTA E BOLSA LISA DN 125MM</v>
          </cell>
          <cell r="C3330" t="str">
            <v>UN</v>
          </cell>
          <cell r="D3330">
            <v>2</v>
          </cell>
          <cell r="E3330">
            <v>51.93</v>
          </cell>
          <cell r="F3330">
            <v>64.55</v>
          </cell>
          <cell r="H3330">
            <v>68.39</v>
          </cell>
          <cell r="I3330" t="str">
            <v>MATE MHIS 20099</v>
          </cell>
        </row>
        <row r="3331">
          <cell r="A3331">
            <v>20101</v>
          </cell>
          <cell r="B3331" t="str">
            <v>CURVA PVC LEVE 45G C/ PONTA E BOLSA LISA DN 150MM</v>
          </cell>
          <cell r="C3331" t="str">
            <v>UN</v>
          </cell>
          <cell r="D3331">
            <v>2</v>
          </cell>
          <cell r="E3331">
            <v>47.66</v>
          </cell>
          <cell r="F3331">
            <v>59.24</v>
          </cell>
          <cell r="H3331">
            <v>62.77</v>
          </cell>
          <cell r="I3331" t="str">
            <v>MATE MHIS 20101</v>
          </cell>
        </row>
        <row r="3332">
          <cell r="A3332">
            <v>20100</v>
          </cell>
          <cell r="B3332" t="str">
            <v>CURVA PVC LEVE 45G C/ PONTA E BOLSA LISA DN 200MM</v>
          </cell>
          <cell r="C3332" t="str">
            <v>UN</v>
          </cell>
          <cell r="D3332">
            <v>2</v>
          </cell>
          <cell r="E3332">
            <v>103.27</v>
          </cell>
          <cell r="F3332">
            <v>128.36000000000001</v>
          </cell>
          <cell r="H3332">
            <v>136</v>
          </cell>
          <cell r="I3332" t="str">
            <v>MATE MHIS 20100</v>
          </cell>
        </row>
        <row r="3333">
          <cell r="A3333">
            <v>20102</v>
          </cell>
          <cell r="B3333" t="str">
            <v>CURVA PVC LEVE 90G C/ PONTA E BOLSA LISA DN 125MM</v>
          </cell>
          <cell r="C3333" t="str">
            <v>UN</v>
          </cell>
          <cell r="D3333">
            <v>2</v>
          </cell>
          <cell r="E3333">
            <v>52.42</v>
          </cell>
          <cell r="F3333">
            <v>65.150000000000006</v>
          </cell>
          <cell r="H3333">
            <v>69.03</v>
          </cell>
          <cell r="I3333" t="str">
            <v>MATE MHIS 20102</v>
          </cell>
        </row>
        <row r="3334">
          <cell r="A3334" t="str">
            <v>ÓDIGO</v>
          </cell>
          <cell r="B3334" t="str">
            <v>| DESCRIÇÃO DO INSUMO</v>
          </cell>
          <cell r="C3334" t="str">
            <v>| UNID.</v>
          </cell>
          <cell r="D3334" t="str">
            <v>| CAT.</v>
          </cell>
          <cell r="E3334" t="str">
            <v>P R E Ç O</v>
          </cell>
          <cell r="F3334" t="str">
            <v>S  C A L C</v>
          </cell>
          <cell r="G3334" t="str">
            <v>U L A</v>
          </cell>
          <cell r="H3334" t="str">
            <v>D O S  |</v>
          </cell>
          <cell r="I3334" t="str">
            <v>COD.INTELIGENTE</v>
          </cell>
        </row>
        <row r="3335">
          <cell r="D3335">
            <v>1</v>
          </cell>
          <cell r="E3335" t="str">
            <v>.QUARTIL</v>
          </cell>
          <cell r="F3335" t="str">
            <v>MEDIANO</v>
          </cell>
          <cell r="G3335">
            <v>3</v>
          </cell>
          <cell r="H3335" t="str">
            <v>.QUARTIL</v>
          </cell>
        </row>
        <row r="3337">
          <cell r="A3337" t="str">
            <v>íNCULO..</v>
          </cell>
          <cell r="B3337" t="str">
            <v>...: NACIONAL CAIXA</v>
          </cell>
        </row>
        <row r="3339">
          <cell r="A3339">
            <v>1952</v>
          </cell>
          <cell r="B3339" t="str">
            <v>CURVA PVC LEVE 90G C/ PONTA E BOLSA LISA DN 150MM</v>
          </cell>
          <cell r="C3339" t="str">
            <v>UN</v>
          </cell>
          <cell r="D3339">
            <v>2</v>
          </cell>
          <cell r="E3339">
            <v>58.9</v>
          </cell>
          <cell r="F3339">
            <v>73.209999999999994</v>
          </cell>
          <cell r="H3339">
            <v>77.569999999999993</v>
          </cell>
          <cell r="I3339" t="str">
            <v>MATE MHIS 1952</v>
          </cell>
        </row>
        <row r="3340">
          <cell r="A3340">
            <v>20103</v>
          </cell>
          <cell r="B3340" t="str">
            <v>CURVA PVC LEVE 90G C/ PONTA E BOLSA LISA DN 200MM</v>
          </cell>
          <cell r="C3340" t="str">
            <v>UN</v>
          </cell>
          <cell r="D3340">
            <v>2</v>
          </cell>
          <cell r="E3340">
            <v>145.58000000000001</v>
          </cell>
          <cell r="F3340">
            <v>180.94</v>
          </cell>
          <cell r="H3340">
            <v>191.71</v>
          </cell>
          <cell r="I3340" t="str">
            <v>MATE MHIS 20103</v>
          </cell>
        </row>
        <row r="3341">
          <cell r="A3341">
            <v>20104</v>
          </cell>
          <cell r="B3341" t="str">
            <v>CURVA PVC LEVE 90G C/ PONTA E BOLSA LISA DN 250MM</v>
          </cell>
          <cell r="C3341" t="str">
            <v>UN</v>
          </cell>
          <cell r="D3341">
            <v>2</v>
          </cell>
          <cell r="E3341">
            <v>463.42</v>
          </cell>
          <cell r="F3341">
            <v>576</v>
          </cell>
          <cell r="H3341">
            <v>610.28</v>
          </cell>
          <cell r="I3341" t="str">
            <v>MATE MHIS 20104</v>
          </cell>
        </row>
        <row r="3342">
          <cell r="A3342">
            <v>20105</v>
          </cell>
          <cell r="B3342" t="str">
            <v>CURVA PVC LEVE 90G C/ PONTA E BOLSA LISA DN 300MM</v>
          </cell>
          <cell r="C3342" t="str">
            <v>UN</v>
          </cell>
          <cell r="D3342">
            <v>2</v>
          </cell>
          <cell r="E3342">
            <v>683.84</v>
          </cell>
          <cell r="F3342">
            <v>849.96</v>
          </cell>
          <cell r="H3342">
            <v>900.54</v>
          </cell>
          <cell r="I3342" t="str">
            <v>MATE MHIS 20105</v>
          </cell>
        </row>
        <row r="3343">
          <cell r="A3343">
            <v>1965</v>
          </cell>
          <cell r="B3343" t="str">
            <v>CURVA PVC LONGA 45G P/ ESG PREDIAL DN 100MM</v>
          </cell>
          <cell r="C3343" t="str">
            <v>UN</v>
          </cell>
          <cell r="D3343">
            <v>2</v>
          </cell>
          <cell r="E3343">
            <v>20.23</v>
          </cell>
          <cell r="F3343">
            <v>25.15</v>
          </cell>
          <cell r="H3343">
            <v>26.64</v>
          </cell>
          <cell r="I3343" t="str">
            <v>MATE MHIS 1965</v>
          </cell>
        </row>
        <row r="3344">
          <cell r="A3344">
            <v>10765</v>
          </cell>
          <cell r="B3344" t="str">
            <v>CURVA PVC LONGA 45G P/ ESG PREDIAL DN 50MM</v>
          </cell>
          <cell r="C3344" t="str">
            <v>UN</v>
          </cell>
          <cell r="D3344">
            <v>2</v>
          </cell>
          <cell r="E3344">
            <v>8.73</v>
          </cell>
          <cell r="F3344">
            <v>10.85</v>
          </cell>
          <cell r="H3344">
            <v>11.49</v>
          </cell>
          <cell r="I3344" t="str">
            <v>MATE MHIS 10765</v>
          </cell>
        </row>
        <row r="3345">
          <cell r="A3345">
            <v>10767</v>
          </cell>
          <cell r="B3345" t="str">
            <v>CURVA PVC LONGA 45G P/ ESG PREDIAL DN 75MM</v>
          </cell>
          <cell r="C3345" t="str">
            <v>UN</v>
          </cell>
          <cell r="D3345">
            <v>2</v>
          </cell>
          <cell r="E3345">
            <v>19.29</v>
          </cell>
          <cell r="F3345">
            <v>23.98</v>
          </cell>
          <cell r="H3345">
            <v>25.41</v>
          </cell>
          <cell r="I3345" t="str">
            <v>MATE MHIS 10767</v>
          </cell>
        </row>
        <row r="3346">
          <cell r="A3346">
            <v>1970</v>
          </cell>
          <cell r="B3346" t="str">
            <v>CURVA PVC LONGA 90G P/ ESG PREDIAL DN 100MM</v>
          </cell>
          <cell r="C3346" t="str">
            <v>UN</v>
          </cell>
          <cell r="D3346">
            <v>2</v>
          </cell>
          <cell r="E3346">
            <v>19.86</v>
          </cell>
          <cell r="F3346">
            <v>24.68</v>
          </cell>
          <cell r="H3346">
            <v>26.15</v>
          </cell>
          <cell r="I3346" t="str">
            <v>MATE MHIS 1970</v>
          </cell>
        </row>
        <row r="3347">
          <cell r="A3347">
            <v>1968</v>
          </cell>
          <cell r="B3347" t="str">
            <v>CURVA PVC LONGA 90G P/ ESG PREDIAL DN 50MM</v>
          </cell>
          <cell r="C3347" t="str">
            <v>UN</v>
          </cell>
          <cell r="D3347">
            <v>2</v>
          </cell>
          <cell r="E3347">
            <v>4.1500000000000004</v>
          </cell>
          <cell r="F3347">
            <v>5.16</v>
          </cell>
          <cell r="H3347">
            <v>5.47</v>
          </cell>
          <cell r="I3347" t="str">
            <v>MATE MHIS 1968</v>
          </cell>
        </row>
        <row r="3348">
          <cell r="A3348">
            <v>1969</v>
          </cell>
          <cell r="B3348" t="str">
            <v>CURVA PVC LONGA 90G P/ ESG PREDIAL DN 75MM</v>
          </cell>
          <cell r="C3348" t="str">
            <v>UN</v>
          </cell>
          <cell r="D3348">
            <v>2</v>
          </cell>
          <cell r="E3348">
            <v>12.32</v>
          </cell>
          <cell r="F3348">
            <v>15.32</v>
          </cell>
          <cell r="H3348">
            <v>16.23</v>
          </cell>
          <cell r="I3348" t="str">
            <v>MATE MHIS 1969</v>
          </cell>
        </row>
        <row r="3349">
          <cell r="A3349">
            <v>1839</v>
          </cell>
          <cell r="B3349" t="str">
            <v>CURVA PVC PBA NBR 10351 P/ REDE AGUA JE PB 22G DN 100 /DE 11</v>
          </cell>
          <cell r="C3349" t="str">
            <v>UN</v>
          </cell>
          <cell r="D3349">
            <v>2</v>
          </cell>
          <cell r="E3349">
            <v>44.17</v>
          </cell>
          <cell r="F3349">
            <v>63.27</v>
          </cell>
          <cell r="H3349">
            <v>69.73</v>
          </cell>
          <cell r="I3349" t="str">
            <v>MATE MHIS 1839</v>
          </cell>
        </row>
        <row r="3350">
          <cell r="B3350" t="str">
            <v>0MM</v>
          </cell>
        </row>
        <row r="3351">
          <cell r="A3351">
            <v>1835</v>
          </cell>
          <cell r="B3351" t="str">
            <v>CURVA PVC PBA NBR 10351 P/ REDE AGUA JE PB 22G DN 50 /DE 60M</v>
          </cell>
          <cell r="C3351" t="str">
            <v>UN</v>
          </cell>
          <cell r="D3351">
            <v>2</v>
          </cell>
          <cell r="E3351">
            <v>8.64</v>
          </cell>
          <cell r="F3351">
            <v>12.38</v>
          </cell>
          <cell r="H3351">
            <v>13.64</v>
          </cell>
          <cell r="I3351" t="str">
            <v>MATE MHIS 1835</v>
          </cell>
        </row>
        <row r="3352">
          <cell r="B3352" t="str">
            <v>M</v>
          </cell>
        </row>
        <row r="3353">
          <cell r="A3353">
            <v>1823</v>
          </cell>
          <cell r="B3353" t="str">
            <v>CURVA PVC PBA NBR 10351 P/ REDE AGUA JE PB 22G DN 75 /DE 85M</v>
          </cell>
          <cell r="C3353" t="str">
            <v>UN</v>
          </cell>
          <cell r="D3353">
            <v>1</v>
          </cell>
          <cell r="E3353">
            <v>23.81</v>
          </cell>
          <cell r="F3353">
            <v>34.11</v>
          </cell>
          <cell r="H3353">
            <v>37.590000000000003</v>
          </cell>
          <cell r="I3353" t="str">
            <v>MATE MHIS 1823</v>
          </cell>
        </row>
        <row r="3354">
          <cell r="B3354" t="str">
            <v>M</v>
          </cell>
        </row>
        <row r="3355">
          <cell r="A3355">
            <v>1827</v>
          </cell>
          <cell r="B3355" t="str">
            <v>CURVA PVC PBA NBR 10351 P/ REDE AGUA JE PB 45G DN 100 /DE 11</v>
          </cell>
          <cell r="C3355" t="str">
            <v>UN</v>
          </cell>
          <cell r="D3355">
            <v>2</v>
          </cell>
          <cell r="E3355">
            <v>48.67</v>
          </cell>
          <cell r="F3355">
            <v>69.73</v>
          </cell>
          <cell r="H3355">
            <v>76.84</v>
          </cell>
          <cell r="I3355" t="str">
            <v>MATE MHIS 1827</v>
          </cell>
        </row>
        <row r="3356">
          <cell r="B3356" t="str">
            <v>0MM</v>
          </cell>
        </row>
        <row r="3357">
          <cell r="A3357">
            <v>1831</v>
          </cell>
          <cell r="B3357" t="str">
            <v>CURVA PVC PBA NBR 10351 P/ REDE AGUA JE PB 45G DN 50 /DE 60M</v>
          </cell>
          <cell r="C3357" t="str">
            <v>UN</v>
          </cell>
          <cell r="D3357">
            <v>2</v>
          </cell>
          <cell r="E3357">
            <v>9.32</v>
          </cell>
          <cell r="F3357">
            <v>13.35</v>
          </cell>
          <cell r="H3357">
            <v>14.71</v>
          </cell>
          <cell r="I3357" t="str">
            <v>MATE MHIS 1831</v>
          </cell>
        </row>
        <row r="3358">
          <cell r="B3358" t="str">
            <v>M</v>
          </cell>
        </row>
        <row r="3359">
          <cell r="A3359">
            <v>1825</v>
          </cell>
          <cell r="B3359" t="str">
            <v>CURVA PVC PBA NBR 10351 P/ REDE AGUA JE PB 45G DN 75 /DE 85M</v>
          </cell>
          <cell r="C3359" t="str">
            <v>UN</v>
          </cell>
          <cell r="D3359">
            <v>2</v>
          </cell>
          <cell r="E3359">
            <v>26.92</v>
          </cell>
          <cell r="F3359">
            <v>38.57</v>
          </cell>
          <cell r="H3359">
            <v>42.51</v>
          </cell>
          <cell r="I3359" t="str">
            <v>MATE MHIS 1825</v>
          </cell>
        </row>
        <row r="3360">
          <cell r="B3360" t="str">
            <v>M</v>
          </cell>
        </row>
        <row r="3361">
          <cell r="A3361">
            <v>1828</v>
          </cell>
          <cell r="B3361" t="str">
            <v>CURVA PVC PBA NBR 10351 P/ REDE AGUA JE PB 90G DN 100 /DE 11</v>
          </cell>
          <cell r="C3361" t="str">
            <v>UN</v>
          </cell>
          <cell r="D3361">
            <v>2</v>
          </cell>
          <cell r="E3361">
            <v>48.7</v>
          </cell>
          <cell r="F3361">
            <v>69.77</v>
          </cell>
          <cell r="H3361">
            <v>76.89</v>
          </cell>
          <cell r="I3361" t="str">
            <v>MATE MHIS 1828</v>
          </cell>
        </row>
        <row r="3362">
          <cell r="B3362" t="str">
            <v>0MM</v>
          </cell>
        </row>
        <row r="3363">
          <cell r="A3363">
            <v>1845</v>
          </cell>
          <cell r="B3363" t="str">
            <v>CURVA PVC PBA NBR 10351 P/ REDE AGUA JE PB 90G DN 50 /DE 60M</v>
          </cell>
          <cell r="C3363" t="str">
            <v>UN</v>
          </cell>
          <cell r="D3363">
            <v>2</v>
          </cell>
          <cell r="E3363">
            <v>7.6</v>
          </cell>
          <cell r="F3363">
            <v>10.89</v>
          </cell>
          <cell r="H3363">
            <v>12</v>
          </cell>
          <cell r="I3363" t="str">
            <v>MATE MHIS 1845</v>
          </cell>
        </row>
        <row r="3364">
          <cell r="B3364" t="str">
            <v>M</v>
          </cell>
        </row>
        <row r="3365">
          <cell r="A3365" t="str">
            <v>ÓDIGO</v>
          </cell>
          <cell r="B3365" t="str">
            <v>| DESCRIÇÃO DO INSUMO</v>
          </cell>
          <cell r="C3365" t="str">
            <v>| UNID.</v>
          </cell>
          <cell r="D3365" t="str">
            <v>| CAT.</v>
          </cell>
          <cell r="E3365" t="str">
            <v>P R E Ç O</v>
          </cell>
          <cell r="F3365" t="str">
            <v>S  C A L C</v>
          </cell>
          <cell r="G3365" t="str">
            <v>U L A</v>
          </cell>
          <cell r="H3365" t="str">
            <v>D O S  |</v>
          </cell>
          <cell r="I3365" t="str">
            <v>COD.INTELIGENTE</v>
          </cell>
        </row>
        <row r="3366">
          <cell r="D3366">
            <v>1</v>
          </cell>
          <cell r="E3366" t="str">
            <v>.QUARTIL</v>
          </cell>
          <cell r="F3366" t="str">
            <v>MEDIANO</v>
          </cell>
          <cell r="G3366">
            <v>3</v>
          </cell>
          <cell r="H3366" t="str">
            <v>.QUARTIL</v>
          </cell>
        </row>
        <row r="3368">
          <cell r="A3368" t="str">
            <v>íNCULO..</v>
          </cell>
          <cell r="B3368" t="str">
            <v>...: NACIONAL CAIXA</v>
          </cell>
        </row>
        <row r="3370">
          <cell r="A3370">
            <v>1824</v>
          </cell>
          <cell r="B3370" t="str">
            <v>CURVA PVC PBA NBR 10351 P/ REDE AGUA JE PB 90G DN 75 /DE 85M</v>
          </cell>
          <cell r="C3370" t="str">
            <v>UN</v>
          </cell>
          <cell r="D3370">
            <v>2</v>
          </cell>
          <cell r="E3370">
            <v>31.82</v>
          </cell>
          <cell r="F3370">
            <v>45.59</v>
          </cell>
          <cell r="H3370">
            <v>50.24</v>
          </cell>
          <cell r="I3370" t="str">
            <v>MATE MHIS 1824</v>
          </cell>
        </row>
        <row r="3371">
          <cell r="B3371" t="str">
            <v>M</v>
          </cell>
        </row>
        <row r="3372">
          <cell r="A3372">
            <v>20097</v>
          </cell>
          <cell r="B3372" t="str">
            <v>CURVA PVC SERIE R 87,5G CURTA ESG PREDIAL P/ PE-DE-COLUNA 10</v>
          </cell>
          <cell r="C3372" t="str">
            <v>UN</v>
          </cell>
          <cell r="D3372">
            <v>2</v>
          </cell>
          <cell r="E3372">
            <v>31.06</v>
          </cell>
          <cell r="F3372">
            <v>38.61</v>
          </cell>
          <cell r="H3372">
            <v>40.9</v>
          </cell>
          <cell r="I3372" t="str">
            <v>MATE MHIS 20097</v>
          </cell>
        </row>
        <row r="3373">
          <cell r="B3373" t="str">
            <v>0MM</v>
          </cell>
        </row>
        <row r="3374">
          <cell r="A3374">
            <v>20098</v>
          </cell>
          <cell r="B3374" t="str">
            <v>CURVA PVC SERIE R 87,5G CURTA ESG PREDIAL P/ PE-DE-COLUNA 15</v>
          </cell>
          <cell r="C3374" t="str">
            <v>UN</v>
          </cell>
          <cell r="D3374">
            <v>2</v>
          </cell>
          <cell r="E3374">
            <v>201.56</v>
          </cell>
          <cell r="F3374">
            <v>250.53</v>
          </cell>
          <cell r="H3374">
            <v>265.44</v>
          </cell>
          <cell r="I3374" t="str">
            <v>MATE MHIS 20098</v>
          </cell>
        </row>
        <row r="3375">
          <cell r="B3375" t="str">
            <v>0MM</v>
          </cell>
        </row>
        <row r="3376">
          <cell r="A3376">
            <v>20096</v>
          </cell>
          <cell r="B3376" t="str">
            <v>CURVA PVC SERIE R 87,5G CURTA ESG PREDIAL P/ PE-DE-COLUNA 75</v>
          </cell>
          <cell r="C3376" t="str">
            <v>UN</v>
          </cell>
          <cell r="D3376">
            <v>2</v>
          </cell>
          <cell r="E3376">
            <v>17.91</v>
          </cell>
          <cell r="F3376">
            <v>22.26</v>
          </cell>
          <cell r="H3376">
            <v>23.58</v>
          </cell>
          <cell r="I3376" t="str">
            <v>MATE MHIS 20096</v>
          </cell>
        </row>
        <row r="3377">
          <cell r="B3377" t="str">
            <v>MM</v>
          </cell>
        </row>
        <row r="3378">
          <cell r="A3378">
            <v>1954</v>
          </cell>
          <cell r="B3378" t="str">
            <v>CURVA PVC SOLD 45G P/ AGUA FRIA PREDIAL 110 MM</v>
          </cell>
          <cell r="C3378" t="str">
            <v>UN</v>
          </cell>
          <cell r="D3378">
            <v>2</v>
          </cell>
          <cell r="E3378">
            <v>51.67</v>
          </cell>
          <cell r="F3378">
            <v>64.22</v>
          </cell>
          <cell r="H3378">
            <v>68.05</v>
          </cell>
          <cell r="I3378" t="str">
            <v>MATE MHIS 1954</v>
          </cell>
        </row>
        <row r="3379">
          <cell r="A3379">
            <v>1926</v>
          </cell>
          <cell r="B3379" t="str">
            <v>CURVA PVC SOLD 45G P/ AGUA FRIA PREDIAL 20 MM</v>
          </cell>
          <cell r="C3379" t="str">
            <v>UN</v>
          </cell>
          <cell r="D3379">
            <v>2</v>
          </cell>
          <cell r="E3379">
            <v>0.37</v>
          </cell>
          <cell r="F3379">
            <v>0.46</v>
          </cell>
          <cell r="H3379">
            <v>0.49</v>
          </cell>
          <cell r="I3379" t="str">
            <v>MATE MHIS 1926</v>
          </cell>
        </row>
        <row r="3380">
          <cell r="A3380">
            <v>1927</v>
          </cell>
          <cell r="B3380" t="str">
            <v>CURVA PVC SOLD 45G P/ AGUA FRIA PREDIAL 25 MM</v>
          </cell>
          <cell r="C3380" t="str">
            <v>UN</v>
          </cell>
          <cell r="D3380">
            <v>2</v>
          </cell>
          <cell r="E3380">
            <v>0.63</v>
          </cell>
          <cell r="F3380">
            <v>0.79</v>
          </cell>
          <cell r="H3380">
            <v>0.83</v>
          </cell>
          <cell r="I3380" t="str">
            <v>MATE MHIS 1927</v>
          </cell>
        </row>
        <row r="3381">
          <cell r="A3381">
            <v>1923</v>
          </cell>
          <cell r="B3381" t="str">
            <v>CURVA PVC SOLD 45G P/ AGUA FRIA PREDIAL 32 MM</v>
          </cell>
          <cell r="C3381" t="str">
            <v>UN</v>
          </cell>
          <cell r="D3381">
            <v>2</v>
          </cell>
          <cell r="E3381">
            <v>1.19</v>
          </cell>
          <cell r="F3381">
            <v>1.49</v>
          </cell>
          <cell r="H3381">
            <v>1.57</v>
          </cell>
          <cell r="I3381" t="str">
            <v>MATE MHIS 1923</v>
          </cell>
        </row>
        <row r="3382">
          <cell r="A3382">
            <v>1929</v>
          </cell>
          <cell r="B3382" t="str">
            <v>CURVA PVC SOLD 45G P/ AGUA FRIA PREDIAL 40 MM</v>
          </cell>
          <cell r="C3382" t="str">
            <v>UN</v>
          </cell>
          <cell r="D3382">
            <v>2</v>
          </cell>
          <cell r="E3382">
            <v>2.2400000000000002</v>
          </cell>
          <cell r="F3382">
            <v>2.79</v>
          </cell>
          <cell r="H3382">
            <v>2.96</v>
          </cell>
          <cell r="I3382" t="str">
            <v>MATE MHIS 1929</v>
          </cell>
        </row>
        <row r="3383">
          <cell r="A3383">
            <v>1930</v>
          </cell>
          <cell r="B3383" t="str">
            <v>CURVA PVC SOLD 45G P/ AGUA FRIA PREDIAL 50 MM</v>
          </cell>
          <cell r="C3383" t="str">
            <v>UN</v>
          </cell>
          <cell r="D3383">
            <v>2</v>
          </cell>
          <cell r="E3383">
            <v>4.5999999999999996</v>
          </cell>
          <cell r="F3383">
            <v>5.72</v>
          </cell>
          <cell r="H3383">
            <v>6.06</v>
          </cell>
          <cell r="I3383" t="str">
            <v>MATE MHIS 1930</v>
          </cell>
        </row>
        <row r="3384">
          <cell r="A3384">
            <v>1924</v>
          </cell>
          <cell r="B3384" t="str">
            <v>CURVA PVC SOLD 45G P/ AGUA FRIA PREDIAL 60 MM</v>
          </cell>
          <cell r="C3384" t="str">
            <v>UN</v>
          </cell>
          <cell r="D3384">
            <v>2</v>
          </cell>
          <cell r="E3384">
            <v>7.64</v>
          </cell>
          <cell r="F3384">
            <v>9.5</v>
          </cell>
          <cell r="H3384">
            <v>10.06</v>
          </cell>
          <cell r="I3384" t="str">
            <v>MATE MHIS 1924</v>
          </cell>
        </row>
        <row r="3385">
          <cell r="A3385">
            <v>1922</v>
          </cell>
          <cell r="B3385" t="str">
            <v>CURVA PVC SOLD 45G P/ AGUA FRIA PREDIAL 75 MM</v>
          </cell>
          <cell r="C3385" t="str">
            <v>UN</v>
          </cell>
          <cell r="D3385">
            <v>1</v>
          </cell>
          <cell r="E3385">
            <v>13.79</v>
          </cell>
          <cell r="F3385">
            <v>17.14</v>
          </cell>
          <cell r="H3385">
            <v>18.16</v>
          </cell>
          <cell r="I3385" t="str">
            <v>MATE MHIS 1922</v>
          </cell>
        </row>
        <row r="3386">
          <cell r="A3386">
            <v>1953</v>
          </cell>
          <cell r="B3386" t="str">
            <v>CURVA PVC SOLD 45G P/ AGUA FRIA PREDIAL 85 MM</v>
          </cell>
          <cell r="C3386" t="str">
            <v>UN</v>
          </cell>
          <cell r="D3386">
            <v>2</v>
          </cell>
          <cell r="E3386">
            <v>21.95</v>
          </cell>
          <cell r="F3386">
            <v>27.29</v>
          </cell>
          <cell r="H3386">
            <v>28.91</v>
          </cell>
          <cell r="I3386" t="str">
            <v>MATE MHIS 1953</v>
          </cell>
        </row>
        <row r="3387">
          <cell r="A3387">
            <v>1962</v>
          </cell>
          <cell r="B3387" t="str">
            <v>CURVA PVC SOLD 90G P/ AGUA FRIA PREDIAL 110 MM</v>
          </cell>
          <cell r="C3387" t="str">
            <v>UN</v>
          </cell>
          <cell r="D3387">
            <v>2</v>
          </cell>
          <cell r="E3387">
            <v>60.74</v>
          </cell>
          <cell r="F3387">
            <v>75.489999999999995</v>
          </cell>
          <cell r="H3387">
            <v>79.989999999999995</v>
          </cell>
          <cell r="I3387" t="str">
            <v>MATE MHIS 1962</v>
          </cell>
        </row>
        <row r="3388">
          <cell r="A3388">
            <v>1955</v>
          </cell>
          <cell r="B3388" t="str">
            <v>CURVA PVC SOLD 90G P/ AGUA FRIA PREDIAL 20 MM</v>
          </cell>
          <cell r="C3388" t="str">
            <v>UN</v>
          </cell>
          <cell r="D3388">
            <v>2</v>
          </cell>
          <cell r="E3388">
            <v>0.97</v>
          </cell>
          <cell r="F3388">
            <v>1.21</v>
          </cell>
          <cell r="H3388">
            <v>1.28</v>
          </cell>
          <cell r="I3388" t="str">
            <v>MATE MHIS 1955</v>
          </cell>
        </row>
        <row r="3389">
          <cell r="A3389">
            <v>1956</v>
          </cell>
          <cell r="B3389" t="str">
            <v>CURVA PVC SOLD 90G P/ AGUA FRIA PREDIAL 25 MM</v>
          </cell>
          <cell r="C3389" t="str">
            <v>UN</v>
          </cell>
          <cell r="D3389">
            <v>2</v>
          </cell>
          <cell r="E3389">
            <v>1.31</v>
          </cell>
          <cell r="F3389">
            <v>1.63</v>
          </cell>
          <cell r="H3389">
            <v>1.72</v>
          </cell>
          <cell r="I3389" t="str">
            <v>MATE MHIS 1956</v>
          </cell>
        </row>
        <row r="3390">
          <cell r="A3390">
            <v>1957</v>
          </cell>
          <cell r="B3390" t="str">
            <v>CURVA PVC SOLD 90G P/ AGUA FRIA PREDIAL 32 MM</v>
          </cell>
          <cell r="C3390" t="str">
            <v>UN</v>
          </cell>
          <cell r="D3390">
            <v>2</v>
          </cell>
          <cell r="E3390">
            <v>2.84</v>
          </cell>
          <cell r="F3390">
            <v>3.53</v>
          </cell>
          <cell r="H3390">
            <v>3.75</v>
          </cell>
          <cell r="I3390" t="str">
            <v>MATE MHIS 1957</v>
          </cell>
        </row>
        <row r="3391">
          <cell r="A3391">
            <v>1958</v>
          </cell>
          <cell r="B3391" t="str">
            <v>CURVA PVC SOLD 90G P/ AGUA FRIA PREDIAL 40 MM</v>
          </cell>
          <cell r="C3391" t="str">
            <v>UN</v>
          </cell>
          <cell r="D3391">
            <v>2</v>
          </cell>
          <cell r="E3391">
            <v>5.0199999999999996</v>
          </cell>
          <cell r="F3391">
            <v>6.24</v>
          </cell>
          <cell r="H3391">
            <v>6.61</v>
          </cell>
          <cell r="I3391" t="str">
            <v>MATE MHIS 1958</v>
          </cell>
        </row>
        <row r="3392">
          <cell r="A3392">
            <v>1959</v>
          </cell>
          <cell r="B3392" t="str">
            <v>CURVA PVC SOLD 90G P/ AGUA FRIA PREDIAL 50 MM</v>
          </cell>
          <cell r="C3392" t="str">
            <v>UN</v>
          </cell>
          <cell r="D3392">
            <v>2</v>
          </cell>
          <cell r="E3392">
            <v>6.18</v>
          </cell>
          <cell r="F3392">
            <v>7.68</v>
          </cell>
          <cell r="H3392">
            <v>8.14</v>
          </cell>
          <cell r="I3392" t="str">
            <v>MATE MHIS 1959</v>
          </cell>
        </row>
        <row r="3393">
          <cell r="A3393">
            <v>1925</v>
          </cell>
          <cell r="B3393" t="str">
            <v>CURVA PVC SOLD 90G P/ AGUA FRIA PREDIAL 60 MM</v>
          </cell>
          <cell r="C3393" t="str">
            <v>UN</v>
          </cell>
          <cell r="D3393">
            <v>2</v>
          </cell>
          <cell r="E3393">
            <v>14.61</v>
          </cell>
          <cell r="F3393">
            <v>18.16</v>
          </cell>
          <cell r="H3393">
            <v>19.239999999999998</v>
          </cell>
          <cell r="I3393" t="str">
            <v>MATE MHIS 1925</v>
          </cell>
        </row>
        <row r="3394">
          <cell r="A3394">
            <v>1960</v>
          </cell>
          <cell r="B3394" t="str">
            <v>CURVA PVC SOLD 90G P/ AGUA FRIA PREDIAL 75 MM</v>
          </cell>
          <cell r="C3394" t="str">
            <v>UN</v>
          </cell>
          <cell r="D3394">
            <v>2</v>
          </cell>
          <cell r="E3394">
            <v>19.78</v>
          </cell>
          <cell r="F3394">
            <v>24.59</v>
          </cell>
          <cell r="H3394">
            <v>26.05</v>
          </cell>
          <cell r="I3394" t="str">
            <v>MATE MHIS 1960</v>
          </cell>
        </row>
        <row r="3395">
          <cell r="A3395">
            <v>1961</v>
          </cell>
          <cell r="B3395" t="str">
            <v>CURVA PVC SOLD 90G P/ AGUA FRIA PREDIAL 85 MM</v>
          </cell>
          <cell r="C3395" t="str">
            <v>UN</v>
          </cell>
          <cell r="D3395">
            <v>2</v>
          </cell>
          <cell r="E3395">
            <v>28.81</v>
          </cell>
          <cell r="F3395">
            <v>35.81</v>
          </cell>
          <cell r="H3395">
            <v>37.94</v>
          </cell>
          <cell r="I3395" t="str">
            <v>MATE MHIS 1961</v>
          </cell>
        </row>
        <row r="3396">
          <cell r="A3396" t="str">
            <v>ÓDIGO</v>
          </cell>
          <cell r="B3396" t="str">
            <v>| DESCRIÇÃO DO INSUMO</v>
          </cell>
          <cell r="C3396" t="str">
            <v>| UNID.</v>
          </cell>
          <cell r="D3396" t="str">
            <v>| CAT.</v>
          </cell>
          <cell r="E3396" t="str">
            <v>P R E Ç O</v>
          </cell>
          <cell r="F3396" t="str">
            <v>S  C A L C</v>
          </cell>
          <cell r="G3396" t="str">
            <v>U L A</v>
          </cell>
          <cell r="H3396" t="str">
            <v>D O S  |</v>
          </cell>
          <cell r="I3396" t="str">
            <v>COD.INTELIGENTE</v>
          </cell>
        </row>
        <row r="3397">
          <cell r="D3397">
            <v>1</v>
          </cell>
          <cell r="E3397" t="str">
            <v>.QUARTIL</v>
          </cell>
          <cell r="F3397" t="str">
            <v>MEDIANO</v>
          </cell>
          <cell r="G3397">
            <v>3</v>
          </cell>
          <cell r="H3397" t="str">
            <v>.QUARTIL</v>
          </cell>
        </row>
        <row r="3399">
          <cell r="A3399" t="str">
            <v>íNCULO..</v>
          </cell>
          <cell r="B3399" t="str">
            <v>...: NACIONAL CAIXA</v>
          </cell>
        </row>
        <row r="3401">
          <cell r="A3401">
            <v>1881</v>
          </cell>
          <cell r="B3401" t="str">
            <v>CURVA PVC 135G 1 1/2" P/ ELETRODUTO ROSCAVEL</v>
          </cell>
          <cell r="C3401" t="str">
            <v>UN</v>
          </cell>
          <cell r="D3401">
            <v>2</v>
          </cell>
          <cell r="E3401">
            <v>6.36</v>
          </cell>
          <cell r="F3401">
            <v>6.57</v>
          </cell>
          <cell r="H3401">
            <v>9.18</v>
          </cell>
          <cell r="I3401" t="str">
            <v>MATE MELE 1881</v>
          </cell>
        </row>
        <row r="3402">
          <cell r="A3402">
            <v>1890</v>
          </cell>
          <cell r="B3402" t="str">
            <v>CURVA PVC 135G 1 1/4" P/ ELETRODUTO ROSCAVEL</v>
          </cell>
          <cell r="C3402" t="str">
            <v>UN</v>
          </cell>
          <cell r="D3402">
            <v>2</v>
          </cell>
          <cell r="E3402">
            <v>5.55</v>
          </cell>
          <cell r="F3402">
            <v>5.73</v>
          </cell>
          <cell r="H3402">
            <v>8.01</v>
          </cell>
          <cell r="I3402" t="str">
            <v>MATE MELE 1890</v>
          </cell>
        </row>
        <row r="3403">
          <cell r="A3403">
            <v>1886</v>
          </cell>
          <cell r="B3403" t="str">
            <v>CURVA PVC 135G 1/2" P/ ELETRODUTO ROSCAVEL</v>
          </cell>
          <cell r="C3403" t="str">
            <v>UN</v>
          </cell>
          <cell r="D3403">
            <v>2</v>
          </cell>
          <cell r="E3403">
            <v>2.31</v>
          </cell>
          <cell r="F3403">
            <v>2.38</v>
          </cell>
          <cell r="H3403">
            <v>3.33</v>
          </cell>
          <cell r="I3403" t="str">
            <v>MATE MELE 1886</v>
          </cell>
        </row>
        <row r="3404">
          <cell r="A3404">
            <v>1880</v>
          </cell>
          <cell r="B3404" t="str">
            <v>CURVA PVC 135G 1" P/ ELETRODUTO ROSCAVEL</v>
          </cell>
          <cell r="C3404" t="str">
            <v>UN</v>
          </cell>
          <cell r="D3404">
            <v>2</v>
          </cell>
          <cell r="E3404">
            <v>2.82</v>
          </cell>
          <cell r="F3404">
            <v>2.91</v>
          </cell>
          <cell r="H3404">
            <v>4.07</v>
          </cell>
          <cell r="I3404" t="str">
            <v>MATE MELE 1880</v>
          </cell>
        </row>
        <row r="3405">
          <cell r="A3405">
            <v>1882</v>
          </cell>
          <cell r="B3405" t="str">
            <v>CURVA PVC 135G 2 1/2" P/ ELETRODUTO ROSCAVEL</v>
          </cell>
          <cell r="C3405" t="str">
            <v>UN</v>
          </cell>
          <cell r="D3405">
            <v>2</v>
          </cell>
          <cell r="E3405">
            <v>9.6</v>
          </cell>
          <cell r="F3405">
            <v>9.92</v>
          </cell>
          <cell r="H3405">
            <v>13.86</v>
          </cell>
          <cell r="I3405" t="str">
            <v>MATE MELE 1882</v>
          </cell>
        </row>
        <row r="3406">
          <cell r="A3406">
            <v>1889</v>
          </cell>
          <cell r="B3406" t="str">
            <v>CURVA PVC 135G 2" P/ ELETRODUTO ROSCAVEL</v>
          </cell>
          <cell r="C3406" t="str">
            <v>UN</v>
          </cell>
          <cell r="D3406">
            <v>2</v>
          </cell>
          <cell r="E3406">
            <v>8.4</v>
          </cell>
          <cell r="F3406">
            <v>8.68</v>
          </cell>
          <cell r="H3406">
            <v>12.13</v>
          </cell>
          <cell r="I3406" t="str">
            <v>MATE MELE 1889</v>
          </cell>
        </row>
        <row r="3407">
          <cell r="A3407">
            <v>1888</v>
          </cell>
          <cell r="B3407" t="str">
            <v>CURVA PVC 135G 3" P/ ELETRODUTO ROSCAVEL</v>
          </cell>
          <cell r="C3407" t="str">
            <v>UN</v>
          </cell>
          <cell r="D3407">
            <v>2</v>
          </cell>
          <cell r="E3407">
            <v>22.71</v>
          </cell>
          <cell r="F3407">
            <v>23.46</v>
          </cell>
          <cell r="H3407">
            <v>32.799999999999997</v>
          </cell>
          <cell r="I3407" t="str">
            <v>MATE MELE 1888</v>
          </cell>
        </row>
        <row r="3408">
          <cell r="A3408">
            <v>1883</v>
          </cell>
          <cell r="B3408" t="str">
            <v>CURVA PVC 135G 4" P/ ELETRODUTO ROSCAVEL</v>
          </cell>
          <cell r="C3408" t="str">
            <v>UN</v>
          </cell>
          <cell r="D3408">
            <v>2</v>
          </cell>
          <cell r="E3408">
            <v>24.27</v>
          </cell>
          <cell r="F3408">
            <v>25.07</v>
          </cell>
          <cell r="H3408">
            <v>35.049999999999997</v>
          </cell>
          <cell r="I3408" t="str">
            <v>MATE MELE 1883</v>
          </cell>
        </row>
        <row r="3409">
          <cell r="A3409">
            <v>12033</v>
          </cell>
          <cell r="B3409" t="str">
            <v>CURVA PVC 180G 1.1/2" P/ ELETRODUTO ROSCAVEL</v>
          </cell>
          <cell r="C3409" t="str">
            <v>UN</v>
          </cell>
          <cell r="D3409">
            <v>2</v>
          </cell>
          <cell r="E3409">
            <v>6.36</v>
          </cell>
          <cell r="F3409">
            <v>6.57</v>
          </cell>
          <cell r="H3409">
            <v>9.18</v>
          </cell>
          <cell r="I3409" t="str">
            <v>MATE MELE 12033</v>
          </cell>
        </row>
        <row r="3410">
          <cell r="A3410">
            <v>12034</v>
          </cell>
          <cell r="B3410" t="str">
            <v>CURVA PVC 180G 3/4" P/ ELETRODUTO ROSCAVEL</v>
          </cell>
          <cell r="C3410" t="str">
            <v>UN</v>
          </cell>
          <cell r="D3410">
            <v>2</v>
          </cell>
          <cell r="E3410">
            <v>2.19</v>
          </cell>
          <cell r="F3410">
            <v>2.2599999999999998</v>
          </cell>
          <cell r="H3410">
            <v>3.16</v>
          </cell>
          <cell r="I3410" t="str">
            <v>MATE MELE 12034</v>
          </cell>
        </row>
        <row r="3411">
          <cell r="A3411">
            <v>1964</v>
          </cell>
          <cell r="B3411" t="str">
            <v>CURVA PVC 45 CURTA EB-608 PB DN 100 P/ESG PREDIAL</v>
          </cell>
          <cell r="C3411" t="str">
            <v>UN</v>
          </cell>
          <cell r="D3411">
            <v>2</v>
          </cell>
          <cell r="E3411">
            <v>7.34</v>
          </cell>
          <cell r="F3411">
            <v>9.1199999999999992</v>
          </cell>
          <cell r="H3411">
            <v>9.67</v>
          </cell>
          <cell r="I3411" t="str">
            <v>MATE MHIS 1964</v>
          </cell>
        </row>
        <row r="3412">
          <cell r="A3412">
            <v>20094</v>
          </cell>
          <cell r="B3412" t="str">
            <v>CURVA PVC 45G CURTA NBR-10569 P/REDE COLET ESG PB JE DN 100M</v>
          </cell>
          <cell r="C3412" t="str">
            <v>UN</v>
          </cell>
          <cell r="D3412">
            <v>2</v>
          </cell>
          <cell r="E3412">
            <v>5.84</v>
          </cell>
          <cell r="F3412">
            <v>8.36</v>
          </cell>
          <cell r="H3412">
            <v>9.2200000000000006</v>
          </cell>
          <cell r="I3412" t="str">
            <v>MATE MHIS 20094</v>
          </cell>
        </row>
        <row r="3413">
          <cell r="B3413" t="str">
            <v>M</v>
          </cell>
        </row>
        <row r="3414">
          <cell r="A3414">
            <v>1858</v>
          </cell>
          <cell r="B3414" t="str">
            <v>CURVA PVC 45G NBR-10569 P/ REDE COLET ESG PB JE DN 100MM</v>
          </cell>
          <cell r="C3414" t="str">
            <v>UN</v>
          </cell>
          <cell r="D3414">
            <v>2</v>
          </cell>
          <cell r="E3414">
            <v>11.49</v>
          </cell>
          <cell r="F3414">
            <v>16.46</v>
          </cell>
          <cell r="H3414">
            <v>18.14</v>
          </cell>
          <cell r="I3414" t="str">
            <v>MATE MHIS 1858</v>
          </cell>
        </row>
        <row r="3415">
          <cell r="A3415">
            <v>1857</v>
          </cell>
          <cell r="B3415" t="str">
            <v>CURVA PVC 45G NBR-10569 P/ REDE COLET ESG PB JE DN 125MM</v>
          </cell>
          <cell r="C3415" t="str">
            <v>UN</v>
          </cell>
          <cell r="D3415">
            <v>2</v>
          </cell>
          <cell r="E3415">
            <v>25.06</v>
          </cell>
          <cell r="F3415">
            <v>35.909999999999997</v>
          </cell>
          <cell r="H3415">
            <v>39.57</v>
          </cell>
          <cell r="I3415" t="str">
            <v>MATE MHIS 1857</v>
          </cell>
        </row>
        <row r="3416">
          <cell r="A3416">
            <v>1844</v>
          </cell>
          <cell r="B3416" t="str">
            <v>CURVA PVC 45G NBR-10569 P/ REDE COLET ESG PB JE DN 150MM</v>
          </cell>
          <cell r="C3416" t="str">
            <v>UN</v>
          </cell>
          <cell r="D3416">
            <v>2</v>
          </cell>
          <cell r="E3416">
            <v>45.43</v>
          </cell>
          <cell r="F3416">
            <v>65.08</v>
          </cell>
          <cell r="H3416">
            <v>71.72</v>
          </cell>
          <cell r="I3416" t="str">
            <v>MATE MHIS 1844</v>
          </cell>
        </row>
        <row r="3417">
          <cell r="A3417">
            <v>1836</v>
          </cell>
          <cell r="B3417" t="str">
            <v>CURVA PVC 45G NBR-10569 P/ REDE COLET ESG PB JE DN 200MM</v>
          </cell>
          <cell r="C3417" t="str">
            <v>UN</v>
          </cell>
          <cell r="D3417">
            <v>2</v>
          </cell>
          <cell r="E3417">
            <v>83.6</v>
          </cell>
          <cell r="F3417">
            <v>119.76</v>
          </cell>
          <cell r="H3417">
            <v>131.97999999999999</v>
          </cell>
          <cell r="I3417" t="str">
            <v>MATE MHIS 1836</v>
          </cell>
        </row>
        <row r="3418">
          <cell r="A3418">
            <v>1837</v>
          </cell>
          <cell r="B3418" t="str">
            <v>CURVA PVC 45G NBR-10569 P/ REDE COLET ESG PB JE DN 250MM</v>
          </cell>
          <cell r="C3418" t="str">
            <v>UN</v>
          </cell>
          <cell r="D3418">
            <v>2</v>
          </cell>
          <cell r="E3418">
            <v>159.13999999999999</v>
          </cell>
          <cell r="F3418">
            <v>227.98</v>
          </cell>
          <cell r="H3418">
            <v>251.24</v>
          </cell>
          <cell r="I3418" t="str">
            <v>MATE MHIS 1837</v>
          </cell>
        </row>
        <row r="3419">
          <cell r="A3419">
            <v>1860</v>
          </cell>
          <cell r="B3419" t="str">
            <v>CURVA PVC 45G NBR-10569 P/ REDE COLET ESG PB JE DN 300MM</v>
          </cell>
          <cell r="C3419" t="str">
            <v>UN</v>
          </cell>
          <cell r="D3419">
            <v>2</v>
          </cell>
          <cell r="E3419">
            <v>313.39999999999998</v>
          </cell>
          <cell r="F3419">
            <v>448.97</v>
          </cell>
          <cell r="H3419">
            <v>494.78</v>
          </cell>
          <cell r="I3419" t="str">
            <v>MATE MHIS 1860</v>
          </cell>
        </row>
        <row r="3420">
          <cell r="A3420">
            <v>1861</v>
          </cell>
          <cell r="B3420" t="str">
            <v>CURVA PVC 45G NBR-10569 P/ REDE COLET ESG PB JE DN 350MM</v>
          </cell>
          <cell r="C3420" t="str">
            <v>UN</v>
          </cell>
          <cell r="D3420">
            <v>2</v>
          </cell>
          <cell r="E3420">
            <v>414.8</v>
          </cell>
          <cell r="F3420">
            <v>594.24</v>
          </cell>
          <cell r="H3420">
            <v>654.86</v>
          </cell>
          <cell r="I3420" t="str">
            <v>MATE MHIS 1861</v>
          </cell>
        </row>
        <row r="3421">
          <cell r="A3421">
            <v>1862</v>
          </cell>
          <cell r="B3421" t="str">
            <v>CURVA PVC 45G NBR-10569 P/ REDE COLET ESG PB JE DN 400MM</v>
          </cell>
          <cell r="C3421" t="str">
            <v>UN</v>
          </cell>
          <cell r="D3421">
            <v>2</v>
          </cell>
          <cell r="E3421">
            <v>503.53</v>
          </cell>
          <cell r="F3421">
            <v>721.36</v>
          </cell>
          <cell r="H3421">
            <v>794.95</v>
          </cell>
          <cell r="I3421" t="str">
            <v>MATE MHIS 1862</v>
          </cell>
        </row>
        <row r="3422">
          <cell r="A3422">
            <v>1967</v>
          </cell>
          <cell r="B3422" t="str">
            <v>CURVA PVC 90 LONGA EB-608 BB DN 40 P/ESG PREDIAL</v>
          </cell>
          <cell r="C3422" t="str">
            <v>UN</v>
          </cell>
          <cell r="D3422">
            <v>2</v>
          </cell>
          <cell r="E3422">
            <v>2.35</v>
          </cell>
          <cell r="F3422">
            <v>2.92</v>
          </cell>
          <cell r="H3422">
            <v>3.09</v>
          </cell>
          <cell r="I3422" t="str">
            <v>MATE MHIS 1967</v>
          </cell>
        </row>
        <row r="3423">
          <cell r="A3423">
            <v>1941</v>
          </cell>
          <cell r="B3423" t="str">
            <v>CURVA PVC 90G C/ROSCA P/ AGUA FRIA PREDIAL 1 1/2"</v>
          </cell>
          <cell r="C3423" t="str">
            <v>UN</v>
          </cell>
          <cell r="D3423">
            <v>2</v>
          </cell>
          <cell r="E3423">
            <v>7.61</v>
          </cell>
          <cell r="F3423">
            <v>8.6199999999999992</v>
          </cell>
          <cell r="H3423">
            <v>9.6199999999999992</v>
          </cell>
          <cell r="I3423" t="str">
            <v>MATE MHIS 1941</v>
          </cell>
        </row>
        <row r="3424">
          <cell r="A3424">
            <v>1940</v>
          </cell>
          <cell r="B3424" t="str">
            <v>CURVA PVC 90G C/ROSCA P/ AGUA FRIA PREDIAL 1 1/4"</v>
          </cell>
          <cell r="C3424" t="str">
            <v>UN</v>
          </cell>
          <cell r="D3424">
            <v>2</v>
          </cell>
          <cell r="E3424">
            <v>5.53</v>
          </cell>
          <cell r="F3424">
            <v>6.26</v>
          </cell>
          <cell r="H3424">
            <v>6.98</v>
          </cell>
          <cell r="I3424" t="str">
            <v>MATE MHIS 1940</v>
          </cell>
        </row>
        <row r="3425">
          <cell r="A3425">
            <v>1937</v>
          </cell>
          <cell r="B3425" t="str">
            <v>CURVA PVC 90G C/ROSCA P/ AGUA FRIA PREDIAL 1/2"</v>
          </cell>
          <cell r="C3425" t="str">
            <v>UN</v>
          </cell>
          <cell r="D3425">
            <v>2</v>
          </cell>
          <cell r="E3425">
            <v>1.31</v>
          </cell>
          <cell r="F3425">
            <v>1.63</v>
          </cell>
          <cell r="H3425">
            <v>1.72</v>
          </cell>
          <cell r="I3425" t="str">
            <v>MATE MHIS 1937</v>
          </cell>
        </row>
        <row r="3426">
          <cell r="A3426">
            <v>1939</v>
          </cell>
          <cell r="B3426" t="str">
            <v>CURVA PVC 90G C/ROSCA P/ AGUA FRIA PREDIAL 1"</v>
          </cell>
          <cell r="C3426" t="str">
            <v>UN</v>
          </cell>
          <cell r="D3426">
            <v>2</v>
          </cell>
          <cell r="E3426">
            <v>3.29</v>
          </cell>
          <cell r="F3426">
            <v>4.09</v>
          </cell>
          <cell r="H3426">
            <v>4.34</v>
          </cell>
          <cell r="I3426" t="str">
            <v>MATE MHIS 1939</v>
          </cell>
        </row>
        <row r="3427">
          <cell r="A3427" t="str">
            <v>ÓDIGO</v>
          </cell>
          <cell r="B3427" t="str">
            <v>| DESCRIÇÃO DO INSUMO</v>
          </cell>
          <cell r="C3427" t="str">
            <v>| UNID.</v>
          </cell>
          <cell r="D3427" t="str">
            <v>| CAT.</v>
          </cell>
          <cell r="E3427" t="str">
            <v>P R E Ç O</v>
          </cell>
          <cell r="F3427" t="str">
            <v>S  C A L C</v>
          </cell>
          <cell r="G3427" t="str">
            <v>U L A</v>
          </cell>
          <cell r="H3427" t="str">
            <v>D O S  |</v>
          </cell>
          <cell r="I3427" t="str">
            <v>COD.INTELIGENTE</v>
          </cell>
        </row>
        <row r="3428">
          <cell r="D3428">
            <v>1</v>
          </cell>
          <cell r="E3428" t="str">
            <v>.QUARTIL</v>
          </cell>
          <cell r="F3428" t="str">
            <v>MEDIANO</v>
          </cell>
          <cell r="G3428">
            <v>3</v>
          </cell>
          <cell r="H3428" t="str">
            <v>.QUARTIL</v>
          </cell>
        </row>
        <row r="3430">
          <cell r="A3430" t="str">
            <v>íNCULO..</v>
          </cell>
          <cell r="B3430" t="str">
            <v>...: NACIONAL CAIXA</v>
          </cell>
        </row>
        <row r="3432">
          <cell r="A3432">
            <v>1942</v>
          </cell>
          <cell r="B3432" t="str">
            <v>CURVA PVC 90G C/ROSCA P/ AGUA FRIA PREDIAL 2"</v>
          </cell>
          <cell r="C3432" t="str">
            <v>UN</v>
          </cell>
          <cell r="D3432">
            <v>2</v>
          </cell>
          <cell r="E3432">
            <v>14.24</v>
          </cell>
          <cell r="F3432">
            <v>16.12</v>
          </cell>
          <cell r="H3432">
            <v>17.98</v>
          </cell>
          <cell r="I3432" t="str">
            <v>MATE MHIS 1942</v>
          </cell>
        </row>
        <row r="3433">
          <cell r="A3433">
            <v>1938</v>
          </cell>
          <cell r="B3433" t="str">
            <v>CURVA PVC 90G C/ROSCA P/ AGUA FRIA PREDIAL 3/4"</v>
          </cell>
          <cell r="C3433" t="str">
            <v>UN</v>
          </cell>
          <cell r="D3433">
            <v>2</v>
          </cell>
          <cell r="E3433">
            <v>1.79</v>
          </cell>
          <cell r="F3433">
            <v>2.23</v>
          </cell>
          <cell r="H3433">
            <v>2.36</v>
          </cell>
          <cell r="I3433" t="str">
            <v>MATE MHIS 1938</v>
          </cell>
        </row>
        <row r="3434">
          <cell r="A3434">
            <v>20095</v>
          </cell>
          <cell r="B3434" t="str">
            <v>CURVA PVC 90G CURTA NBR-10569 P/REDE COLET ESG PB JE DN 100M</v>
          </cell>
          <cell r="C3434" t="str">
            <v>UN</v>
          </cell>
          <cell r="D3434">
            <v>2</v>
          </cell>
          <cell r="E3434">
            <v>7.4</v>
          </cell>
          <cell r="F3434">
            <v>10.6</v>
          </cell>
          <cell r="H3434">
            <v>11.68</v>
          </cell>
          <cell r="I3434" t="str">
            <v>MATE MHIS 20095</v>
          </cell>
        </row>
        <row r="3435">
          <cell r="B3435" t="str">
            <v>M</v>
          </cell>
        </row>
        <row r="3436">
          <cell r="A3436">
            <v>1933</v>
          </cell>
          <cell r="B3436" t="str">
            <v>CURVA PVC 90G CURTA PVC  P/ ESG PREDIAL DN 40 MM</v>
          </cell>
          <cell r="C3436" t="str">
            <v>UN</v>
          </cell>
          <cell r="D3436">
            <v>2</v>
          </cell>
          <cell r="E3436">
            <v>1.91</v>
          </cell>
          <cell r="F3436">
            <v>2.37</v>
          </cell>
          <cell r="H3436">
            <v>2.5099999999999998</v>
          </cell>
          <cell r="I3436" t="str">
            <v>MATE MHIS 1933</v>
          </cell>
        </row>
        <row r="3437">
          <cell r="A3437">
            <v>1932</v>
          </cell>
          <cell r="B3437" t="str">
            <v>CURVA PVC 90G CURTA PVC  P/ ESG PREDIAL DN 50MM</v>
          </cell>
          <cell r="C3437" t="str">
            <v>UN</v>
          </cell>
          <cell r="D3437">
            <v>2</v>
          </cell>
          <cell r="E3437">
            <v>5.35</v>
          </cell>
          <cell r="F3437">
            <v>6.66</v>
          </cell>
          <cell r="H3437">
            <v>7.05</v>
          </cell>
          <cell r="I3437" t="str">
            <v>MATE MHIS 1932</v>
          </cell>
        </row>
        <row r="3438">
          <cell r="A3438">
            <v>1951</v>
          </cell>
          <cell r="B3438" t="str">
            <v>CURVA PVC 90G CURTA PVC  P/ ESG PREDIAL DN 75MM</v>
          </cell>
          <cell r="C3438" t="str">
            <v>UN</v>
          </cell>
          <cell r="D3438">
            <v>2</v>
          </cell>
          <cell r="E3438">
            <v>9.81</v>
          </cell>
          <cell r="F3438">
            <v>12.2</v>
          </cell>
          <cell r="H3438">
            <v>12.92</v>
          </cell>
          <cell r="I3438" t="str">
            <v>MATE MHIS 1951</v>
          </cell>
        </row>
        <row r="3439">
          <cell r="A3439">
            <v>1966</v>
          </cell>
          <cell r="B3439" t="str">
            <v>CURVA PVC 90G CURTA PVC P/ ESG PREDIAL DN 100MM</v>
          </cell>
          <cell r="C3439" t="str">
            <v>UN</v>
          </cell>
          <cell r="D3439">
            <v>2</v>
          </cell>
          <cell r="E3439">
            <v>10.41</v>
          </cell>
          <cell r="F3439">
            <v>13.32</v>
          </cell>
          <cell r="H3439">
            <v>13.71</v>
          </cell>
          <cell r="I3439" t="str">
            <v>MATE MHIS 1966</v>
          </cell>
        </row>
        <row r="3440">
          <cell r="A3440">
            <v>1863</v>
          </cell>
          <cell r="B3440" t="str">
            <v>CURVA PVC 90G NBR-10569 P/ REDE COLET ESG PB JE DN 100MM</v>
          </cell>
          <cell r="C3440" t="str">
            <v>UN</v>
          </cell>
          <cell r="D3440">
            <v>2</v>
          </cell>
          <cell r="E3440">
            <v>13.4</v>
          </cell>
          <cell r="F3440">
            <v>19.190000000000001</v>
          </cell>
          <cell r="H3440">
            <v>21.15</v>
          </cell>
          <cell r="I3440" t="str">
            <v>MATE MHIS 1863</v>
          </cell>
        </row>
        <row r="3441">
          <cell r="A3441">
            <v>1864</v>
          </cell>
          <cell r="B3441" t="str">
            <v>CURVA PVC 90G NBR-10569 P/ REDE COLET ESG PB JE DN 125MM</v>
          </cell>
          <cell r="C3441" t="str">
            <v>UN</v>
          </cell>
          <cell r="D3441">
            <v>2</v>
          </cell>
          <cell r="E3441">
            <v>25.79</v>
          </cell>
          <cell r="F3441">
            <v>36.950000000000003</v>
          </cell>
          <cell r="H3441">
            <v>40.72</v>
          </cell>
          <cell r="I3441" t="str">
            <v>MATE MHIS 1864</v>
          </cell>
        </row>
        <row r="3442">
          <cell r="A3442">
            <v>1865</v>
          </cell>
          <cell r="B3442" t="str">
            <v>CURVA PVC 90G NBR-10569 P/ REDE COLET ESG PB JE DN 150MM</v>
          </cell>
          <cell r="C3442" t="str">
            <v>UN</v>
          </cell>
          <cell r="D3442">
            <v>2</v>
          </cell>
          <cell r="E3442">
            <v>45.57</v>
          </cell>
          <cell r="F3442">
            <v>65.28</v>
          </cell>
          <cell r="H3442">
            <v>71.94</v>
          </cell>
          <cell r="I3442" t="str">
            <v>MATE MHIS 1865</v>
          </cell>
        </row>
        <row r="3443">
          <cell r="A3443">
            <v>1866</v>
          </cell>
          <cell r="B3443" t="str">
            <v>CURVA PVC 90G NBR-10569 P/ REDE COLET ESG PB JE DN 200MM</v>
          </cell>
          <cell r="C3443" t="str">
            <v>UN</v>
          </cell>
          <cell r="D3443">
            <v>2</v>
          </cell>
          <cell r="E3443">
            <v>108.46</v>
          </cell>
          <cell r="F3443">
            <v>155.38999999999999</v>
          </cell>
          <cell r="H3443">
            <v>171.24</v>
          </cell>
          <cell r="I3443" t="str">
            <v>MATE MHIS 1866</v>
          </cell>
        </row>
        <row r="3444">
          <cell r="A3444">
            <v>1853</v>
          </cell>
          <cell r="B3444" t="str">
            <v>CURVA PVC 90G NBR-10569 P/ REDE COLET ESG PB JE DN 250MM</v>
          </cell>
          <cell r="C3444" t="str">
            <v>UN</v>
          </cell>
          <cell r="D3444">
            <v>2</v>
          </cell>
          <cell r="E3444">
            <v>178.87</v>
          </cell>
          <cell r="F3444">
            <v>256.25</v>
          </cell>
          <cell r="H3444">
            <v>282.39</v>
          </cell>
          <cell r="I3444" t="str">
            <v>MATE MHIS 1853</v>
          </cell>
        </row>
        <row r="3445">
          <cell r="A3445">
            <v>1867</v>
          </cell>
          <cell r="B3445" t="str">
            <v>CURVA PVC 90G NBR-10569 P/ REDE COLET ESG PB JE DN 300MM</v>
          </cell>
          <cell r="C3445" t="str">
            <v>UN</v>
          </cell>
          <cell r="D3445">
            <v>2</v>
          </cell>
          <cell r="E3445">
            <v>395.99</v>
          </cell>
          <cell r="F3445">
            <v>567.29999999999995</v>
          </cell>
          <cell r="H3445">
            <v>625.17999999999995</v>
          </cell>
          <cell r="I3445" t="str">
            <v>MATE MHIS 1867</v>
          </cell>
        </row>
        <row r="3446">
          <cell r="A3446">
            <v>1868</v>
          </cell>
          <cell r="B3446" t="str">
            <v>CURVA PVC 90G NBR-10569 P/ REDE COLET ESG PB JE DN 350MM</v>
          </cell>
          <cell r="C3446" t="str">
            <v>UN</v>
          </cell>
          <cell r="D3446">
            <v>2</v>
          </cell>
          <cell r="E3446">
            <v>571.44000000000005</v>
          </cell>
          <cell r="F3446">
            <v>818.64</v>
          </cell>
          <cell r="H3446">
            <v>902.16</v>
          </cell>
          <cell r="I3446" t="str">
            <v>MATE MHIS 1868</v>
          </cell>
        </row>
        <row r="3447">
          <cell r="A3447">
            <v>1859</v>
          </cell>
          <cell r="B3447" t="str">
            <v>CURVA PVC 90G NBR-10569 P/ REDE COLET ESG PB JE DN 400MM</v>
          </cell>
          <cell r="C3447" t="str">
            <v>UN</v>
          </cell>
          <cell r="D3447">
            <v>2</v>
          </cell>
          <cell r="E3447">
            <v>747.87</v>
          </cell>
          <cell r="F3447">
            <v>1071.3900000000001</v>
          </cell>
          <cell r="H3447">
            <v>1180.7</v>
          </cell>
          <cell r="I3447" t="str">
            <v>MATE MHIS 1859</v>
          </cell>
        </row>
        <row r="3448">
          <cell r="A3448">
            <v>1875</v>
          </cell>
          <cell r="B3448" t="str">
            <v>CURVA PVC 90G P/ ELETRODUTO ROSCAVEL 1 1/2"</v>
          </cell>
          <cell r="C3448" t="str">
            <v>UN</v>
          </cell>
          <cell r="D3448">
            <v>2</v>
          </cell>
          <cell r="E3448">
            <v>3.72</v>
          </cell>
          <cell r="F3448">
            <v>4</v>
          </cell>
          <cell r="H3448">
            <v>5.37</v>
          </cell>
          <cell r="I3448" t="str">
            <v>MATE MELE 1875</v>
          </cell>
        </row>
        <row r="3449">
          <cell r="A3449">
            <v>1874</v>
          </cell>
          <cell r="B3449" t="str">
            <v>CURVA PVC 90G P/ ELETRODUTO ROSCAVEL 1 1/4"</v>
          </cell>
          <cell r="C3449" t="str">
            <v>UN</v>
          </cell>
          <cell r="D3449">
            <v>2</v>
          </cell>
          <cell r="E3449">
            <v>3.3</v>
          </cell>
          <cell r="F3449">
            <v>3.41</v>
          </cell>
          <cell r="H3449">
            <v>4.76</v>
          </cell>
          <cell r="I3449" t="str">
            <v>MATE MELE 1874</v>
          </cell>
        </row>
        <row r="3450">
          <cell r="A3450">
            <v>1870</v>
          </cell>
          <cell r="B3450" t="str">
            <v>CURVA PVC 90G P/ ELETRODUTO ROSCAVEL 1/2"</v>
          </cell>
          <cell r="C3450" t="str">
            <v>UN</v>
          </cell>
          <cell r="D3450">
            <v>1</v>
          </cell>
          <cell r="E3450">
            <v>0.9</v>
          </cell>
          <cell r="F3450">
            <v>0.93</v>
          </cell>
          <cell r="H3450">
            <v>1.3</v>
          </cell>
          <cell r="I3450" t="str">
            <v>MATE MELE 1870</v>
          </cell>
        </row>
        <row r="3451">
          <cell r="A3451">
            <v>1884</v>
          </cell>
          <cell r="B3451" t="str">
            <v>CURVA PVC 90G P/ ELETRODUTO ROSCAVEL 1"</v>
          </cell>
          <cell r="C3451" t="str">
            <v>UN</v>
          </cell>
          <cell r="D3451">
            <v>2</v>
          </cell>
          <cell r="E3451">
            <v>2.4</v>
          </cell>
          <cell r="F3451">
            <v>2.48</v>
          </cell>
          <cell r="H3451">
            <v>3.46</v>
          </cell>
          <cell r="I3451" t="str">
            <v>MATE MELE 1884</v>
          </cell>
        </row>
        <row r="3452">
          <cell r="A3452">
            <v>1887</v>
          </cell>
          <cell r="B3452" t="str">
            <v>CURVA PVC 90G P/ ELETRODUTO ROSCAVEL 2 1/2"</v>
          </cell>
          <cell r="C3452" t="str">
            <v>UN</v>
          </cell>
          <cell r="D3452">
            <v>2</v>
          </cell>
          <cell r="E3452">
            <v>13.65</v>
          </cell>
          <cell r="F3452">
            <v>14.1</v>
          </cell>
          <cell r="H3452">
            <v>19.71</v>
          </cell>
          <cell r="I3452" t="str">
            <v>MATE MELE 1887</v>
          </cell>
        </row>
        <row r="3453">
          <cell r="A3453">
            <v>1876</v>
          </cell>
          <cell r="B3453" t="str">
            <v>CURVA PVC 90G P/ ELETRODUTO ROSCAVEL 2"</v>
          </cell>
          <cell r="C3453" t="str">
            <v>UN</v>
          </cell>
          <cell r="D3453">
            <v>2</v>
          </cell>
          <cell r="E3453">
            <v>5.58</v>
          </cell>
          <cell r="F3453">
            <v>5.76</v>
          </cell>
          <cell r="H3453">
            <v>8.06</v>
          </cell>
          <cell r="I3453" t="str">
            <v>MATE MELE 1876</v>
          </cell>
        </row>
        <row r="3454">
          <cell r="A3454">
            <v>1879</v>
          </cell>
          <cell r="B3454" t="str">
            <v>CURVA PVC 90G P/ ELETRODUTO ROSCAVEL 3/4"</v>
          </cell>
          <cell r="C3454" t="str">
            <v>UN</v>
          </cell>
          <cell r="D3454">
            <v>2</v>
          </cell>
          <cell r="E3454">
            <v>1.56</v>
          </cell>
          <cell r="F3454">
            <v>1.61</v>
          </cell>
          <cell r="H3454">
            <v>2.25</v>
          </cell>
          <cell r="I3454" t="str">
            <v>MATE MELE 1879</v>
          </cell>
        </row>
        <row r="3455">
          <cell r="A3455">
            <v>1885</v>
          </cell>
          <cell r="B3455" t="str">
            <v>CURVA PVC 90G P/ ELETRODUTO ROSCAVEL 3/4"</v>
          </cell>
          <cell r="C3455" t="str">
            <v>UN</v>
          </cell>
          <cell r="D3455">
            <v>2</v>
          </cell>
          <cell r="E3455">
            <v>1.44</v>
          </cell>
          <cell r="F3455">
            <v>1.48</v>
          </cell>
          <cell r="H3455">
            <v>2.08</v>
          </cell>
          <cell r="I3455" t="str">
            <v>MATE MELE 1885</v>
          </cell>
        </row>
        <row r="3456">
          <cell r="A3456">
            <v>1877</v>
          </cell>
          <cell r="B3456" t="str">
            <v>CURVA PVC 90G P/ ELETRODUTO ROSCAVEL 3"</v>
          </cell>
          <cell r="C3456" t="str">
            <v>UN</v>
          </cell>
          <cell r="D3456">
            <v>2</v>
          </cell>
          <cell r="E3456">
            <v>15.96</v>
          </cell>
          <cell r="F3456">
            <v>16.489999999999998</v>
          </cell>
          <cell r="H3456">
            <v>23.05</v>
          </cell>
          <cell r="I3456" t="str">
            <v>MATE MELE 1877</v>
          </cell>
        </row>
        <row r="3457">
          <cell r="A3457">
            <v>1878</v>
          </cell>
          <cell r="B3457" t="str">
            <v>CURVA PVC 90G P/ ELETRODUTO ROSCAVEL 4"</v>
          </cell>
          <cell r="C3457" t="str">
            <v>UN</v>
          </cell>
          <cell r="D3457">
            <v>2</v>
          </cell>
          <cell r="E3457">
            <v>30.45</v>
          </cell>
          <cell r="F3457">
            <v>31.46</v>
          </cell>
          <cell r="H3457">
            <v>43.98</v>
          </cell>
          <cell r="I3457" t="str">
            <v>MATE MELE 1878</v>
          </cell>
        </row>
        <row r="3458">
          <cell r="A3458" t="str">
            <v>ÓDIGO</v>
          </cell>
          <cell r="B3458" t="str">
            <v>| DESCRIÇÃO DO INSUMO</v>
          </cell>
          <cell r="C3458" t="str">
            <v>| UNID.</v>
          </cell>
          <cell r="D3458" t="str">
            <v>| CAT.</v>
          </cell>
          <cell r="E3458" t="str">
            <v>P R E Ç O</v>
          </cell>
          <cell r="F3458" t="str">
            <v>S  C A L C</v>
          </cell>
          <cell r="G3458" t="str">
            <v>U L A</v>
          </cell>
          <cell r="H3458" t="str">
            <v>D O S  |</v>
          </cell>
          <cell r="I3458" t="str">
            <v>COD.INTELIGENTE</v>
          </cell>
        </row>
        <row r="3459">
          <cell r="D3459">
            <v>1</v>
          </cell>
          <cell r="E3459" t="str">
            <v>.QUARTIL</v>
          </cell>
          <cell r="F3459" t="str">
            <v>MEDIANO</v>
          </cell>
          <cell r="G3459">
            <v>3</v>
          </cell>
          <cell r="H3459" t="str">
            <v>.QUARTIL</v>
          </cell>
        </row>
        <row r="3461">
          <cell r="A3461" t="str">
            <v>íNCULO..</v>
          </cell>
          <cell r="B3461" t="str">
            <v>...: NACIONAL CAIXA</v>
          </cell>
        </row>
        <row r="3463">
          <cell r="A3463">
            <v>2626</v>
          </cell>
          <cell r="B3463" t="str">
            <v>CURVA 135G FERRO GALV ELETROLITICO 1 1/2" P/ ELETRODUTO</v>
          </cell>
          <cell r="C3463" t="str">
            <v>UN</v>
          </cell>
          <cell r="D3463">
            <v>2</v>
          </cell>
          <cell r="E3463">
            <v>6.65</v>
          </cell>
          <cell r="F3463">
            <v>7.43</v>
          </cell>
          <cell r="H3463">
            <v>7.52</v>
          </cell>
          <cell r="I3463" t="str">
            <v>MATE MELE 2626</v>
          </cell>
        </row>
        <row r="3464">
          <cell r="A3464">
            <v>2625</v>
          </cell>
          <cell r="B3464" t="str">
            <v>CURVA 135G FERRO GALV ELETROLITICO 1 1/4" P/ ELETRODUTO</v>
          </cell>
          <cell r="C3464" t="str">
            <v>UN</v>
          </cell>
          <cell r="D3464">
            <v>2</v>
          </cell>
          <cell r="E3464">
            <v>4.04</v>
          </cell>
          <cell r="F3464">
            <v>4.5199999999999996</v>
          </cell>
          <cell r="H3464">
            <v>4.57</v>
          </cell>
          <cell r="I3464" t="str">
            <v>MATE MELE 2625</v>
          </cell>
        </row>
        <row r="3465">
          <cell r="A3465">
            <v>2622</v>
          </cell>
          <cell r="B3465" t="str">
            <v>CURVA 135G FERRO GALV ELETROLITICO 1/2" P/ ELETRODUTO</v>
          </cell>
          <cell r="C3465" t="str">
            <v>UN</v>
          </cell>
          <cell r="D3465">
            <v>2</v>
          </cell>
          <cell r="E3465">
            <v>0.99</v>
          </cell>
          <cell r="F3465">
            <v>1.1000000000000001</v>
          </cell>
          <cell r="H3465">
            <v>1.1200000000000001</v>
          </cell>
          <cell r="I3465" t="str">
            <v>MATE MELE 2622</v>
          </cell>
        </row>
        <row r="3466">
          <cell r="A3466">
            <v>2624</v>
          </cell>
          <cell r="B3466" t="str">
            <v>CURVA 135G FERRO GALV ELETROLITICO 1" P/ ELETRODUTO</v>
          </cell>
          <cell r="C3466" t="str">
            <v>UN</v>
          </cell>
          <cell r="D3466">
            <v>2</v>
          </cell>
          <cell r="E3466">
            <v>1.91</v>
          </cell>
          <cell r="F3466">
            <v>2.14</v>
          </cell>
          <cell r="H3466">
            <v>2.16</v>
          </cell>
          <cell r="I3466" t="str">
            <v>MATE MELE 2624</v>
          </cell>
        </row>
        <row r="3467">
          <cell r="A3467">
            <v>2627</v>
          </cell>
          <cell r="B3467" t="str">
            <v>CURVA 135G FERRO GALV ELETROLITICO 2 1/2" P/ ELETRODUTO</v>
          </cell>
          <cell r="C3467" t="str">
            <v>UN</v>
          </cell>
          <cell r="D3467">
            <v>2</v>
          </cell>
          <cell r="E3467">
            <v>17.39</v>
          </cell>
          <cell r="F3467">
            <v>19.45</v>
          </cell>
          <cell r="H3467">
            <v>19.670000000000002</v>
          </cell>
          <cell r="I3467" t="str">
            <v>MATE MELE 2627</v>
          </cell>
        </row>
        <row r="3468">
          <cell r="A3468">
            <v>2630</v>
          </cell>
          <cell r="B3468" t="str">
            <v>CURVA 135G FERRO GALV ELETROLITICO 2" P/ ELETRODUTO</v>
          </cell>
          <cell r="C3468" t="str">
            <v>UN</v>
          </cell>
          <cell r="D3468">
            <v>2</v>
          </cell>
          <cell r="E3468">
            <v>24.53</v>
          </cell>
          <cell r="F3468">
            <v>27.43</v>
          </cell>
          <cell r="H3468">
            <v>27.74</v>
          </cell>
          <cell r="I3468" t="str">
            <v>MATE MELE 2630</v>
          </cell>
        </row>
        <row r="3469">
          <cell r="A3469">
            <v>2623</v>
          </cell>
          <cell r="B3469" t="str">
            <v>CURVA 135G FERRO GALV ELETROLITICO 3/4" P/ ELETRODUTO</v>
          </cell>
          <cell r="C3469" t="str">
            <v>UN</v>
          </cell>
          <cell r="D3469">
            <v>2</v>
          </cell>
          <cell r="E3469">
            <v>1.0900000000000001</v>
          </cell>
          <cell r="F3469">
            <v>1.22</v>
          </cell>
          <cell r="H3469">
            <v>1.23</v>
          </cell>
          <cell r="I3469" t="str">
            <v>MATE MELE 2623</v>
          </cell>
        </row>
        <row r="3470">
          <cell r="A3470">
            <v>2629</v>
          </cell>
          <cell r="B3470" t="str">
            <v>CURVA 135G FERRO GALV ELETROLITICO 3" P/ ELETRODUTO</v>
          </cell>
          <cell r="C3470" t="str">
            <v>UN</v>
          </cell>
          <cell r="D3470">
            <v>2</v>
          </cell>
          <cell r="E3470">
            <v>10.27</v>
          </cell>
          <cell r="F3470">
            <v>11.49</v>
          </cell>
          <cell r="H3470">
            <v>11.62</v>
          </cell>
          <cell r="I3470" t="str">
            <v>MATE MELE 2629</v>
          </cell>
        </row>
        <row r="3471">
          <cell r="A3471">
            <v>2628</v>
          </cell>
          <cell r="B3471" t="str">
            <v>CURVA 135G FERRO GALV ELETROLITICO 4" P/ ELETRODUTO</v>
          </cell>
          <cell r="C3471" t="str">
            <v>UN</v>
          </cell>
          <cell r="D3471">
            <v>2</v>
          </cell>
          <cell r="E3471">
            <v>50.51</v>
          </cell>
          <cell r="F3471">
            <v>56.48</v>
          </cell>
          <cell r="H3471">
            <v>57.13</v>
          </cell>
          <cell r="I3471" t="str">
            <v>MATE MELE 2628</v>
          </cell>
        </row>
        <row r="3472">
          <cell r="A3472">
            <v>2611</v>
          </cell>
          <cell r="B3472" t="str">
            <v>CURVA 45G FERRO GALV ELETROLITICO 1 1/2" P/ ELETRODUTO</v>
          </cell>
          <cell r="C3472" t="str">
            <v>UN</v>
          </cell>
          <cell r="D3472">
            <v>2</v>
          </cell>
          <cell r="E3472">
            <v>3.76</v>
          </cell>
          <cell r="F3472">
            <v>4.21</v>
          </cell>
          <cell r="H3472">
            <v>4.26</v>
          </cell>
          <cell r="I3472" t="str">
            <v>MATE MELE 2611</v>
          </cell>
        </row>
        <row r="3473">
          <cell r="A3473">
            <v>2635</v>
          </cell>
          <cell r="B3473" t="str">
            <v>CURVA 45G FERRO GALV ELETROLITICO 1/2" P/ ELETRODUTO</v>
          </cell>
          <cell r="C3473" t="str">
            <v>UN</v>
          </cell>
          <cell r="D3473">
            <v>2</v>
          </cell>
          <cell r="E3473">
            <v>0.76</v>
          </cell>
          <cell r="F3473">
            <v>0.86</v>
          </cell>
          <cell r="H3473">
            <v>0.87</v>
          </cell>
          <cell r="I3473" t="str">
            <v>MATE MELE 2635</v>
          </cell>
        </row>
        <row r="3474">
          <cell r="A3474">
            <v>2634</v>
          </cell>
          <cell r="B3474" t="str">
            <v>CURVA 45G FERRO GALV ELETROLITICO 1" P/ ELETRODUTO</v>
          </cell>
          <cell r="C3474" t="str">
            <v>UN</v>
          </cell>
          <cell r="D3474">
            <v>2</v>
          </cell>
          <cell r="E3474">
            <v>1.22</v>
          </cell>
          <cell r="F3474">
            <v>1.37</v>
          </cell>
          <cell r="H3474">
            <v>1.38</v>
          </cell>
          <cell r="I3474" t="str">
            <v>MATE MELE 2634</v>
          </cell>
        </row>
        <row r="3475">
          <cell r="A3475">
            <v>2613</v>
          </cell>
          <cell r="B3475" t="str">
            <v>CURVA 45G FERRO GALV ELETROLITICO 2 1/2" P/ ELETRODUTO</v>
          </cell>
          <cell r="C3475" t="str">
            <v>UN</v>
          </cell>
          <cell r="D3475">
            <v>2</v>
          </cell>
          <cell r="E3475">
            <v>12.36</v>
          </cell>
          <cell r="F3475">
            <v>13.82</v>
          </cell>
          <cell r="H3475">
            <v>13.98</v>
          </cell>
          <cell r="I3475" t="str">
            <v>MATE MELE 2613</v>
          </cell>
        </row>
        <row r="3476">
          <cell r="A3476">
            <v>2612</v>
          </cell>
          <cell r="B3476" t="str">
            <v>CURVA 45G FERRO GALV ELETROLITICO 2" P/ ELETRODUTO</v>
          </cell>
          <cell r="C3476" t="str">
            <v>UN</v>
          </cell>
          <cell r="D3476">
            <v>2</v>
          </cell>
          <cell r="E3476">
            <v>5.96</v>
          </cell>
          <cell r="F3476">
            <v>6.66</v>
          </cell>
          <cell r="H3476">
            <v>6.74</v>
          </cell>
          <cell r="I3476" t="str">
            <v>MATE MELE 2612</v>
          </cell>
        </row>
        <row r="3477">
          <cell r="A3477">
            <v>2609</v>
          </cell>
          <cell r="B3477" t="str">
            <v>CURVA 45G FERRO GALV ELETROLITICO 3/4" P/ ELETRODUTO</v>
          </cell>
          <cell r="C3477" t="str">
            <v>UN</v>
          </cell>
          <cell r="D3477">
            <v>2</v>
          </cell>
          <cell r="E3477">
            <v>0.89</v>
          </cell>
          <cell r="F3477">
            <v>1</v>
          </cell>
          <cell r="H3477">
            <v>1.01</v>
          </cell>
          <cell r="I3477" t="str">
            <v>MATE MELE 2609</v>
          </cell>
        </row>
        <row r="3478">
          <cell r="A3478">
            <v>2614</v>
          </cell>
          <cell r="B3478" t="str">
            <v>CURVA 45G FERRO GALV ELETROLITICO 3" P/ ELETRODUTO</v>
          </cell>
          <cell r="C3478" t="str">
            <v>UN</v>
          </cell>
          <cell r="D3478">
            <v>2</v>
          </cell>
          <cell r="E3478">
            <v>18.96</v>
          </cell>
          <cell r="F3478">
            <v>21.2</v>
          </cell>
          <cell r="H3478">
            <v>21.44</v>
          </cell>
          <cell r="I3478" t="str">
            <v>MATE MELE 2614</v>
          </cell>
        </row>
        <row r="3479">
          <cell r="A3479">
            <v>2615</v>
          </cell>
          <cell r="B3479" t="str">
            <v>CURVA 45G FERRO GALV ELETROLITICO 4" PARA ELETRODUTO</v>
          </cell>
          <cell r="C3479" t="str">
            <v>UN</v>
          </cell>
          <cell r="D3479">
            <v>2</v>
          </cell>
          <cell r="E3479">
            <v>31.09</v>
          </cell>
          <cell r="F3479">
            <v>34.770000000000003</v>
          </cell>
          <cell r="H3479">
            <v>35.159999999999997</v>
          </cell>
          <cell r="I3479" t="str">
            <v>MATE MELE 2615</v>
          </cell>
        </row>
        <row r="3480">
          <cell r="A3480">
            <v>2632</v>
          </cell>
          <cell r="B3480" t="str">
            <v>CURVA 90G FERRO GALV ELETROLITICO 1 1/2" P/ ELETRODUTO</v>
          </cell>
          <cell r="C3480" t="str">
            <v>UN</v>
          </cell>
          <cell r="D3480">
            <v>2</v>
          </cell>
          <cell r="E3480">
            <v>3.76</v>
          </cell>
          <cell r="F3480">
            <v>4.21</v>
          </cell>
          <cell r="H3480">
            <v>4.26</v>
          </cell>
          <cell r="I3480" t="str">
            <v>MATE MELE 2632</v>
          </cell>
        </row>
        <row r="3481">
          <cell r="A3481">
            <v>2618</v>
          </cell>
          <cell r="B3481" t="str">
            <v>CURVA 90G FERRO GALV ELETROLITICO 1 1/4" P/ ELETRODUTO</v>
          </cell>
          <cell r="C3481" t="str">
            <v>UN</v>
          </cell>
          <cell r="D3481">
            <v>2</v>
          </cell>
          <cell r="E3481">
            <v>2.58</v>
          </cell>
          <cell r="F3481">
            <v>2.88</v>
          </cell>
          <cell r="H3481">
            <v>2.92</v>
          </cell>
          <cell r="I3481" t="str">
            <v>MATE MELE 2618</v>
          </cell>
        </row>
        <row r="3482">
          <cell r="A3482">
            <v>2616</v>
          </cell>
          <cell r="B3482" t="str">
            <v>CURVA 90G FERRO GALV ELETROLITICO 1/2" P/ ELETRODUTO</v>
          </cell>
          <cell r="C3482" t="str">
            <v>UN</v>
          </cell>
          <cell r="D3482">
            <v>2</v>
          </cell>
          <cell r="E3482">
            <v>0.76</v>
          </cell>
          <cell r="F3482">
            <v>0.86</v>
          </cell>
          <cell r="H3482">
            <v>0.87</v>
          </cell>
          <cell r="I3482" t="str">
            <v>MATE MELE 2616</v>
          </cell>
        </row>
        <row r="3483">
          <cell r="A3483">
            <v>2617</v>
          </cell>
          <cell r="B3483" t="str">
            <v>CURVA 90G FERRO GALV ELETROLITICO 1" P/ ELETRODUTO</v>
          </cell>
          <cell r="C3483" t="str">
            <v>UN</v>
          </cell>
          <cell r="D3483">
            <v>2</v>
          </cell>
          <cell r="E3483">
            <v>1.22</v>
          </cell>
          <cell r="F3483">
            <v>1.37</v>
          </cell>
          <cell r="H3483">
            <v>1.38</v>
          </cell>
          <cell r="I3483" t="str">
            <v>MATE MELE 2617</v>
          </cell>
        </row>
        <row r="3484">
          <cell r="A3484">
            <v>2619</v>
          </cell>
          <cell r="B3484" t="str">
            <v>CURVA 90G FERRO GALV ELETROLITICO 2 1/2" P/ ELETRODUTO</v>
          </cell>
          <cell r="C3484" t="str">
            <v>UN</v>
          </cell>
          <cell r="D3484">
            <v>2</v>
          </cell>
          <cell r="E3484">
            <v>12.36</v>
          </cell>
          <cell r="F3484">
            <v>13.82</v>
          </cell>
          <cell r="H3484">
            <v>13.98</v>
          </cell>
          <cell r="I3484" t="str">
            <v>MATE MELE 2619</v>
          </cell>
        </row>
        <row r="3485">
          <cell r="A3485">
            <v>2631</v>
          </cell>
          <cell r="B3485" t="str">
            <v>CURVA 90G FERRO GALV ELETROLITICO 2" P/ ELETRODUTO</v>
          </cell>
          <cell r="C3485" t="str">
            <v>UN</v>
          </cell>
          <cell r="D3485">
            <v>2</v>
          </cell>
          <cell r="E3485">
            <v>5.96</v>
          </cell>
          <cell r="F3485">
            <v>6.66</v>
          </cell>
          <cell r="H3485">
            <v>6.74</v>
          </cell>
          <cell r="I3485" t="str">
            <v>MATE MELE 2631</v>
          </cell>
        </row>
        <row r="3486">
          <cell r="A3486">
            <v>2620</v>
          </cell>
          <cell r="B3486" t="str">
            <v>CURVA 90G FERRO GALV ELETROLITICO 3" P/ ELETRODUTO</v>
          </cell>
          <cell r="C3486" t="str">
            <v>UN</v>
          </cell>
          <cell r="D3486">
            <v>2</v>
          </cell>
          <cell r="E3486">
            <v>18.96</v>
          </cell>
          <cell r="F3486">
            <v>21.2</v>
          </cell>
          <cell r="H3486">
            <v>21.44</v>
          </cell>
          <cell r="I3486" t="str">
            <v>MATE MELE 2620</v>
          </cell>
        </row>
        <row r="3487">
          <cell r="A3487">
            <v>2621</v>
          </cell>
          <cell r="B3487" t="str">
            <v>CURVA 90G FERRO GALV ELETROLITICO 4" P/ ELETRODUTO</v>
          </cell>
          <cell r="C3487" t="str">
            <v>UN</v>
          </cell>
          <cell r="D3487">
            <v>2</v>
          </cell>
          <cell r="E3487">
            <v>31.06</v>
          </cell>
          <cell r="F3487">
            <v>34.74</v>
          </cell>
          <cell r="H3487">
            <v>35.130000000000003</v>
          </cell>
          <cell r="I3487" t="str">
            <v>MATE MELE 2621</v>
          </cell>
        </row>
        <row r="3488">
          <cell r="A3488">
            <v>2633</v>
          </cell>
          <cell r="B3488" t="str">
            <v>CURVA 90G FERRO GALV ELETROTILICO 3/4" P/ ELETRODUTO</v>
          </cell>
          <cell r="C3488" t="str">
            <v>UN</v>
          </cell>
          <cell r="D3488">
            <v>2</v>
          </cell>
          <cell r="E3488">
            <v>0.89</v>
          </cell>
          <cell r="F3488">
            <v>1</v>
          </cell>
          <cell r="H3488">
            <v>1.01</v>
          </cell>
          <cell r="I3488" t="str">
            <v>MATE MELE 2633</v>
          </cell>
        </row>
        <row r="3489">
          <cell r="A3489" t="str">
            <v>ÓDIGO</v>
          </cell>
          <cell r="B3489" t="str">
            <v>| DESCRIÇÃO DO INSUMO</v>
          </cell>
          <cell r="C3489" t="str">
            <v>| UNID.</v>
          </cell>
          <cell r="D3489" t="str">
            <v>| CAT.</v>
          </cell>
          <cell r="E3489" t="str">
            <v>P R E Ç O</v>
          </cell>
          <cell r="F3489" t="str">
            <v>S  C A L C</v>
          </cell>
          <cell r="G3489" t="str">
            <v>U L A</v>
          </cell>
          <cell r="H3489" t="str">
            <v>D O S  |</v>
          </cell>
          <cell r="I3489" t="str">
            <v>COD.INTELIGENTE</v>
          </cell>
        </row>
        <row r="3490">
          <cell r="D3490">
            <v>1</v>
          </cell>
          <cell r="E3490" t="str">
            <v>.QUARTIL</v>
          </cell>
          <cell r="F3490" t="str">
            <v>MEDIANO</v>
          </cell>
          <cell r="G3490">
            <v>3</v>
          </cell>
          <cell r="H3490" t="str">
            <v>.QUARTIL</v>
          </cell>
        </row>
        <row r="3492">
          <cell r="A3492" t="str">
            <v>íNCULO..</v>
          </cell>
          <cell r="B3492" t="str">
            <v>...: NACIONAL CAIXA</v>
          </cell>
        </row>
        <row r="3494">
          <cell r="A3494">
            <v>10833</v>
          </cell>
          <cell r="B3494" t="str">
            <v>DEGRAU BORRACHA SINTETICA 50 X 32 CM X 4,5MM, PASTILHADO PLU</v>
          </cell>
          <cell r="C3494" t="str">
            <v>M</v>
          </cell>
          <cell r="D3494">
            <v>2</v>
          </cell>
          <cell r="E3494">
            <v>14.96</v>
          </cell>
          <cell r="F3494">
            <v>15</v>
          </cell>
          <cell r="H3494">
            <v>19.64</v>
          </cell>
          <cell r="I3494" t="str">
            <v>MATE MDIV 10833</v>
          </cell>
        </row>
        <row r="3495">
          <cell r="B3495" t="str">
            <v>RIGOMA</v>
          </cell>
        </row>
        <row r="3496">
          <cell r="A3496">
            <v>11242</v>
          </cell>
          <cell r="B3496" t="str">
            <v>DEGRAU FF P/ POCO VISITA N.2 / 2,5KG</v>
          </cell>
          <cell r="C3496" t="str">
            <v>UN</v>
          </cell>
          <cell r="D3496">
            <v>2</v>
          </cell>
          <cell r="E3496">
            <v>17.43</v>
          </cell>
          <cell r="F3496">
            <v>17.43</v>
          </cell>
          <cell r="H3496">
            <v>17.43</v>
          </cell>
          <cell r="I3496" t="str">
            <v>MATE MDIV 11242</v>
          </cell>
        </row>
        <row r="3497">
          <cell r="A3497">
            <v>11243</v>
          </cell>
          <cell r="B3497" t="str">
            <v>DEGRAU FF P/ POCO VISITA N.3 / 7,0KG</v>
          </cell>
          <cell r="C3497" t="str">
            <v>UN</v>
          </cell>
          <cell r="D3497">
            <v>2</v>
          </cell>
          <cell r="E3497">
            <v>17.43</v>
          </cell>
          <cell r="F3497">
            <v>17.43</v>
          </cell>
          <cell r="H3497">
            <v>17.43</v>
          </cell>
          <cell r="I3497" t="str">
            <v>MATE MDIV 11243</v>
          </cell>
        </row>
        <row r="3498">
          <cell r="A3498">
            <v>25968</v>
          </cell>
          <cell r="B3498" t="str">
            <v>DENTE PARA FRESADORA CIBER W 1900.</v>
          </cell>
          <cell r="C3498" t="str">
            <v>UN</v>
          </cell>
          <cell r="D3498">
            <v>2</v>
          </cell>
          <cell r="E3498">
            <v>52.72</v>
          </cell>
          <cell r="F3498">
            <v>52.72</v>
          </cell>
          <cell r="H3498">
            <v>52.72</v>
          </cell>
          <cell r="I3498" t="str">
            <v>EQHP EQAQ 25968</v>
          </cell>
        </row>
        <row r="3499">
          <cell r="A3499">
            <v>13888</v>
          </cell>
          <cell r="B3499" t="str">
            <v>DESEMPENADEIRA ELETRICA 2CV P/ PISO CONCRETO</v>
          </cell>
          <cell r="C3499" t="str">
            <v>UN</v>
          </cell>
          <cell r="D3499">
            <v>2</v>
          </cell>
          <cell r="E3499">
            <v>3597.74</v>
          </cell>
          <cell r="F3499">
            <v>3597.74</v>
          </cell>
          <cell r="H3499">
            <v>3597.74</v>
          </cell>
          <cell r="I3499" t="str">
            <v>EQHP EQAQ 13888</v>
          </cell>
        </row>
        <row r="3500">
          <cell r="A3500">
            <v>2357</v>
          </cell>
          <cell r="B3500" t="str">
            <v>DESENHISTA COPISTA</v>
          </cell>
          <cell r="C3500" t="str">
            <v>H</v>
          </cell>
          <cell r="D3500">
            <v>2</v>
          </cell>
          <cell r="E3500">
            <v>2.93</v>
          </cell>
          <cell r="F3500">
            <v>2.93</v>
          </cell>
          <cell r="H3500">
            <v>2.93</v>
          </cell>
          <cell r="I3500" t="str">
            <v>MOBR MOBA 2357</v>
          </cell>
        </row>
        <row r="3501">
          <cell r="A3501">
            <v>2355</v>
          </cell>
          <cell r="B3501" t="str">
            <v>DESENHISTA DETALHISTA</v>
          </cell>
          <cell r="C3501" t="str">
            <v>H</v>
          </cell>
          <cell r="D3501">
            <v>1</v>
          </cell>
          <cell r="E3501">
            <v>3.83</v>
          </cell>
          <cell r="F3501">
            <v>3.83</v>
          </cell>
          <cell r="H3501">
            <v>3.83</v>
          </cell>
          <cell r="I3501" t="str">
            <v>MOBR MOBA 2355</v>
          </cell>
        </row>
        <row r="3502">
          <cell r="A3502">
            <v>2358</v>
          </cell>
          <cell r="B3502" t="str">
            <v>DESENHISTA PROJETISTA</v>
          </cell>
          <cell r="C3502" t="str">
            <v>H</v>
          </cell>
          <cell r="D3502">
            <v>2</v>
          </cell>
          <cell r="E3502">
            <v>5.51</v>
          </cell>
          <cell r="F3502">
            <v>5.51</v>
          </cell>
          <cell r="H3502">
            <v>5.51</v>
          </cell>
          <cell r="I3502" t="str">
            <v>MOBR MOBA 2358</v>
          </cell>
        </row>
        <row r="3503">
          <cell r="A3503">
            <v>2692</v>
          </cell>
          <cell r="B3503" t="str">
            <v>DESMOLDANTE PARA FORMA DE MADEIRA</v>
          </cell>
          <cell r="C3503" t="str">
            <v>L</v>
          </cell>
          <cell r="D3503">
            <v>2</v>
          </cell>
          <cell r="E3503">
            <v>5.27</v>
          </cell>
          <cell r="F3503">
            <v>6.01</v>
          </cell>
          <cell r="H3503">
            <v>6.42</v>
          </cell>
          <cell r="I3503" t="str">
            <v>MATE MDIV 2692</v>
          </cell>
        </row>
        <row r="3504">
          <cell r="A3504">
            <v>136</v>
          </cell>
          <cell r="B3504" t="str">
            <v>DESMOLDANTE PROTETOR DE FORMA TP SEPAROL SIKA OU EQUIV</v>
          </cell>
          <cell r="C3504" t="str">
            <v>KG</v>
          </cell>
          <cell r="D3504">
            <v>2</v>
          </cell>
          <cell r="E3504">
            <v>3.97</v>
          </cell>
          <cell r="F3504">
            <v>4.5199999999999996</v>
          </cell>
          <cell r="H3504">
            <v>4.83</v>
          </cell>
          <cell r="I3504" t="str">
            <v>MATE MDIV 136</v>
          </cell>
        </row>
        <row r="3505">
          <cell r="A3505">
            <v>5330</v>
          </cell>
          <cell r="B3505" t="str">
            <v>DILUENTE EPOXI</v>
          </cell>
          <cell r="C3505" t="str">
            <v>L</v>
          </cell>
          <cell r="D3505">
            <v>2</v>
          </cell>
          <cell r="E3505">
            <v>23.86</v>
          </cell>
          <cell r="F3505">
            <v>25.82</v>
          </cell>
          <cell r="H3505">
            <v>27.57</v>
          </cell>
          <cell r="I3505" t="str">
            <v>MATE MDIV 5330</v>
          </cell>
        </row>
        <row r="3506">
          <cell r="A3506">
            <v>2366</v>
          </cell>
          <cell r="B3506" t="str">
            <v>DINAMITE GELATINOSA 1" - 40%"</v>
          </cell>
          <cell r="C3506" t="str">
            <v>KG</v>
          </cell>
          <cell r="D3506">
            <v>2</v>
          </cell>
          <cell r="E3506">
            <v>5.14</v>
          </cell>
          <cell r="F3506">
            <v>5.14</v>
          </cell>
          <cell r="H3506">
            <v>5.14</v>
          </cell>
          <cell r="I3506" t="str">
            <v>MATE MDIV 2366</v>
          </cell>
        </row>
        <row r="3507">
          <cell r="A3507">
            <v>11426</v>
          </cell>
          <cell r="B3507" t="str">
            <v>DINAMITE GELATINOSA 1" - 75%"</v>
          </cell>
          <cell r="C3507" t="str">
            <v>KG</v>
          </cell>
          <cell r="D3507">
            <v>2</v>
          </cell>
          <cell r="E3507">
            <v>5.67</v>
          </cell>
          <cell r="F3507">
            <v>5.67</v>
          </cell>
          <cell r="H3507">
            <v>5.67</v>
          </cell>
          <cell r="I3507" t="str">
            <v>MATE MDIV 11426</v>
          </cell>
        </row>
        <row r="3508">
          <cell r="A3508">
            <v>2363</v>
          </cell>
          <cell r="B3508" t="str">
            <v>DINAMITE 1.1/2" - 40% "</v>
          </cell>
          <cell r="C3508" t="str">
            <v>KG</v>
          </cell>
          <cell r="D3508">
            <v>2</v>
          </cell>
          <cell r="E3508">
            <v>4.6900000000000004</v>
          </cell>
          <cell r="F3508">
            <v>4.6900000000000004</v>
          </cell>
          <cell r="H3508">
            <v>4.6900000000000004</v>
          </cell>
          <cell r="I3508" t="str">
            <v>MATE MDIV 2363</v>
          </cell>
        </row>
        <row r="3509">
          <cell r="A3509">
            <v>2367</v>
          </cell>
          <cell r="B3509" t="str">
            <v>DINAMITE 1" - 40% "</v>
          </cell>
          <cell r="C3509" t="str">
            <v>KG</v>
          </cell>
          <cell r="D3509">
            <v>2</v>
          </cell>
          <cell r="E3509">
            <v>5.41</v>
          </cell>
          <cell r="F3509">
            <v>5.41</v>
          </cell>
          <cell r="H3509">
            <v>5.41</v>
          </cell>
          <cell r="I3509" t="str">
            <v>MATE MDIV 2367</v>
          </cell>
        </row>
        <row r="3510">
          <cell r="A3510">
            <v>2365</v>
          </cell>
          <cell r="B3510" t="str">
            <v>DINAMITE 1" - 60% "</v>
          </cell>
          <cell r="C3510" t="str">
            <v>KG</v>
          </cell>
          <cell r="D3510">
            <v>1</v>
          </cell>
          <cell r="E3510">
            <v>5.4</v>
          </cell>
          <cell r="F3510">
            <v>5.4</v>
          </cell>
          <cell r="H3510">
            <v>5.4</v>
          </cell>
          <cell r="I3510" t="str">
            <v>MATE MDIV 2365</v>
          </cell>
        </row>
        <row r="3511">
          <cell r="A3511">
            <v>2362</v>
          </cell>
          <cell r="B3511" t="str">
            <v>DINAMITE 2" - 40% "</v>
          </cell>
          <cell r="C3511" t="str">
            <v>KG</v>
          </cell>
          <cell r="D3511">
            <v>2</v>
          </cell>
          <cell r="E3511">
            <v>4.96</v>
          </cell>
          <cell r="F3511">
            <v>4.96</v>
          </cell>
          <cell r="H3511">
            <v>4.96</v>
          </cell>
          <cell r="I3511" t="str">
            <v>MATE MDIV 2362</v>
          </cell>
        </row>
        <row r="3512">
          <cell r="A3512">
            <v>2364</v>
          </cell>
          <cell r="B3512" t="str">
            <v>DINAMITE 2" - 60% "</v>
          </cell>
          <cell r="C3512" t="str">
            <v>KG</v>
          </cell>
          <cell r="D3512">
            <v>2</v>
          </cell>
          <cell r="E3512">
            <v>4.91</v>
          </cell>
          <cell r="F3512">
            <v>4.91</v>
          </cell>
          <cell r="H3512">
            <v>4.91</v>
          </cell>
          <cell r="I3512" t="str">
            <v>MATE MDIV 2364</v>
          </cell>
        </row>
        <row r="3513">
          <cell r="A3513">
            <v>25931</v>
          </cell>
          <cell r="B3513" t="str">
            <v>DISCO DE CORTE DIAMANTADO - 7", PARA ESMERILHADEIRA, SEGMENT</v>
          </cell>
          <cell r="C3513" t="str">
            <v>UN</v>
          </cell>
          <cell r="D3513">
            <v>1</v>
          </cell>
          <cell r="E3513">
            <v>76</v>
          </cell>
          <cell r="F3513">
            <v>76</v>
          </cell>
          <cell r="H3513">
            <v>76</v>
          </cell>
          <cell r="I3513" t="str">
            <v>MATE.MDIV.25931</v>
          </cell>
        </row>
        <row r="3514">
          <cell r="B3514" t="str">
            <v>ADO, PARA CONCRETO</v>
          </cell>
        </row>
        <row r="3515">
          <cell r="A3515">
            <v>20008</v>
          </cell>
          <cell r="B3515" t="str">
            <v>DISJUNTOR MONOFASICO 10A, 2KA (220V)</v>
          </cell>
          <cell r="C3515" t="str">
            <v>UN</v>
          </cell>
          <cell r="D3515">
            <v>2</v>
          </cell>
          <cell r="E3515">
            <v>9.4</v>
          </cell>
          <cell r="F3515">
            <v>10.220000000000001</v>
          </cell>
          <cell r="H3515">
            <v>11.03</v>
          </cell>
          <cell r="I3515" t="str">
            <v>MATE MELE 20008</v>
          </cell>
        </row>
        <row r="3516">
          <cell r="A3516">
            <v>20009</v>
          </cell>
          <cell r="B3516" t="str">
            <v>DISJUNTOR MONOFASICO 15A, 2KA (220V)</v>
          </cell>
          <cell r="C3516" t="str">
            <v>UN</v>
          </cell>
          <cell r="D3516">
            <v>2</v>
          </cell>
          <cell r="E3516">
            <v>9.4</v>
          </cell>
          <cell r="F3516">
            <v>10.220000000000001</v>
          </cell>
          <cell r="H3516">
            <v>11.03</v>
          </cell>
          <cell r="I3516" t="str">
            <v>MATE MELE 20009</v>
          </cell>
        </row>
        <row r="3517">
          <cell r="A3517">
            <v>20010</v>
          </cell>
          <cell r="B3517" t="str">
            <v>DISJUNTOR MONOFASICO 20A, 2KA (220V)</v>
          </cell>
          <cell r="C3517" t="str">
            <v>UN</v>
          </cell>
          <cell r="D3517">
            <v>2</v>
          </cell>
          <cell r="E3517">
            <v>9.4499999999999993</v>
          </cell>
          <cell r="F3517">
            <v>10.27</v>
          </cell>
          <cell r="H3517">
            <v>11.09</v>
          </cell>
          <cell r="I3517" t="str">
            <v>MATE MELE 20010</v>
          </cell>
        </row>
        <row r="3518">
          <cell r="A3518">
            <v>14544</v>
          </cell>
          <cell r="B3518" t="str">
            <v>DISJUNTOR MONOFASICO 25A, 2KA (220V)</v>
          </cell>
          <cell r="C3518" t="str">
            <v>UN</v>
          </cell>
          <cell r="D3518">
            <v>2</v>
          </cell>
          <cell r="E3518">
            <v>9.4499999999999993</v>
          </cell>
          <cell r="F3518">
            <v>10.27</v>
          </cell>
          <cell r="H3518">
            <v>11.09</v>
          </cell>
          <cell r="I3518" t="str">
            <v>MATE MELE 14544</v>
          </cell>
        </row>
        <row r="3519">
          <cell r="A3519">
            <v>20011</v>
          </cell>
          <cell r="B3519" t="str">
            <v>DISJUNTOR MONOFASICO 30A, 2KA (220V)</v>
          </cell>
          <cell r="C3519" t="str">
            <v>UN</v>
          </cell>
          <cell r="D3519">
            <v>2</v>
          </cell>
          <cell r="E3519">
            <v>9.6999999999999993</v>
          </cell>
          <cell r="F3519">
            <v>10.55</v>
          </cell>
          <cell r="H3519">
            <v>11.39</v>
          </cell>
          <cell r="I3519" t="str">
            <v>MATE MELE 20011</v>
          </cell>
        </row>
        <row r="3520">
          <cell r="A3520" t="str">
            <v>ÓDIGO</v>
          </cell>
          <cell r="B3520" t="str">
            <v>| DESCRIÇÃO DO INSUMO</v>
          </cell>
          <cell r="C3520" t="str">
            <v>| UNID.</v>
          </cell>
          <cell r="D3520" t="str">
            <v>| CAT.</v>
          </cell>
          <cell r="E3520" t="str">
            <v>P R E Ç O</v>
          </cell>
          <cell r="F3520" t="str">
            <v>S  C A L C</v>
          </cell>
          <cell r="G3520" t="str">
            <v>U L A</v>
          </cell>
          <cell r="H3520" t="str">
            <v>D O S  |</v>
          </cell>
          <cell r="I3520" t="str">
            <v>COD.INTELIGENTE</v>
          </cell>
        </row>
        <row r="3521">
          <cell r="D3521">
            <v>1</v>
          </cell>
          <cell r="E3521" t="str">
            <v>.QUARTIL</v>
          </cell>
          <cell r="F3521" t="str">
            <v>MEDIANO</v>
          </cell>
          <cell r="G3521">
            <v>3</v>
          </cell>
          <cell r="H3521" t="str">
            <v>.QUARTIL</v>
          </cell>
        </row>
        <row r="3523">
          <cell r="A3523" t="str">
            <v>íNCULO..</v>
          </cell>
          <cell r="B3523" t="str">
            <v>...: NACIONAL CAIXA</v>
          </cell>
        </row>
        <row r="3525">
          <cell r="A3525">
            <v>20012</v>
          </cell>
          <cell r="B3525" t="str">
            <v>DISJUNTOR MONOFASICO 35A, 2KA (220V)</v>
          </cell>
          <cell r="C3525" t="str">
            <v>UN</v>
          </cell>
          <cell r="D3525">
            <v>2</v>
          </cell>
          <cell r="E3525">
            <v>14.09</v>
          </cell>
          <cell r="F3525">
            <v>15.32</v>
          </cell>
          <cell r="H3525">
            <v>16.54</v>
          </cell>
          <cell r="I3525" t="str">
            <v>MATE MELE 20012</v>
          </cell>
        </row>
        <row r="3526">
          <cell r="A3526">
            <v>20013</v>
          </cell>
          <cell r="B3526" t="str">
            <v>DISJUNTOR MONOFASICO 40A, 2KA (220V)</v>
          </cell>
          <cell r="C3526" t="str">
            <v>UN</v>
          </cell>
          <cell r="D3526">
            <v>2</v>
          </cell>
          <cell r="E3526">
            <v>14.25</v>
          </cell>
          <cell r="F3526">
            <v>15.48</v>
          </cell>
          <cell r="H3526">
            <v>16.72</v>
          </cell>
          <cell r="I3526" t="str">
            <v>MATE MELE 20013</v>
          </cell>
        </row>
        <row r="3527">
          <cell r="A3527">
            <v>20014</v>
          </cell>
          <cell r="B3527" t="str">
            <v>DISJUNTOR MONOFASICO 50A, 2KA (220V)</v>
          </cell>
          <cell r="C3527" t="str">
            <v>UN</v>
          </cell>
          <cell r="D3527">
            <v>2</v>
          </cell>
          <cell r="E3527">
            <v>14.8</v>
          </cell>
          <cell r="F3527">
            <v>16.079999999999998</v>
          </cell>
          <cell r="H3527">
            <v>17.36</v>
          </cell>
          <cell r="I3527" t="str">
            <v>MATE MELE 20014</v>
          </cell>
        </row>
        <row r="3528">
          <cell r="A3528">
            <v>20015</v>
          </cell>
          <cell r="B3528" t="str">
            <v>DISJUNTOR MONOFASICO 60A, 2KA (220V)</v>
          </cell>
          <cell r="C3528" t="str">
            <v>UN</v>
          </cell>
          <cell r="D3528">
            <v>2</v>
          </cell>
          <cell r="E3528">
            <v>22.45</v>
          </cell>
          <cell r="F3528">
            <v>24.4</v>
          </cell>
          <cell r="H3528">
            <v>26.34</v>
          </cell>
          <cell r="I3528" t="str">
            <v>MATE MELE 20015</v>
          </cell>
        </row>
        <row r="3529">
          <cell r="A3529">
            <v>20016</v>
          </cell>
          <cell r="B3529" t="str">
            <v>DISJUNTOR MONOFASICO 70A, 2KA (220V)</v>
          </cell>
          <cell r="C3529" t="str">
            <v>UN</v>
          </cell>
          <cell r="D3529">
            <v>2</v>
          </cell>
          <cell r="E3529">
            <v>22.58</v>
          </cell>
          <cell r="F3529">
            <v>24.53</v>
          </cell>
          <cell r="H3529">
            <v>26.49</v>
          </cell>
          <cell r="I3529" t="str">
            <v>MATE MELE 20016</v>
          </cell>
        </row>
        <row r="3530">
          <cell r="A3530">
            <v>2371</v>
          </cell>
          <cell r="B3530" t="str">
            <v>DISJUNTOR TERMOMAGNETICO BIPOLAR 15A</v>
          </cell>
          <cell r="C3530" t="str">
            <v>UN</v>
          </cell>
          <cell r="D3530">
            <v>2</v>
          </cell>
          <cell r="E3530">
            <v>32.04</v>
          </cell>
          <cell r="F3530">
            <v>34.54</v>
          </cell>
          <cell r="H3530">
            <v>37.86</v>
          </cell>
          <cell r="I3530" t="str">
            <v>MATE MELE 2371</v>
          </cell>
        </row>
        <row r="3531">
          <cell r="A3531">
            <v>2382</v>
          </cell>
          <cell r="B3531" t="str">
            <v>DISJUNTOR TERMOMAGNETICO BIPOLAR 20A</v>
          </cell>
          <cell r="C3531" t="str">
            <v>UN</v>
          </cell>
          <cell r="D3531">
            <v>2</v>
          </cell>
          <cell r="E3531">
            <v>31.92</v>
          </cell>
          <cell r="F3531">
            <v>34.42</v>
          </cell>
          <cell r="H3531">
            <v>37.729999999999997</v>
          </cell>
          <cell r="I3531" t="str">
            <v>MATE MELE 2382</v>
          </cell>
        </row>
        <row r="3532">
          <cell r="A3532">
            <v>2385</v>
          </cell>
          <cell r="B3532" t="str">
            <v>DISJUNTOR TERMOMAGNETICO BIPOLAR 30A</v>
          </cell>
          <cell r="C3532" t="str">
            <v>UN</v>
          </cell>
          <cell r="D3532">
            <v>2</v>
          </cell>
          <cell r="E3532">
            <v>32.15</v>
          </cell>
          <cell r="F3532">
            <v>34.67</v>
          </cell>
          <cell r="H3532">
            <v>38</v>
          </cell>
          <cell r="I3532" t="str">
            <v>MATE MELE 2385</v>
          </cell>
        </row>
        <row r="3533">
          <cell r="A3533">
            <v>2383</v>
          </cell>
          <cell r="B3533" t="str">
            <v>DISJUNTOR TERMOMAGNETICO BIPOLAR 40A</v>
          </cell>
          <cell r="C3533" t="str">
            <v>UN</v>
          </cell>
          <cell r="D3533">
            <v>2</v>
          </cell>
          <cell r="E3533">
            <v>32.15</v>
          </cell>
          <cell r="F3533">
            <v>34.67</v>
          </cell>
          <cell r="H3533">
            <v>38</v>
          </cell>
          <cell r="I3533" t="str">
            <v>MATE MELE 2383</v>
          </cell>
        </row>
        <row r="3534">
          <cell r="A3534">
            <v>2388</v>
          </cell>
          <cell r="B3534" t="str">
            <v>DISJUNTOR TERMOMAGNETICO BIPOLAR 50A</v>
          </cell>
          <cell r="C3534" t="str">
            <v>UN</v>
          </cell>
          <cell r="D3534">
            <v>2</v>
          </cell>
          <cell r="E3534">
            <v>33.369999999999997</v>
          </cell>
          <cell r="F3534">
            <v>35.979999999999997</v>
          </cell>
          <cell r="H3534">
            <v>39.44</v>
          </cell>
          <cell r="I3534" t="str">
            <v>MATE MELE 2388</v>
          </cell>
        </row>
        <row r="3535">
          <cell r="A3535">
            <v>2390</v>
          </cell>
          <cell r="B3535" t="str">
            <v>DISJUNTOR TERMOMAGNETICO MONOPOLAR 10A</v>
          </cell>
          <cell r="C3535" t="str">
            <v>UN</v>
          </cell>
          <cell r="D3535">
            <v>2</v>
          </cell>
          <cell r="E3535">
            <v>5.25</v>
          </cell>
          <cell r="F3535">
            <v>5.66</v>
          </cell>
          <cell r="H3535">
            <v>6.2</v>
          </cell>
          <cell r="I3535" t="str">
            <v>MATE MELE 2390</v>
          </cell>
        </row>
        <row r="3536">
          <cell r="A3536">
            <v>2369</v>
          </cell>
          <cell r="B3536" t="str">
            <v>DISJUNTOR TERMOMAGNETICO MONOPOLAR 15A</v>
          </cell>
          <cell r="C3536" t="str">
            <v>UN</v>
          </cell>
          <cell r="D3536">
            <v>1</v>
          </cell>
          <cell r="E3536">
            <v>5.5</v>
          </cell>
          <cell r="F3536">
            <v>5.93</v>
          </cell>
          <cell r="H3536">
            <v>6.5</v>
          </cell>
          <cell r="I3536" t="str">
            <v>MATE MELE 2369</v>
          </cell>
        </row>
        <row r="3537">
          <cell r="A3537">
            <v>2389</v>
          </cell>
          <cell r="B3537" t="str">
            <v>DISJUNTOR TERMOMAGNETICO MONOPOLAR 20A</v>
          </cell>
          <cell r="C3537" t="str">
            <v>UN</v>
          </cell>
          <cell r="D3537">
            <v>2</v>
          </cell>
          <cell r="E3537">
            <v>5.31</v>
          </cell>
          <cell r="F3537">
            <v>5.72</v>
          </cell>
          <cell r="H3537">
            <v>6.27</v>
          </cell>
          <cell r="I3537" t="str">
            <v>MATE MELE 2389</v>
          </cell>
        </row>
        <row r="3538">
          <cell r="A3538">
            <v>2370</v>
          </cell>
          <cell r="B3538" t="str">
            <v>DISJUNTOR TERMOMAGNETICO MONOPOLAR 30A</v>
          </cell>
          <cell r="C3538" t="str">
            <v>UN</v>
          </cell>
          <cell r="D3538">
            <v>2</v>
          </cell>
          <cell r="E3538">
            <v>5.51</v>
          </cell>
          <cell r="F3538">
            <v>5.94</v>
          </cell>
          <cell r="H3538">
            <v>6.51</v>
          </cell>
          <cell r="I3538" t="str">
            <v>MATE MELE 2370</v>
          </cell>
        </row>
        <row r="3539">
          <cell r="A3539">
            <v>2386</v>
          </cell>
          <cell r="B3539" t="str">
            <v>DISJUNTOR TERMOMAGNETICO MONOPOLAR 40A</v>
          </cell>
          <cell r="C3539" t="str">
            <v>UN</v>
          </cell>
          <cell r="D3539">
            <v>2</v>
          </cell>
          <cell r="E3539">
            <v>8.02</v>
          </cell>
          <cell r="F3539">
            <v>8.65</v>
          </cell>
          <cell r="H3539">
            <v>9.48</v>
          </cell>
          <cell r="I3539" t="str">
            <v>MATE MELE 2386</v>
          </cell>
        </row>
        <row r="3540">
          <cell r="A3540">
            <v>13387</v>
          </cell>
          <cell r="B3540" t="str">
            <v>DISJUNTOR TERMOMAGNETICO MONOPOLAR 50A</v>
          </cell>
          <cell r="C3540" t="str">
            <v>UN</v>
          </cell>
          <cell r="D3540">
            <v>2</v>
          </cell>
          <cell r="E3540">
            <v>8.25</v>
          </cell>
          <cell r="F3540">
            <v>8.9</v>
          </cell>
          <cell r="H3540">
            <v>9.75</v>
          </cell>
          <cell r="I3540" t="str">
            <v>MATE MELE 13387</v>
          </cell>
        </row>
        <row r="3541">
          <cell r="A3541">
            <v>2373</v>
          </cell>
          <cell r="B3541" t="str">
            <v>DISJUNTOR TERMOMAGNETICO TRIPOLAR 100A</v>
          </cell>
          <cell r="C3541" t="str">
            <v>UN</v>
          </cell>
          <cell r="D3541">
            <v>2</v>
          </cell>
          <cell r="E3541">
            <v>53.06</v>
          </cell>
          <cell r="F3541">
            <v>57.21</v>
          </cell>
          <cell r="H3541">
            <v>62.71</v>
          </cell>
          <cell r="I3541" t="str">
            <v>MATE MELE 2373</v>
          </cell>
        </row>
        <row r="3542">
          <cell r="A3542">
            <v>2391</v>
          </cell>
          <cell r="B3542" t="str">
            <v>DISJUNTOR TERMOMAGNETICO TRIPOLAR 125A</v>
          </cell>
          <cell r="C3542" t="str">
            <v>UN</v>
          </cell>
          <cell r="D3542">
            <v>2</v>
          </cell>
          <cell r="E3542">
            <v>143.52000000000001</v>
          </cell>
          <cell r="F3542">
            <v>154.74</v>
          </cell>
          <cell r="H3542">
            <v>169.61</v>
          </cell>
          <cell r="I3542" t="str">
            <v>MATE MELE 2391</v>
          </cell>
        </row>
        <row r="3543">
          <cell r="A3543">
            <v>2374</v>
          </cell>
          <cell r="B3543" t="str">
            <v>DISJUNTOR TERMOMAGNETICO TRIPOLAR 150A/600V, TIPO FXD/35KA S</v>
          </cell>
          <cell r="C3543" t="str">
            <v>UN</v>
          </cell>
          <cell r="D3543">
            <v>2</v>
          </cell>
          <cell r="E3543">
            <v>258.31</v>
          </cell>
          <cell r="F3543">
            <v>278.5</v>
          </cell>
          <cell r="H3543">
            <v>305.27</v>
          </cell>
          <cell r="I3543" t="str">
            <v>MATE MELE 2374</v>
          </cell>
        </row>
        <row r="3544">
          <cell r="B3544" t="str">
            <v>IEMENS OU EQUIV</v>
          </cell>
        </row>
        <row r="3545">
          <cell r="A3545">
            <v>2387</v>
          </cell>
          <cell r="B3545" t="str">
            <v>DISJUNTOR TERMOMAGNETICO TRIPOLAR 20A</v>
          </cell>
          <cell r="C3545" t="str">
            <v>UN</v>
          </cell>
          <cell r="D3545">
            <v>2</v>
          </cell>
          <cell r="E3545">
            <v>36.270000000000003</v>
          </cell>
          <cell r="F3545">
            <v>39.11</v>
          </cell>
          <cell r="H3545">
            <v>42.87</v>
          </cell>
          <cell r="I3545" t="str">
            <v>MATE MELE 2387</v>
          </cell>
        </row>
        <row r="3546">
          <cell r="A3546">
            <v>2377</v>
          </cell>
          <cell r="B3546" t="str">
            <v>DISJUNTOR TERMOMAGNETICO TRIPOLAR 200A/600V, TIPO FXD/35KA S</v>
          </cell>
          <cell r="C3546" t="str">
            <v>UN</v>
          </cell>
          <cell r="D3546">
            <v>2</v>
          </cell>
          <cell r="E3546">
            <v>475.98</v>
          </cell>
          <cell r="F3546">
            <v>513.20000000000005</v>
          </cell>
          <cell r="H3546">
            <v>562.53</v>
          </cell>
          <cell r="I3546" t="str">
            <v>MATE MELE 2377</v>
          </cell>
        </row>
        <row r="3547">
          <cell r="B3547" t="str">
            <v>IEMENS OU EQUIV</v>
          </cell>
        </row>
        <row r="3548">
          <cell r="A3548">
            <v>2393</v>
          </cell>
          <cell r="B3548" t="str">
            <v>DISJUNTOR TERMOMAGNETICO TRIPOLAR 250A/600V, TIPO FXD SIEMEN</v>
          </cell>
          <cell r="C3548" t="str">
            <v>UN</v>
          </cell>
          <cell r="D3548">
            <v>2</v>
          </cell>
          <cell r="E3548">
            <v>621.79999999999995</v>
          </cell>
          <cell r="F3548">
            <v>670.41</v>
          </cell>
          <cell r="H3548">
            <v>734.86</v>
          </cell>
          <cell r="I3548" t="str">
            <v>MATE MELE 2393</v>
          </cell>
        </row>
        <row r="3549">
          <cell r="B3549" t="str">
            <v>S OU EQUIV</v>
          </cell>
        </row>
        <row r="3550">
          <cell r="A3550">
            <v>2384</v>
          </cell>
          <cell r="B3550" t="str">
            <v>DISJUNTOR TERMOMAGNETICO TRIPOLAR 30A</v>
          </cell>
          <cell r="C3550" t="str">
            <v>UN</v>
          </cell>
          <cell r="D3550">
            <v>2</v>
          </cell>
          <cell r="E3550">
            <v>36.56</v>
          </cell>
          <cell r="F3550">
            <v>39.42</v>
          </cell>
          <cell r="H3550">
            <v>43.21</v>
          </cell>
          <cell r="I3550" t="str">
            <v>MATE MELE 2384</v>
          </cell>
        </row>
        <row r="3551">
          <cell r="A3551" t="str">
            <v>ÓDIGO</v>
          </cell>
          <cell r="B3551" t="str">
            <v>| DESCRIÇÃO DO INSUMO</v>
          </cell>
          <cell r="C3551" t="str">
            <v>| UNID.</v>
          </cell>
          <cell r="D3551" t="str">
            <v>| CAT.</v>
          </cell>
          <cell r="E3551" t="str">
            <v>P R E Ç O</v>
          </cell>
          <cell r="F3551" t="str">
            <v>S  C A L C</v>
          </cell>
          <cell r="G3551" t="str">
            <v>U L A</v>
          </cell>
          <cell r="H3551" t="str">
            <v>D O S  |</v>
          </cell>
          <cell r="I3551" t="str">
            <v>COD.INTELIGENTE</v>
          </cell>
        </row>
        <row r="3552">
          <cell r="D3552">
            <v>1</v>
          </cell>
          <cell r="E3552" t="str">
            <v>.QUARTIL</v>
          </cell>
          <cell r="F3552" t="str">
            <v>MEDIANO</v>
          </cell>
          <cell r="G3552">
            <v>3</v>
          </cell>
          <cell r="H3552" t="str">
            <v>.QUARTIL</v>
          </cell>
        </row>
        <row r="3554">
          <cell r="A3554" t="str">
            <v>íNCULO..</v>
          </cell>
          <cell r="B3554" t="str">
            <v>...: NACIONAL CAIXA</v>
          </cell>
        </row>
        <row r="3556">
          <cell r="A3556">
            <v>2378</v>
          </cell>
          <cell r="B3556" t="str">
            <v>DISJUNTOR TERMOMAGNETICO TRIPOLAR 300A/600V, TIPO JXD/40KA S</v>
          </cell>
          <cell r="C3556" t="str">
            <v>UN</v>
          </cell>
          <cell r="D3556">
            <v>2</v>
          </cell>
          <cell r="E3556">
            <v>724.24</v>
          </cell>
          <cell r="F3556">
            <v>780.86</v>
          </cell>
          <cell r="H3556">
            <v>855.92</v>
          </cell>
          <cell r="I3556" t="str">
            <v>MATE MELE 2378</v>
          </cell>
        </row>
        <row r="3557">
          <cell r="B3557" t="str">
            <v>IEMENS OU EQUIV</v>
          </cell>
        </row>
        <row r="3558">
          <cell r="A3558">
            <v>2380</v>
          </cell>
          <cell r="B3558" t="str">
            <v>DISJUNTOR TERMOMAGNETICO TRIPOLAR 40A</v>
          </cell>
          <cell r="C3558" t="str">
            <v>UN</v>
          </cell>
          <cell r="D3558">
            <v>2</v>
          </cell>
          <cell r="E3558">
            <v>36.32</v>
          </cell>
          <cell r="F3558">
            <v>39.159999999999997</v>
          </cell>
          <cell r="H3558">
            <v>42.92</v>
          </cell>
          <cell r="I3558" t="str">
            <v>MATE MELE 2380</v>
          </cell>
        </row>
        <row r="3559">
          <cell r="A3559">
            <v>2379</v>
          </cell>
          <cell r="B3559" t="str">
            <v>DISJUNTOR TERMOMAGNETICO TRIPOLAR 400A/600V, TIPO JXD/40KA S</v>
          </cell>
          <cell r="C3559" t="str">
            <v>UN</v>
          </cell>
          <cell r="D3559">
            <v>2</v>
          </cell>
          <cell r="E3559">
            <v>798</v>
          </cell>
          <cell r="F3559">
            <v>860.39</v>
          </cell>
          <cell r="H3559">
            <v>943.1</v>
          </cell>
          <cell r="I3559" t="str">
            <v>MATE MELE 2379</v>
          </cell>
        </row>
        <row r="3560">
          <cell r="B3560" t="str">
            <v>IEMENS OU EQUIV</v>
          </cell>
        </row>
        <row r="3561">
          <cell r="A3561">
            <v>2392</v>
          </cell>
          <cell r="B3561" t="str">
            <v>DISJUNTOR TERMOMAGNETICO TRIPOLAR 50A</v>
          </cell>
          <cell r="C3561" t="str">
            <v>UN</v>
          </cell>
          <cell r="D3561">
            <v>2</v>
          </cell>
          <cell r="E3561">
            <v>36.270000000000003</v>
          </cell>
          <cell r="F3561">
            <v>39.11</v>
          </cell>
          <cell r="H3561">
            <v>42.87</v>
          </cell>
          <cell r="I3561" t="str">
            <v>MATE MELE 2392</v>
          </cell>
        </row>
        <row r="3562">
          <cell r="A3562">
            <v>2376</v>
          </cell>
          <cell r="B3562" t="str">
            <v>DISJUNTOR TERMOMAGNETICO TRIPOLAR 600A/600V, TIPO LXD/40KA S</v>
          </cell>
          <cell r="C3562" t="str">
            <v>UN</v>
          </cell>
          <cell r="D3562">
            <v>2</v>
          </cell>
          <cell r="E3562">
            <v>1803.44</v>
          </cell>
          <cell r="F3562">
            <v>1944.44</v>
          </cell>
          <cell r="H3562">
            <v>2131.34</v>
          </cell>
          <cell r="I3562" t="str">
            <v>MATE MELE 2376</v>
          </cell>
        </row>
        <row r="3563">
          <cell r="B3563" t="str">
            <v>IEMENS OU EQUIV</v>
          </cell>
        </row>
        <row r="3564">
          <cell r="B3564" t="str">
            <v>TEMA DE SEPARACAO LIQUIDOS,   MONTADA SO</v>
          </cell>
        </row>
        <row r="3565">
          <cell r="B3565" t="str">
            <v>BRE CAMINHAO**CAIXA**</v>
          </cell>
        </row>
        <row r="3566">
          <cell r="A3566">
            <v>2381</v>
          </cell>
          <cell r="B3566" t="str">
            <v>DISJUNTOR TERMOMAGNETICO TRIPOLAR 70A</v>
          </cell>
          <cell r="C3566" t="str">
            <v>UN</v>
          </cell>
          <cell r="D3566">
            <v>2</v>
          </cell>
          <cell r="E3566">
            <v>52.24</v>
          </cell>
          <cell r="F3566">
            <v>56.32</v>
          </cell>
          <cell r="H3566">
            <v>61.74</v>
          </cell>
          <cell r="I3566" t="str">
            <v>MATE MELE 2381</v>
          </cell>
        </row>
        <row r="3567">
          <cell r="A3567">
            <v>2394</v>
          </cell>
          <cell r="B3567" t="str">
            <v>DISJUNTOR TERMOMAGNETICO TRIPOLAR 800A/600V, TIPO LMXD SIEME</v>
          </cell>
          <cell r="C3567" t="str">
            <v>UN</v>
          </cell>
          <cell r="D3567">
            <v>2</v>
          </cell>
          <cell r="E3567">
            <v>2887.06</v>
          </cell>
          <cell r="F3567">
            <v>3112.78</v>
          </cell>
          <cell r="H3567">
            <v>3411.98</v>
          </cell>
          <cell r="I3567" t="str">
            <v>MATE MELE 2394</v>
          </cell>
        </row>
        <row r="3568">
          <cell r="B3568" t="str">
            <v>NS OU EQUIV</v>
          </cell>
        </row>
        <row r="3569">
          <cell r="A3569">
            <v>2372</v>
          </cell>
          <cell r="B3569" t="str">
            <v>DISJUNTOR TERMOMAGNETICO TRIPOLAR 90A</v>
          </cell>
          <cell r="C3569" t="str">
            <v>UN</v>
          </cell>
          <cell r="D3569">
            <v>2</v>
          </cell>
          <cell r="E3569">
            <v>51.57</v>
          </cell>
          <cell r="F3569">
            <v>55.6</v>
          </cell>
          <cell r="H3569">
            <v>60.95</v>
          </cell>
          <cell r="I3569" t="str">
            <v>MATE MELE 2372</v>
          </cell>
        </row>
        <row r="3570">
          <cell r="A3570">
            <v>14557</v>
          </cell>
          <cell r="B3570" t="str">
            <v>DISJUNTOR TRIFASICO 70A, 10KA (220V)</v>
          </cell>
          <cell r="C3570" t="str">
            <v>UN</v>
          </cell>
          <cell r="D3570">
            <v>2</v>
          </cell>
          <cell r="E3570">
            <v>86.08</v>
          </cell>
          <cell r="F3570">
            <v>93.54</v>
          </cell>
          <cell r="H3570">
            <v>100.99</v>
          </cell>
          <cell r="I3570" t="str">
            <v>MATE MELE 14557</v>
          </cell>
        </row>
        <row r="3571">
          <cell r="A3571">
            <v>2368</v>
          </cell>
          <cell r="B3571" t="str">
            <v>DISJUNTOR TRIPOLAR PEQ VOL OLEO P/ INST ABRIGADA, CLASSE TEN</v>
          </cell>
          <cell r="C3571" t="str">
            <v>UN</v>
          </cell>
          <cell r="D3571" t="str">
            <v>1     1</v>
          </cell>
          <cell r="E3571" t="str">
            <v>0.950,00</v>
          </cell>
          <cell r="F3571">
            <v>11025</v>
          </cell>
          <cell r="G3571">
            <v>1</v>
          </cell>
          <cell r="H3571">
            <v>1100</v>
          </cell>
          <cell r="I3571" t="str">
            <v>MATE MELE 2368</v>
          </cell>
        </row>
        <row r="3572">
          <cell r="B3572" t="str">
            <v>SAO 15KV CN 630A, LCC= 14,7KA, POT. NOMINAL CURTO-CIRCUITO 3</v>
          </cell>
        </row>
        <row r="3573">
          <cell r="B3573" t="str">
            <v>50MVA, ACIONAMENTO MANUAL, TIPO 3AC SIEMENS OU EQUIV</v>
          </cell>
        </row>
        <row r="3574">
          <cell r="A3574">
            <v>2758</v>
          </cell>
          <cell r="B3574" t="str">
            <v>DISTRIBUIDOR DE ASFALTO C/ TANQUE ISOLADO 6000 L C/ 2 MACARI</v>
          </cell>
          <cell r="C3574" t="str">
            <v>H</v>
          </cell>
          <cell r="D3574">
            <v>1</v>
          </cell>
          <cell r="E3574">
            <v>85.05</v>
          </cell>
          <cell r="F3574">
            <v>85.05</v>
          </cell>
          <cell r="H3574">
            <v>85.05</v>
          </cell>
          <cell r="I3574" t="str">
            <v>EQHP EQLC 2758</v>
          </cell>
        </row>
        <row r="3575">
          <cell r="B3575" t="str">
            <v>COS, ESPARGIDOR C/ LARGURA 3,66M, BICOS C/ VALVULA EM CAMINH</v>
          </cell>
        </row>
        <row r="3576">
          <cell r="B3576" t="str">
            <v>AO DIESEL OU GASOLINA</v>
          </cell>
        </row>
        <row r="3577">
          <cell r="A3577">
            <v>20220</v>
          </cell>
          <cell r="B3577" t="str">
            <v>DISTRIBUIDOR DE ASFALTO CIFALI MOD HE-C C/ TANQUE 5000L, MOT</v>
          </cell>
          <cell r="C3577" t="str">
            <v>UN</v>
          </cell>
          <cell r="D3577" t="str">
            <v>2    15</v>
          </cell>
          <cell r="E3577">
            <v>3786</v>
          </cell>
          <cell r="F3577">
            <v>153786</v>
          </cell>
          <cell r="G3577">
            <v>15</v>
          </cell>
          <cell r="H3577">
            <v>3786</v>
          </cell>
          <cell r="I3577" t="str">
            <v>EQHP EQAQ 20220</v>
          </cell>
        </row>
        <row r="3578">
          <cell r="B3578" t="str">
            <v>OR DIESEL 7,5HP A SER MONTADO SOBRE CAMINHAO**CAIXA**</v>
          </cell>
        </row>
        <row r="3579">
          <cell r="A3579">
            <v>2403</v>
          </cell>
          <cell r="B3579" t="str">
            <v>DISTRIBUIDOR DE ASFALTO CONSMAQ MOD DA A SER MONTADO SOBRE C</v>
          </cell>
          <cell r="C3579" t="str">
            <v>UN</v>
          </cell>
          <cell r="D3579" t="str">
            <v>2    22</v>
          </cell>
          <cell r="E3579">
            <v>2477.6</v>
          </cell>
          <cell r="F3579">
            <v>222477.6</v>
          </cell>
          <cell r="G3579">
            <v>22</v>
          </cell>
          <cell r="H3579">
            <v>2477.6</v>
          </cell>
          <cell r="I3579" t="str">
            <v>EQHP EQAQ 2403</v>
          </cell>
        </row>
        <row r="3580">
          <cell r="B3580" t="str">
            <v>AMINHAO C/ TANQUE ISOLADO 6M3 AQUECIDO C/ 2MACARICOS, C/ BAR</v>
          </cell>
        </row>
        <row r="3581">
          <cell r="B3581" t="str">
            <v>RA ESPARGIDORA 3,66M**CAIXA**</v>
          </cell>
        </row>
        <row r="3582">
          <cell r="A3582" t="str">
            <v>ÓDIGO</v>
          </cell>
          <cell r="B3582" t="str">
            <v>| DESCRIÇÃO DO INSUMO</v>
          </cell>
          <cell r="C3582" t="str">
            <v>| UNID.</v>
          </cell>
          <cell r="D3582" t="str">
            <v>| CAT.</v>
          </cell>
          <cell r="E3582" t="str">
            <v>P R E Ç O</v>
          </cell>
          <cell r="F3582" t="str">
            <v>S  C A L C</v>
          </cell>
          <cell r="G3582" t="str">
            <v>U L A</v>
          </cell>
          <cell r="H3582" t="str">
            <v>D O S  |</v>
          </cell>
          <cell r="I3582" t="str">
            <v>COD.INTELIGENTE</v>
          </cell>
        </row>
        <row r="3583">
          <cell r="D3583">
            <v>1</v>
          </cell>
          <cell r="E3583" t="str">
            <v>.QUARTIL</v>
          </cell>
          <cell r="F3583" t="str">
            <v>MEDIANO</v>
          </cell>
          <cell r="G3583">
            <v>3</v>
          </cell>
          <cell r="H3583" t="str">
            <v>.QUARTIL</v>
          </cell>
        </row>
        <row r="3585">
          <cell r="A3585" t="str">
            <v>íNCULO..</v>
          </cell>
          <cell r="B3585" t="str">
            <v>...: NACIONAL CAIXA</v>
          </cell>
        </row>
        <row r="3587">
          <cell r="A3587">
            <v>13604</v>
          </cell>
          <cell r="B3587" t="str">
            <v>DISTRIBUIDOR DE BETUME FERLEX/ERISA DB-6,0, CAPACIDADE 6000L</v>
          </cell>
          <cell r="C3587" t="str">
            <v>UN</v>
          </cell>
          <cell r="D3587" t="str">
            <v>2    27</v>
          </cell>
          <cell r="E3587" t="str">
            <v>0.897,60</v>
          </cell>
          <cell r="F3587">
            <v>270897.59999999998</v>
          </cell>
          <cell r="G3587">
            <v>27</v>
          </cell>
          <cell r="H3587" t="str">
            <v>0.897,60</v>
          </cell>
          <cell r="I3587" t="str">
            <v>EQHP EQAQ 13604</v>
          </cell>
        </row>
        <row r="3588">
          <cell r="B3588" t="str">
            <v>, ESPARGIMENTO SOB PRESSAO A SER MONTADO SOBRE CAMINHAO**CAI</v>
          </cell>
        </row>
        <row r="3589">
          <cell r="B3589" t="str">
            <v>XA**</v>
          </cell>
        </row>
        <row r="3590">
          <cell r="A3590">
            <v>2401</v>
          </cell>
          <cell r="B3590" t="str">
            <v>DISTRIBUIDOR OU ESPALHADOR DE AGREGADO TIPO DOSADOR C/ 4 PNE</v>
          </cell>
          <cell r="C3590" t="str">
            <v>UN</v>
          </cell>
          <cell r="D3590" t="str">
            <v>2     7</v>
          </cell>
          <cell r="E3590">
            <v>1767.2</v>
          </cell>
          <cell r="F3590">
            <v>71767.199999999997</v>
          </cell>
          <cell r="G3590">
            <v>7</v>
          </cell>
          <cell r="H3590">
            <v>1767.2</v>
          </cell>
          <cell r="I3590" t="str">
            <v>EQHP EQAQ 2401</v>
          </cell>
        </row>
        <row r="3591">
          <cell r="B3591" t="str">
            <v>US REBOCAVEL C/ LARGURA 3,66M CONSMAQ EA**CAIXA**</v>
          </cell>
        </row>
        <row r="3592">
          <cell r="A3592">
            <v>2414</v>
          </cell>
          <cell r="B3592" t="str">
            <v>DIVISORIA (N2) PAINEL/VIDRO - PAINEL C/ MSO/COMEIA E=35MM -</v>
          </cell>
          <cell r="C3592" t="str">
            <v>M2</v>
          </cell>
          <cell r="D3592">
            <v>2</v>
          </cell>
          <cell r="E3592">
            <v>73.349999999999994</v>
          </cell>
          <cell r="F3592">
            <v>73.349999999999994</v>
          </cell>
          <cell r="H3592">
            <v>73.349999999999994</v>
          </cell>
          <cell r="I3592" t="str">
            <v>STCR SEPA 2414</v>
          </cell>
        </row>
        <row r="3593">
          <cell r="B3593" t="str">
            <v>MONTANTE/RODAPE DUPLO ACO GALV PINTADO - COLOCADA</v>
          </cell>
        </row>
        <row r="3594">
          <cell r="A3594">
            <v>2413</v>
          </cell>
          <cell r="B3594" t="str">
            <v>DIVISORIA (N2) PAINEL/VIDRO - PAINEL C/ MSO/COMEIA E=35MM -</v>
          </cell>
          <cell r="C3594" t="str">
            <v>M2</v>
          </cell>
          <cell r="D3594">
            <v>2</v>
          </cell>
          <cell r="E3594">
            <v>70.569999999999993</v>
          </cell>
          <cell r="F3594">
            <v>70.569999999999993</v>
          </cell>
          <cell r="H3594">
            <v>70.569999999999993</v>
          </cell>
          <cell r="I3594" t="str">
            <v>STCR SEPA 2413</v>
          </cell>
        </row>
        <row r="3595">
          <cell r="B3595" t="str">
            <v>PERFIS SIMPLES ACO GALV PINTADO - COLOCADA</v>
          </cell>
        </row>
        <row r="3596">
          <cell r="A3596">
            <v>2405</v>
          </cell>
          <cell r="B3596" t="str">
            <v>DIVISORIA (N2) PAINEL/VIDRO - PAINEL MSO/COMEIA E=35MM - MON</v>
          </cell>
          <cell r="C3596" t="str">
            <v>M2</v>
          </cell>
          <cell r="D3596">
            <v>2</v>
          </cell>
          <cell r="E3596">
            <v>82.14</v>
          </cell>
          <cell r="F3596">
            <v>82.14</v>
          </cell>
          <cell r="H3596">
            <v>82.14</v>
          </cell>
          <cell r="I3596" t="str">
            <v>STCR SEPA 2405</v>
          </cell>
        </row>
        <row r="3597">
          <cell r="B3597" t="str">
            <v>TANTE/RODAPE DUPLO ALUMINIO ANOD NAT - COLOCADA</v>
          </cell>
        </row>
        <row r="3598">
          <cell r="A3598">
            <v>13361</v>
          </cell>
          <cell r="B3598" t="str">
            <v>DIVISORIA (N2) PAINEL/VIDRO - PAINEL MSO/COMEIA E=35MM - PER</v>
          </cell>
          <cell r="C3598" t="str">
            <v>M2</v>
          </cell>
          <cell r="D3598">
            <v>2</v>
          </cell>
          <cell r="E3598">
            <v>68.709999999999994</v>
          </cell>
          <cell r="F3598">
            <v>68.709999999999994</v>
          </cell>
          <cell r="H3598">
            <v>68.709999999999994</v>
          </cell>
          <cell r="I3598" t="str">
            <v>STCR SEPA 13361</v>
          </cell>
        </row>
        <row r="3599">
          <cell r="B3599" t="str">
            <v>FIS SIMPLES ALUMINIO ANOD NAT - COLOCADA</v>
          </cell>
        </row>
        <row r="3600">
          <cell r="A3600">
            <v>2408</v>
          </cell>
          <cell r="B3600" t="str">
            <v>DIVISORIA (N2) PAINEL/VIDRO - PAINEL MSO/COMEIA E=50MM - MON</v>
          </cell>
          <cell r="C3600" t="str">
            <v>M2</v>
          </cell>
          <cell r="D3600">
            <v>2</v>
          </cell>
          <cell r="E3600">
            <v>70.569999999999993</v>
          </cell>
          <cell r="F3600">
            <v>70.569999999999993</v>
          </cell>
          <cell r="H3600">
            <v>70.569999999999993</v>
          </cell>
          <cell r="I3600" t="str">
            <v>STCR SEPA 2408</v>
          </cell>
        </row>
        <row r="3601">
          <cell r="B3601" t="str">
            <v>TANTE SIMPLIFICADO E DEMAIS PERFIS ACO GALV PINTADO - COLOCA</v>
          </cell>
        </row>
        <row r="3602">
          <cell r="B3602" t="str">
            <v>DA</v>
          </cell>
        </row>
        <row r="3603">
          <cell r="A3603">
            <v>11984</v>
          </cell>
          <cell r="B3603" t="str">
            <v>DIVISORIA (N2) PAINEL/VIDRO - PAINEL VERMICULITA E=35MM - MO</v>
          </cell>
          <cell r="C3603" t="str">
            <v>M2</v>
          </cell>
          <cell r="D3603">
            <v>2</v>
          </cell>
          <cell r="E3603">
            <v>157.85</v>
          </cell>
          <cell r="F3603">
            <v>157.85</v>
          </cell>
          <cell r="H3603">
            <v>157.85</v>
          </cell>
          <cell r="I3603" t="str">
            <v>STCR SEPA 11984</v>
          </cell>
        </row>
        <row r="3604">
          <cell r="B3604" t="str">
            <v>NTANTE/RODAPE DUPLO  ACO GALV PINTADO - COLOCADA</v>
          </cell>
        </row>
        <row r="3605">
          <cell r="A3605">
            <v>11987</v>
          </cell>
          <cell r="B3605" t="str">
            <v>DIVISORIA (N2) PAINEL/VIDRO - PAINEL VERMICULITA E=35MM - PE</v>
          </cell>
          <cell r="C3605" t="str">
            <v>M2</v>
          </cell>
          <cell r="D3605">
            <v>2</v>
          </cell>
          <cell r="E3605">
            <v>183.85</v>
          </cell>
          <cell r="F3605">
            <v>183.85</v>
          </cell>
          <cell r="H3605">
            <v>183.85</v>
          </cell>
          <cell r="I3605" t="str">
            <v>STCR SEPA 11987</v>
          </cell>
        </row>
        <row r="3606">
          <cell r="B3606" t="str">
            <v>RFIS SIMPLES ALUMINIO ANOD NATURAL - COLOCADA</v>
          </cell>
        </row>
        <row r="3607">
          <cell r="A3607">
            <v>2416</v>
          </cell>
          <cell r="B3607" t="str">
            <v>DIVISORIA (N3) PAINEL/VIDRO/PAINEL MSO/COMEIA E=35MM - MONTA</v>
          </cell>
          <cell r="C3607" t="str">
            <v>M2</v>
          </cell>
          <cell r="D3607">
            <v>2</v>
          </cell>
          <cell r="E3607">
            <v>81.34</v>
          </cell>
          <cell r="F3607">
            <v>81.34</v>
          </cell>
          <cell r="H3607">
            <v>81.34</v>
          </cell>
          <cell r="I3607" t="str">
            <v>STCR SEPA 2416</v>
          </cell>
        </row>
        <row r="3608">
          <cell r="B3608" t="str">
            <v>NTE/RODAPE DUPLO ACO GALV PINTADO - COLOCADA</v>
          </cell>
        </row>
        <row r="3609">
          <cell r="A3609">
            <v>2412</v>
          </cell>
          <cell r="B3609" t="str">
            <v>DIVISORIA (N3) PAINEL/VIDRO/PAINEL MSO/COMEIA E=35MM - MONTA</v>
          </cell>
          <cell r="C3609" t="str">
            <v>M2</v>
          </cell>
          <cell r="D3609">
            <v>2</v>
          </cell>
          <cell r="E3609">
            <v>78.55</v>
          </cell>
          <cell r="F3609">
            <v>78.55</v>
          </cell>
          <cell r="H3609">
            <v>78.55</v>
          </cell>
          <cell r="I3609" t="str">
            <v>STCR SEPA 2412</v>
          </cell>
        </row>
        <row r="3610">
          <cell r="B3610" t="str">
            <v>NTE/RODAPE DUPLO ALUMINIO ANOD NAT - COLOCADA</v>
          </cell>
        </row>
        <row r="3611">
          <cell r="A3611">
            <v>2411</v>
          </cell>
          <cell r="B3611" t="str">
            <v>DIVISORIA (N3) PAINEL/VIDRO/PAINEL MSO/COMEIA E=35MM - PERFI</v>
          </cell>
          <cell r="C3611" t="str">
            <v>M2</v>
          </cell>
          <cell r="D3611">
            <v>2</v>
          </cell>
          <cell r="E3611">
            <v>68.709999999999994</v>
          </cell>
          <cell r="F3611">
            <v>68.709999999999994</v>
          </cell>
          <cell r="H3611">
            <v>68.709999999999994</v>
          </cell>
          <cell r="I3611" t="str">
            <v>STCR SEPA 2411</v>
          </cell>
        </row>
        <row r="3612">
          <cell r="B3612" t="str">
            <v>S SIMPLES ACO GALV PINTADO - COLOCADA</v>
          </cell>
        </row>
        <row r="3613">
          <cell r="A3613" t="str">
            <v>ÓDIGO</v>
          </cell>
          <cell r="B3613" t="str">
            <v>| DESCRIÇÃO DO INSUMO</v>
          </cell>
          <cell r="C3613" t="str">
            <v>| UNID.</v>
          </cell>
          <cell r="D3613" t="str">
            <v>| CAT.</v>
          </cell>
          <cell r="E3613" t="str">
            <v>P R E Ç O</v>
          </cell>
          <cell r="F3613" t="str">
            <v>S  C A L C</v>
          </cell>
          <cell r="G3613" t="str">
            <v>U L A</v>
          </cell>
          <cell r="H3613" t="str">
            <v>D O S  |</v>
          </cell>
          <cell r="I3613" t="str">
            <v>COD.INTELIGENTE</v>
          </cell>
        </row>
        <row r="3614">
          <cell r="D3614">
            <v>1</v>
          </cell>
          <cell r="E3614" t="str">
            <v>.QUARTIL</v>
          </cell>
          <cell r="F3614" t="str">
            <v>MEDIANO</v>
          </cell>
          <cell r="G3614">
            <v>3</v>
          </cell>
          <cell r="H3614" t="str">
            <v>.QUARTIL</v>
          </cell>
        </row>
        <row r="3616">
          <cell r="A3616" t="str">
            <v>íNCULO..</v>
          </cell>
          <cell r="B3616" t="str">
            <v>...: NACIONAL CAIXA</v>
          </cell>
        </row>
        <row r="3618">
          <cell r="A3618">
            <v>2406</v>
          </cell>
          <cell r="B3618" t="str">
            <v>DIVISORIA (N3) PAINEL/VIDRO/PAINEL MSO/COMEIA E=35MM - PERFI</v>
          </cell>
          <cell r="C3618" t="str">
            <v>M2</v>
          </cell>
          <cell r="D3618">
            <v>2</v>
          </cell>
          <cell r="E3618">
            <v>66.849999999999994</v>
          </cell>
          <cell r="F3618">
            <v>66.849999999999994</v>
          </cell>
          <cell r="H3618">
            <v>66.849999999999994</v>
          </cell>
          <cell r="I3618" t="str">
            <v>STCR SEPA 2406</v>
          </cell>
        </row>
        <row r="3619">
          <cell r="B3619" t="str">
            <v>S SIMPLES ALUMINIO ANOD NAT - COLOCADA</v>
          </cell>
        </row>
        <row r="3620">
          <cell r="A3620">
            <v>2409</v>
          </cell>
          <cell r="B3620" t="str">
            <v>DIVISORIA (N3) PAINEL/VIDRO/PAINEL MSO/COMEIA E=50MM - MONTA</v>
          </cell>
          <cell r="C3620" t="str">
            <v>M2</v>
          </cell>
          <cell r="D3620">
            <v>2</v>
          </cell>
          <cell r="E3620">
            <v>82.45</v>
          </cell>
          <cell r="F3620">
            <v>82.45</v>
          </cell>
          <cell r="H3620">
            <v>82.45</v>
          </cell>
          <cell r="I3620" t="str">
            <v>STCR SEPA 2409</v>
          </cell>
        </row>
        <row r="3621">
          <cell r="B3621" t="str">
            <v>NTE SIMPLIFICADO E DEMAIS PERFIS ACO GALV PINTADO - COLOCADA</v>
          </cell>
        </row>
        <row r="3622">
          <cell r="A3622">
            <v>10571</v>
          </cell>
          <cell r="B3622" t="str">
            <v>DIVISORIA (N3) PAINEL/VIDRO/PAINEL VERMICULITA E=35MM - MONT</v>
          </cell>
          <cell r="C3622" t="str">
            <v>M2</v>
          </cell>
          <cell r="D3622">
            <v>2</v>
          </cell>
          <cell r="E3622">
            <v>163.41999999999999</v>
          </cell>
          <cell r="F3622">
            <v>163.41999999999999</v>
          </cell>
          <cell r="H3622">
            <v>163.41999999999999</v>
          </cell>
          <cell r="I3622" t="str">
            <v>STCR SEPA 10571</v>
          </cell>
        </row>
        <row r="3623">
          <cell r="B3623" t="str">
            <v>ANTE/RODAPE DUPLO ALUMINIO ANOD NATURAL - COLOCADA</v>
          </cell>
        </row>
        <row r="3624">
          <cell r="A3624">
            <v>11985</v>
          </cell>
          <cell r="B3624" t="str">
            <v>DIVISORIA (N3) PAINEL/VIDRO/PAINEL VERMICULITA E=35MM - MONT</v>
          </cell>
          <cell r="C3624" t="str">
            <v>M2</v>
          </cell>
          <cell r="D3624">
            <v>2</v>
          </cell>
          <cell r="E3624">
            <v>157.85</v>
          </cell>
          <cell r="F3624">
            <v>157.85</v>
          </cell>
          <cell r="H3624">
            <v>157.85</v>
          </cell>
          <cell r="I3624" t="str">
            <v>STCR SEPA 11985</v>
          </cell>
        </row>
        <row r="3625">
          <cell r="B3625" t="str">
            <v>ANTE/RODAPE PERFIL DUPLO ACO GALV PINTADO - COLOCADA</v>
          </cell>
        </row>
        <row r="3626">
          <cell r="A3626">
            <v>2410</v>
          </cell>
          <cell r="B3626" t="str">
            <v>DIVISORIA CEGA (N1) - PAINEL MSO/COMEIA E=35MM - MONTANTE/RO</v>
          </cell>
          <cell r="C3626" t="str">
            <v>M2</v>
          </cell>
          <cell r="D3626">
            <v>2</v>
          </cell>
          <cell r="E3626">
            <v>69.64</v>
          </cell>
          <cell r="F3626">
            <v>69.64</v>
          </cell>
          <cell r="H3626">
            <v>69.64</v>
          </cell>
          <cell r="I3626" t="str">
            <v>STCR SEPA 2410</v>
          </cell>
        </row>
        <row r="3627">
          <cell r="B3627" t="str">
            <v>DAPE DUPLO   ACO GALV PINTADO - COLOCADA</v>
          </cell>
        </row>
        <row r="3628">
          <cell r="A3628">
            <v>2407</v>
          </cell>
          <cell r="B3628" t="str">
            <v>DIVISORIA CEGA (N1) - PAINEL MSO/COMEIA E=35MM - MONTANTE/RO</v>
          </cell>
          <cell r="C3628" t="str">
            <v>M2</v>
          </cell>
          <cell r="D3628">
            <v>2</v>
          </cell>
          <cell r="E3628">
            <v>66.849999999999994</v>
          </cell>
          <cell r="F3628">
            <v>66.849999999999994</v>
          </cell>
          <cell r="H3628">
            <v>66.849999999999994</v>
          </cell>
          <cell r="I3628" t="str">
            <v>STCR SEPA 2407</v>
          </cell>
        </row>
        <row r="3629">
          <cell r="B3629" t="str">
            <v>DAPE DUPLO ALUMINIO ANOD COR - COLOCADA</v>
          </cell>
        </row>
        <row r="3630">
          <cell r="A3630">
            <v>2417</v>
          </cell>
          <cell r="B3630" t="str">
            <v>DIVISORIA CEGA (N1) - PAINEL MSO/COMEIA E=35MM - MONTANTE/RO</v>
          </cell>
          <cell r="C3630" t="str">
            <v>M2</v>
          </cell>
          <cell r="D3630">
            <v>2</v>
          </cell>
          <cell r="E3630">
            <v>74.28</v>
          </cell>
          <cell r="F3630">
            <v>74.28</v>
          </cell>
          <cell r="H3630">
            <v>74.28</v>
          </cell>
          <cell r="I3630" t="str">
            <v>STCR SEPA 2417</v>
          </cell>
        </row>
        <row r="3631">
          <cell r="B3631" t="str">
            <v>DAPE DUPLO ALUMINIO ANOD NAT - COLOCADA</v>
          </cell>
        </row>
        <row r="3632">
          <cell r="A3632">
            <v>2415</v>
          </cell>
          <cell r="B3632" t="str">
            <v>DIVISORIA CEGA (N1) - PAINEL MSO/COMEIA E=35MM - PERFIS SIMP</v>
          </cell>
          <cell r="C3632" t="str">
            <v>M2</v>
          </cell>
          <cell r="D3632">
            <v>2</v>
          </cell>
          <cell r="E3632">
            <v>59.42</v>
          </cell>
          <cell r="F3632">
            <v>59.42</v>
          </cell>
          <cell r="H3632">
            <v>59.42</v>
          </cell>
          <cell r="I3632" t="str">
            <v>STCR SEPA 2415</v>
          </cell>
        </row>
        <row r="3633">
          <cell r="B3633" t="str">
            <v>LES ACO GALV PINTADO   - COLOCADA</v>
          </cell>
        </row>
        <row r="3634">
          <cell r="A3634">
            <v>13360</v>
          </cell>
          <cell r="B3634" t="str">
            <v>DIVISORIA CEGA (N1) - PAINEL MSO/COMEIA E=35MM - PERFIS SIMP</v>
          </cell>
          <cell r="C3634" t="str">
            <v>M2</v>
          </cell>
          <cell r="D3634">
            <v>2</v>
          </cell>
          <cell r="E3634">
            <v>59.42</v>
          </cell>
          <cell r="F3634">
            <v>59.42</v>
          </cell>
          <cell r="H3634">
            <v>59.42</v>
          </cell>
          <cell r="I3634" t="str">
            <v>STCR SEPA 13360</v>
          </cell>
        </row>
        <row r="3635">
          <cell r="B3635" t="str">
            <v>LES ALUMINIO ANOD NAT - COLOCADA</v>
          </cell>
        </row>
        <row r="3636">
          <cell r="A3636">
            <v>2404</v>
          </cell>
          <cell r="B3636" t="str">
            <v>DIVISORIA CEGA (N1) - PAINEL MSO/COMEIA E=50MM - MONTANTE SI</v>
          </cell>
          <cell r="C3636" t="str">
            <v>M2</v>
          </cell>
          <cell r="D3636">
            <v>1</v>
          </cell>
          <cell r="E3636">
            <v>65</v>
          </cell>
          <cell r="F3636">
            <v>65</v>
          </cell>
          <cell r="H3636">
            <v>65</v>
          </cell>
          <cell r="I3636" t="str">
            <v>STCR SEPA 2404</v>
          </cell>
        </row>
        <row r="3637">
          <cell r="B3637" t="str">
            <v>MPLIFICADO E DEMAIS PERFIS ACO GALV PINTADO - COLOCADA</v>
          </cell>
        </row>
        <row r="3638">
          <cell r="A3638">
            <v>11983</v>
          </cell>
          <cell r="B3638" t="str">
            <v>DIVISORIA CEGA (N1) - PAINEL VERMICULITA E=35MM - MONTANTE/R</v>
          </cell>
          <cell r="C3638" t="str">
            <v>M2</v>
          </cell>
          <cell r="D3638">
            <v>2</v>
          </cell>
          <cell r="E3638">
            <v>144.85</v>
          </cell>
          <cell r="F3638">
            <v>144.85</v>
          </cell>
          <cell r="H3638">
            <v>144.85</v>
          </cell>
          <cell r="I3638" t="str">
            <v>STCR SEPA 11983</v>
          </cell>
        </row>
        <row r="3639">
          <cell r="B3639" t="str">
            <v>ODAPE PERFIS SIMPLES ACO GALV PINTADO - COLOCADA</v>
          </cell>
        </row>
        <row r="3640">
          <cell r="A3640">
            <v>11986</v>
          </cell>
          <cell r="B3640" t="str">
            <v>DIVISORIA CEGA (N1) - PAINEL VERMICULITA E=35MM - PERFIS SIM</v>
          </cell>
          <cell r="C3640" t="str">
            <v>M2</v>
          </cell>
          <cell r="D3640">
            <v>2</v>
          </cell>
          <cell r="E3640">
            <v>176.42</v>
          </cell>
          <cell r="F3640">
            <v>176.42</v>
          </cell>
          <cell r="H3640">
            <v>176.42</v>
          </cell>
          <cell r="I3640" t="str">
            <v>STCR SEPA 11986</v>
          </cell>
        </row>
        <row r="3641">
          <cell r="B3641" t="str">
            <v>PLES ALUMINIO ANOD NATURAL - COLOCADA</v>
          </cell>
        </row>
        <row r="3642">
          <cell r="A3642">
            <v>25976</v>
          </cell>
          <cell r="B3642" t="str">
            <v>DIVISORIA EM GRANITO BRANCO ESP=3CM COM DUAS FACES POLIDAS L</v>
          </cell>
          <cell r="C3642" t="str">
            <v>M2</v>
          </cell>
          <cell r="D3642">
            <v>2</v>
          </cell>
          <cell r="E3642">
            <v>198</v>
          </cell>
          <cell r="F3642">
            <v>317.83999999999997</v>
          </cell>
          <cell r="H3642">
            <v>376.16</v>
          </cell>
          <cell r="I3642" t="str">
            <v>MATE MDIV 25976</v>
          </cell>
        </row>
        <row r="3643">
          <cell r="B3643" t="str">
            <v>EVIGADO</v>
          </cell>
        </row>
        <row r="3644">
          <cell r="A3644" t="str">
            <v>ÓDIGO</v>
          </cell>
          <cell r="B3644" t="str">
            <v>| DESCRIÇÃO DO INSUMO</v>
          </cell>
          <cell r="C3644" t="str">
            <v>| UNID.</v>
          </cell>
          <cell r="D3644" t="str">
            <v>| CAT.</v>
          </cell>
          <cell r="E3644" t="str">
            <v>P R E Ç O</v>
          </cell>
          <cell r="F3644" t="str">
            <v>S  C A L C</v>
          </cell>
          <cell r="G3644" t="str">
            <v>U L A</v>
          </cell>
          <cell r="H3644" t="str">
            <v>D O S  |</v>
          </cell>
          <cell r="I3644" t="str">
            <v>COD.INTELIGENTE</v>
          </cell>
        </row>
        <row r="3645">
          <cell r="D3645">
            <v>1</v>
          </cell>
          <cell r="E3645" t="str">
            <v>.QUARTIL</v>
          </cell>
          <cell r="F3645" t="str">
            <v>MEDIANO</v>
          </cell>
          <cell r="G3645">
            <v>3</v>
          </cell>
          <cell r="H3645" t="str">
            <v>.QUARTIL</v>
          </cell>
        </row>
        <row r="3647">
          <cell r="A3647" t="str">
            <v>íNCULO..</v>
          </cell>
          <cell r="B3647" t="str">
            <v>...: NACIONAL CAIXA</v>
          </cell>
        </row>
        <row r="3649">
          <cell r="A3649">
            <v>11451</v>
          </cell>
          <cell r="B3649" t="str">
            <v>DOBRADICA "VAI-E-VEM LATAO POLIDO 3"</v>
          </cell>
          <cell r="C3649" t="str">
            <v>UN</v>
          </cell>
          <cell r="D3649">
            <v>2</v>
          </cell>
          <cell r="E3649">
            <v>25.56</v>
          </cell>
          <cell r="F3649">
            <v>34.51</v>
          </cell>
          <cell r="H3649">
            <v>45.89</v>
          </cell>
          <cell r="I3649" t="str">
            <v>MATE MDIV 11451</v>
          </cell>
        </row>
        <row r="3650">
          <cell r="A3650">
            <v>2426</v>
          </cell>
          <cell r="B3650" t="str">
            <v>DOBRADICA ACO ZINCADO 3 X 3 1/2" COM ANEIS</v>
          </cell>
          <cell r="C3650" t="str">
            <v>UN</v>
          </cell>
          <cell r="D3650">
            <v>2</v>
          </cell>
          <cell r="E3650">
            <v>4.08</v>
          </cell>
          <cell r="F3650">
            <v>5.51</v>
          </cell>
          <cell r="H3650">
            <v>7.33</v>
          </cell>
          <cell r="I3650" t="str">
            <v>MATE MDIV 2426</v>
          </cell>
        </row>
        <row r="3651">
          <cell r="A3651">
            <v>2425</v>
          </cell>
          <cell r="B3651" t="str">
            <v>DOBRADICA ACO ZINCADO 3 X 3" SEM ANEIS</v>
          </cell>
          <cell r="C3651" t="str">
            <v>UN</v>
          </cell>
          <cell r="D3651">
            <v>2</v>
          </cell>
          <cell r="E3651">
            <v>3.02</v>
          </cell>
          <cell r="F3651">
            <v>3.94</v>
          </cell>
          <cell r="H3651">
            <v>5.43</v>
          </cell>
          <cell r="I3651" t="str">
            <v>MATE MDIV 2425</v>
          </cell>
        </row>
        <row r="3652">
          <cell r="A3652">
            <v>21097</v>
          </cell>
          <cell r="B3652" t="str">
            <v>DOBRADICA FERRO CROMADO 3 X 2 1/2" COM ANEIS</v>
          </cell>
          <cell r="C3652" t="str">
            <v>UN</v>
          </cell>
          <cell r="D3652">
            <v>2</v>
          </cell>
          <cell r="E3652">
            <v>4.0199999999999996</v>
          </cell>
          <cell r="F3652">
            <v>5.43</v>
          </cell>
          <cell r="H3652">
            <v>7.22</v>
          </cell>
          <cell r="I3652" t="str">
            <v>MATE MDIV 21097</v>
          </cell>
        </row>
        <row r="3653">
          <cell r="A3653">
            <v>2433</v>
          </cell>
          <cell r="B3653" t="str">
            <v>DOBRADICA FERRO CROMADO 3 X 2 1/2" SEM ANEIS</v>
          </cell>
          <cell r="C3653" t="str">
            <v>UN</v>
          </cell>
          <cell r="D3653">
            <v>2</v>
          </cell>
          <cell r="E3653">
            <v>2.36</v>
          </cell>
          <cell r="F3653">
            <v>3.19</v>
          </cell>
          <cell r="H3653">
            <v>4.24</v>
          </cell>
          <cell r="I3653" t="str">
            <v>MATE MDIV 2433</v>
          </cell>
        </row>
        <row r="3654">
          <cell r="A3654">
            <v>2432</v>
          </cell>
          <cell r="B3654" t="str">
            <v>DOBRADICA FERRO CROMADO 3 X 3 1/2" COM ANEIS</v>
          </cell>
          <cell r="C3654" t="str">
            <v>UN</v>
          </cell>
          <cell r="D3654">
            <v>2</v>
          </cell>
          <cell r="E3654">
            <v>3.86</v>
          </cell>
          <cell r="F3654">
            <v>5.21</v>
          </cell>
          <cell r="H3654">
            <v>6.94</v>
          </cell>
          <cell r="I3654" t="str">
            <v>MATE MDIV 2432</v>
          </cell>
        </row>
        <row r="3655">
          <cell r="A3655">
            <v>21095</v>
          </cell>
          <cell r="B3655" t="str">
            <v>DOBRADICA FERRO CROMADO 3 X 3" COM ANEIS</v>
          </cell>
          <cell r="C3655" t="str">
            <v>UN</v>
          </cell>
          <cell r="D3655">
            <v>2</v>
          </cell>
          <cell r="E3655">
            <v>4.0999999999999996</v>
          </cell>
          <cell r="F3655">
            <v>5.53</v>
          </cell>
          <cell r="H3655">
            <v>7.36</v>
          </cell>
          <cell r="I3655" t="str">
            <v>MATE MDIV 21095</v>
          </cell>
        </row>
        <row r="3656">
          <cell r="A3656">
            <v>2420</v>
          </cell>
          <cell r="B3656" t="str">
            <v>DOBRADICA FERRO CROMADO 3 X 3" SEM ANEIS</v>
          </cell>
          <cell r="C3656" t="str">
            <v>UN</v>
          </cell>
          <cell r="D3656">
            <v>2</v>
          </cell>
          <cell r="E3656">
            <v>2.99</v>
          </cell>
          <cell r="F3656">
            <v>4.04</v>
          </cell>
          <cell r="H3656">
            <v>5.38</v>
          </cell>
          <cell r="I3656" t="str">
            <v>MATE MDIV 2420</v>
          </cell>
        </row>
        <row r="3657">
          <cell r="A3657">
            <v>2421</v>
          </cell>
          <cell r="B3657" t="str">
            <v>DOBRADICA FERRO CROMADO 4 X 3 1/2" COM ANEIS</v>
          </cell>
          <cell r="C3657" t="str">
            <v>UN</v>
          </cell>
          <cell r="D3657">
            <v>2</v>
          </cell>
          <cell r="E3657">
            <v>6.62</v>
          </cell>
          <cell r="F3657">
            <v>8.94</v>
          </cell>
          <cell r="H3657">
            <v>11.89</v>
          </cell>
          <cell r="I3657" t="str">
            <v>MATE MDIV 2421</v>
          </cell>
        </row>
        <row r="3658">
          <cell r="A3658">
            <v>21098</v>
          </cell>
          <cell r="B3658" t="str">
            <v>DOBRADICA FERRO GALV 1 3/4 X 2" COM ANEIS</v>
          </cell>
          <cell r="C3658" t="str">
            <v>UN</v>
          </cell>
          <cell r="D3658">
            <v>2</v>
          </cell>
          <cell r="E3658">
            <v>3.86</v>
          </cell>
          <cell r="F3658">
            <v>5.21</v>
          </cell>
          <cell r="H3658">
            <v>6.94</v>
          </cell>
          <cell r="I3658" t="str">
            <v>MATE MDIV 21098</v>
          </cell>
        </row>
        <row r="3659">
          <cell r="A3659">
            <v>11439</v>
          </cell>
          <cell r="B3659" t="str">
            <v>DOBRADICA FERRO GALV 1 3/4 X 2" SEM ANEIS</v>
          </cell>
          <cell r="C3659" t="str">
            <v>UN</v>
          </cell>
          <cell r="D3659">
            <v>2</v>
          </cell>
          <cell r="E3659">
            <v>0.71</v>
          </cell>
          <cell r="F3659">
            <v>0.95</v>
          </cell>
          <cell r="H3659">
            <v>1.27</v>
          </cell>
          <cell r="I3659" t="str">
            <v>MATE MDIV 11439</v>
          </cell>
        </row>
        <row r="3660">
          <cell r="A3660">
            <v>21094</v>
          </cell>
          <cell r="B3660" t="str">
            <v>DOBRADICA FERRO GALV 3 X 2 1/2" COM ANEIS</v>
          </cell>
          <cell r="C3660" t="str">
            <v>UN</v>
          </cell>
          <cell r="D3660">
            <v>2</v>
          </cell>
          <cell r="E3660">
            <v>2.38</v>
          </cell>
          <cell r="F3660">
            <v>3.21</v>
          </cell>
          <cell r="H3660">
            <v>4.2699999999999996</v>
          </cell>
          <cell r="I3660" t="str">
            <v>MATE MDIV 21094</v>
          </cell>
        </row>
        <row r="3661">
          <cell r="A3661">
            <v>11440</v>
          </cell>
          <cell r="B3661" t="str">
            <v>DOBRADICA FERRO GALV 3 X 3" SEM ANEIS</v>
          </cell>
          <cell r="C3661" t="str">
            <v>UN</v>
          </cell>
          <cell r="D3661">
            <v>2</v>
          </cell>
          <cell r="E3661">
            <v>2.36</v>
          </cell>
          <cell r="F3661">
            <v>3.19</v>
          </cell>
          <cell r="H3661">
            <v>4.24</v>
          </cell>
          <cell r="I3661" t="str">
            <v>MATE MDIV 11440</v>
          </cell>
        </row>
        <row r="3662">
          <cell r="A3662">
            <v>11441</v>
          </cell>
          <cell r="B3662" t="str">
            <v>DOBRADICA FERRO GALV 4 X 3" COM ANEIS</v>
          </cell>
          <cell r="C3662" t="str">
            <v>UN</v>
          </cell>
          <cell r="D3662">
            <v>2</v>
          </cell>
          <cell r="E3662">
            <v>2.65</v>
          </cell>
          <cell r="F3662">
            <v>3.57</v>
          </cell>
          <cell r="H3662">
            <v>4.75</v>
          </cell>
          <cell r="I3662" t="str">
            <v>MATE MDIV 11441</v>
          </cell>
        </row>
        <row r="3663">
          <cell r="A3663">
            <v>20239</v>
          </cell>
          <cell r="B3663" t="str">
            <v>DOBRADICA FERRO POLIDO OU GALV 2 X 2.1/2" E=1,2MM PINO SOLTO</v>
          </cell>
          <cell r="C3663" t="str">
            <v>UN</v>
          </cell>
          <cell r="D3663">
            <v>2</v>
          </cell>
          <cell r="E3663">
            <v>3.7</v>
          </cell>
          <cell r="F3663">
            <v>5</v>
          </cell>
          <cell r="H3663">
            <v>6.65</v>
          </cell>
          <cell r="I3663" t="str">
            <v>STCR SEPA 20239</v>
          </cell>
        </row>
        <row r="3664">
          <cell r="B3664" t="str">
            <v>OU REVERSIVEL SEM ANEIS</v>
          </cell>
        </row>
        <row r="3665">
          <cell r="A3665">
            <v>2435</v>
          </cell>
          <cell r="B3665" t="str">
            <v>DOBRADICA FERRO POLIDO OU GALV 3 X 2.1/2" E=1,5MM PINO SOLTO</v>
          </cell>
          <cell r="C3665" t="str">
            <v>UN</v>
          </cell>
          <cell r="D3665">
            <v>2</v>
          </cell>
          <cell r="E3665">
            <v>1.81</v>
          </cell>
          <cell r="F3665">
            <v>2.44</v>
          </cell>
          <cell r="H3665">
            <v>3.25</v>
          </cell>
          <cell r="I3665" t="str">
            <v>MATE MDIV 2435</v>
          </cell>
        </row>
        <row r="3666">
          <cell r="B3666" t="str">
            <v>OU REVERSIVEL SEM ANEIS</v>
          </cell>
        </row>
        <row r="3667">
          <cell r="A3667">
            <v>11443</v>
          </cell>
          <cell r="B3667" t="str">
            <v>DOBRADICA FERRO POLIDO OU GALV 3 X 3" E=2MM PINO SOLTO OU RE</v>
          </cell>
          <cell r="C3667" t="str">
            <v>UN</v>
          </cell>
          <cell r="D3667">
            <v>2</v>
          </cell>
          <cell r="E3667">
            <v>3.58</v>
          </cell>
          <cell r="F3667">
            <v>4.83</v>
          </cell>
          <cell r="H3667">
            <v>6.43</v>
          </cell>
          <cell r="I3667" t="str">
            <v>MATE MDIV 11443</v>
          </cell>
        </row>
        <row r="3668">
          <cell r="B3668" t="str">
            <v>VERSIVEL SEM ANEIS</v>
          </cell>
        </row>
        <row r="3669">
          <cell r="A3669">
            <v>2431</v>
          </cell>
          <cell r="B3669" t="str">
            <v>DOBRADICA LATAO CROMADO 2 X 1" SEM ANEIS</v>
          </cell>
          <cell r="C3669" t="str">
            <v>UN</v>
          </cell>
          <cell r="D3669">
            <v>2</v>
          </cell>
          <cell r="E3669">
            <v>2.52</v>
          </cell>
          <cell r="F3669">
            <v>3.4</v>
          </cell>
          <cell r="H3669">
            <v>4.53</v>
          </cell>
          <cell r="I3669" t="str">
            <v>MATE MDIV 2431</v>
          </cell>
        </row>
        <row r="3670">
          <cell r="A3670">
            <v>21096</v>
          </cell>
          <cell r="B3670" t="str">
            <v>DOBRADICA LATAO CROMADO 2 1/2 X 1 3/8" COM ANEIS</v>
          </cell>
          <cell r="C3670" t="str">
            <v>UN</v>
          </cell>
          <cell r="D3670">
            <v>2</v>
          </cell>
          <cell r="E3670">
            <v>8.0399999999999991</v>
          </cell>
          <cell r="F3670">
            <v>10.86</v>
          </cell>
          <cell r="H3670">
            <v>14.44</v>
          </cell>
          <cell r="I3670" t="str">
            <v>MATE MDIV 21096</v>
          </cell>
        </row>
        <row r="3671">
          <cell r="A3671">
            <v>11445</v>
          </cell>
          <cell r="B3671" t="str">
            <v>DOBRADICA LATAO CROMADO 2 1/2 X 1 3/8" SEM ANEIS</v>
          </cell>
          <cell r="C3671" t="str">
            <v>UN</v>
          </cell>
          <cell r="D3671">
            <v>2</v>
          </cell>
          <cell r="E3671">
            <v>3.88</v>
          </cell>
          <cell r="F3671">
            <v>5.24</v>
          </cell>
          <cell r="H3671">
            <v>6.96</v>
          </cell>
          <cell r="I3671" t="str">
            <v>MATE MDIV 11445</v>
          </cell>
        </row>
        <row r="3672">
          <cell r="A3672">
            <v>2418</v>
          </cell>
          <cell r="B3672" t="str">
            <v>DOBRADICA LATAO CROMADO 3 X 2 1/2" SEM ANEIS</v>
          </cell>
          <cell r="C3672" t="str">
            <v>UN</v>
          </cell>
          <cell r="D3672">
            <v>1</v>
          </cell>
          <cell r="E3672">
            <v>5.57</v>
          </cell>
          <cell r="F3672">
            <v>6.95</v>
          </cell>
          <cell r="H3672">
            <v>10</v>
          </cell>
          <cell r="I3672" t="str">
            <v>MATE MDIV 2418</v>
          </cell>
        </row>
        <row r="3673">
          <cell r="A3673">
            <v>11446</v>
          </cell>
          <cell r="B3673" t="str">
            <v>DOBRADICA LATAO CROMADO 3 X 3 1/2" C/ ANEIS</v>
          </cell>
          <cell r="C3673" t="str">
            <v>UN</v>
          </cell>
          <cell r="D3673">
            <v>2</v>
          </cell>
          <cell r="E3673">
            <v>10.74</v>
          </cell>
          <cell r="F3673">
            <v>14.5</v>
          </cell>
          <cell r="H3673">
            <v>19.29</v>
          </cell>
          <cell r="I3673" t="str">
            <v>MATE MDIV 11446</v>
          </cell>
        </row>
        <row r="3674">
          <cell r="A3674">
            <v>2419</v>
          </cell>
          <cell r="B3674" t="str">
            <v>DOBRADICA LATAO CROMADO 3 X 3 1/2" SEM ANEIS</v>
          </cell>
          <cell r="C3674" t="str">
            <v>UN</v>
          </cell>
          <cell r="D3674">
            <v>2</v>
          </cell>
          <cell r="E3674">
            <v>9.9499999999999993</v>
          </cell>
          <cell r="F3674">
            <v>13.44</v>
          </cell>
          <cell r="H3674">
            <v>17.87</v>
          </cell>
          <cell r="I3674" t="str">
            <v>MATE MDIV 2419</v>
          </cell>
        </row>
        <row r="3675">
          <cell r="A3675" t="str">
            <v>ÓDIGO</v>
          </cell>
          <cell r="B3675" t="str">
            <v>| DESCRIÇÃO DO INSUMO</v>
          </cell>
          <cell r="C3675" t="str">
            <v>| UNID.</v>
          </cell>
          <cell r="D3675" t="str">
            <v>| CAT.</v>
          </cell>
          <cell r="E3675" t="str">
            <v>P R E Ç O</v>
          </cell>
          <cell r="F3675" t="str">
            <v>S  C A L C</v>
          </cell>
          <cell r="G3675" t="str">
            <v>U L A</v>
          </cell>
          <cell r="H3675" t="str">
            <v>D O S  |</v>
          </cell>
          <cell r="I3675" t="str">
            <v>COD.INTELIGENTE</v>
          </cell>
        </row>
        <row r="3676">
          <cell r="D3676">
            <v>1</v>
          </cell>
          <cell r="E3676" t="str">
            <v>.QUARTIL</v>
          </cell>
          <cell r="F3676" t="str">
            <v>MEDIANO</v>
          </cell>
          <cell r="G3676">
            <v>3</v>
          </cell>
          <cell r="H3676" t="str">
            <v>.QUARTIL</v>
          </cell>
        </row>
        <row r="3678">
          <cell r="A3678" t="str">
            <v>íNCULO..</v>
          </cell>
          <cell r="B3678" t="str">
            <v>...: NACIONAL CAIXA</v>
          </cell>
        </row>
        <row r="3680">
          <cell r="A3680">
            <v>11447</v>
          </cell>
          <cell r="B3680" t="str">
            <v>DOBRADICA LATAO CROMADO 3 X 3" C/ ANEIS</v>
          </cell>
          <cell r="C3680" t="str">
            <v>UN</v>
          </cell>
          <cell r="D3680">
            <v>2</v>
          </cell>
          <cell r="E3680">
            <v>10.38</v>
          </cell>
          <cell r="F3680">
            <v>14.01</v>
          </cell>
          <cell r="H3680">
            <v>18.64</v>
          </cell>
          <cell r="I3680" t="str">
            <v>MATE MDIV 11447</v>
          </cell>
        </row>
        <row r="3681">
          <cell r="A3681">
            <v>2427</v>
          </cell>
          <cell r="B3681" t="str">
            <v>DOBRADICA LATAO CROMADO 3 X 3" SEM ANEIS</v>
          </cell>
          <cell r="C3681" t="str">
            <v>UN</v>
          </cell>
          <cell r="D3681">
            <v>2</v>
          </cell>
          <cell r="E3681">
            <v>10.17</v>
          </cell>
          <cell r="F3681">
            <v>13.74</v>
          </cell>
          <cell r="H3681">
            <v>18.27</v>
          </cell>
          <cell r="I3681" t="str">
            <v>MATE MDIV 2427</v>
          </cell>
        </row>
        <row r="3682">
          <cell r="A3682">
            <v>2422</v>
          </cell>
          <cell r="B3682" t="str">
            <v>DOBRADICA LATAO CROMADO 4 X 3 1/2" COM ANEIS</v>
          </cell>
          <cell r="C3682" t="str">
            <v>UN</v>
          </cell>
          <cell r="D3682">
            <v>2</v>
          </cell>
          <cell r="E3682">
            <v>18.13</v>
          </cell>
          <cell r="F3682">
            <v>24.47</v>
          </cell>
          <cell r="H3682">
            <v>32.54</v>
          </cell>
          <cell r="I3682" t="str">
            <v>MATE MDIV 2422</v>
          </cell>
        </row>
        <row r="3683">
          <cell r="A3683">
            <v>2429</v>
          </cell>
          <cell r="B3683" t="str">
            <v>DOBRADICA LATAO LAMINADO 3 1/2 X 3" COM ANEIS</v>
          </cell>
          <cell r="C3683" t="str">
            <v>UN</v>
          </cell>
          <cell r="D3683">
            <v>2</v>
          </cell>
          <cell r="E3683">
            <v>9.5299999999999994</v>
          </cell>
          <cell r="F3683">
            <v>12.86</v>
          </cell>
          <cell r="H3683">
            <v>17.11</v>
          </cell>
          <cell r="I3683" t="str">
            <v>MATE MDIV 2429</v>
          </cell>
        </row>
        <row r="3684">
          <cell r="A3684">
            <v>2424</v>
          </cell>
          <cell r="B3684" t="str">
            <v>DOBRADICA LATAO POLIDO 3 1/2 X 3" COM ANEIS</v>
          </cell>
          <cell r="C3684" t="str">
            <v>UN</v>
          </cell>
          <cell r="D3684">
            <v>2</v>
          </cell>
          <cell r="E3684">
            <v>9.98</v>
          </cell>
          <cell r="F3684">
            <v>13.48</v>
          </cell>
          <cell r="H3684">
            <v>17.93</v>
          </cell>
          <cell r="I3684" t="str">
            <v>MATE MDIV 2424</v>
          </cell>
        </row>
        <row r="3685">
          <cell r="A3685">
            <v>11449</v>
          </cell>
          <cell r="B3685" t="str">
            <v>DOBRADICA TP PIANO FERRO LATONADO 1" X 3M P/ PORTA ARMARIO</v>
          </cell>
          <cell r="C3685" t="str">
            <v>UN</v>
          </cell>
          <cell r="D3685">
            <v>2</v>
          </cell>
          <cell r="E3685">
            <v>8.67</v>
          </cell>
          <cell r="F3685">
            <v>11.71</v>
          </cell>
          <cell r="H3685">
            <v>15.58</v>
          </cell>
          <cell r="I3685" t="str">
            <v>MATE MDIV 11449</v>
          </cell>
        </row>
        <row r="3686">
          <cell r="A3686">
            <v>11450</v>
          </cell>
          <cell r="B3686" t="str">
            <v>DOBRADICA TP PIANO LATAO POLIDO 1" X 3M P/ PORTA ARMARIO</v>
          </cell>
          <cell r="C3686" t="str">
            <v>UN</v>
          </cell>
          <cell r="D3686">
            <v>2</v>
          </cell>
          <cell r="E3686">
            <v>17.420000000000002</v>
          </cell>
          <cell r="F3686">
            <v>23.51</v>
          </cell>
          <cell r="H3686">
            <v>31.27</v>
          </cell>
          <cell r="I3686" t="str">
            <v>MATE MDIV 11450</v>
          </cell>
        </row>
        <row r="3687">
          <cell r="A3687">
            <v>11116</v>
          </cell>
          <cell r="B3687" t="str">
            <v>DOMUS INDIVIDUAL EM ACRILICO</v>
          </cell>
          <cell r="C3687" t="str">
            <v>UN</v>
          </cell>
          <cell r="D3687">
            <v>2</v>
          </cell>
          <cell r="E3687">
            <v>146.85</v>
          </cell>
          <cell r="F3687">
            <v>162.58000000000001</v>
          </cell>
          <cell r="H3687">
            <v>179.01</v>
          </cell>
          <cell r="I3687" t="str">
            <v>MATE MDIV 11116</v>
          </cell>
        </row>
        <row r="3688">
          <cell r="A3688">
            <v>1370</v>
          </cell>
          <cell r="B3688" t="str">
            <v>DUCHA HIGIENICA C/ MANGUEIRA PLASTICA E REGISTRO 1/2" - LINH</v>
          </cell>
          <cell r="C3688" t="str">
            <v>UN</v>
          </cell>
          <cell r="D3688">
            <v>2</v>
          </cell>
          <cell r="E3688">
            <v>47.92</v>
          </cell>
          <cell r="F3688">
            <v>51.35</v>
          </cell>
          <cell r="H3688">
            <v>54.13</v>
          </cell>
          <cell r="I3688" t="str">
            <v>MATE MDIV 1370</v>
          </cell>
        </row>
        <row r="3689">
          <cell r="B3689" t="str">
            <v>A P OPULAR</v>
          </cell>
        </row>
        <row r="3690">
          <cell r="A3690">
            <v>13956</v>
          </cell>
          <cell r="B3690" t="str">
            <v>DUMPER PARTIDA ELETRICA E BASCULANTE HIDRAULICO 18HP DIESEL</v>
          </cell>
          <cell r="C3690" t="str">
            <v>UN</v>
          </cell>
          <cell r="D3690" t="str">
            <v>2     7</v>
          </cell>
          <cell r="E3690">
            <v>4671.87</v>
          </cell>
          <cell r="F3690">
            <v>74671.87</v>
          </cell>
          <cell r="G3690">
            <v>7</v>
          </cell>
          <cell r="H3690">
            <v>4671.87</v>
          </cell>
          <cell r="I3690" t="str">
            <v>EQHP EQAQ 13956</v>
          </cell>
        </row>
        <row r="3691">
          <cell r="B3691" t="str">
            <v>1000L</v>
          </cell>
        </row>
        <row r="3692">
          <cell r="A3692">
            <v>10572</v>
          </cell>
          <cell r="B3692" t="str">
            <v>ELEMENTO VAZADO CERAMICO 10 X 10 X 10CM</v>
          </cell>
          <cell r="C3692" t="str">
            <v>UN</v>
          </cell>
          <cell r="D3692">
            <v>2</v>
          </cell>
          <cell r="E3692">
            <v>0.6</v>
          </cell>
          <cell r="F3692">
            <v>0.67</v>
          </cell>
          <cell r="H3692">
            <v>0.72</v>
          </cell>
          <cell r="I3692" t="str">
            <v>MATE MDIV 10572</v>
          </cell>
        </row>
        <row r="3693">
          <cell r="A3693">
            <v>7273</v>
          </cell>
          <cell r="B3693" t="str">
            <v>ELEMENTO VAZADO CERAMICO 7 X 20 X 20CM</v>
          </cell>
          <cell r="C3693" t="str">
            <v>UN</v>
          </cell>
          <cell r="D3693">
            <v>2</v>
          </cell>
          <cell r="E3693">
            <v>0.51</v>
          </cell>
          <cell r="F3693">
            <v>0.56999999999999995</v>
          </cell>
          <cell r="H3693">
            <v>0.61</v>
          </cell>
          <cell r="I3693" t="str">
            <v>MATE MDIV 7273</v>
          </cell>
        </row>
        <row r="3694">
          <cell r="A3694">
            <v>14027</v>
          </cell>
          <cell r="B3694" t="str">
            <v>ELEMENTO VAZADO CERAMICO 9 X 12 X 25 CM</v>
          </cell>
          <cell r="C3694" t="str">
            <v>UN</v>
          </cell>
          <cell r="D3694">
            <v>2</v>
          </cell>
          <cell r="E3694">
            <v>0.55000000000000004</v>
          </cell>
          <cell r="F3694">
            <v>0.61</v>
          </cell>
          <cell r="H3694">
            <v>0.66</v>
          </cell>
          <cell r="I3694" t="str">
            <v>MATE MDIV 14027</v>
          </cell>
        </row>
        <row r="3695">
          <cell r="A3695">
            <v>7272</v>
          </cell>
          <cell r="B3695" t="str">
            <v>ELEMENTO VAZADO CERAMICO 9 X 20 X 20CM</v>
          </cell>
          <cell r="C3695" t="str">
            <v>UN</v>
          </cell>
          <cell r="D3695">
            <v>2</v>
          </cell>
          <cell r="E3695">
            <v>1.28</v>
          </cell>
          <cell r="F3695">
            <v>1.42</v>
          </cell>
          <cell r="H3695">
            <v>1.52</v>
          </cell>
          <cell r="I3695" t="str">
            <v>MATE MDIV 7272</v>
          </cell>
        </row>
        <row r="3696">
          <cell r="A3696">
            <v>664</v>
          </cell>
          <cell r="B3696" t="str">
            <v>ELEMENTO VAZADO CONCRETO TIPO COLMEIA 37 X 39 X 7,0CM</v>
          </cell>
          <cell r="C3696" t="str">
            <v>UN</v>
          </cell>
          <cell r="D3696">
            <v>2</v>
          </cell>
          <cell r="E3696">
            <v>4.05</v>
          </cell>
          <cell r="F3696">
            <v>4.1100000000000003</v>
          </cell>
          <cell r="H3696">
            <v>4.16</v>
          </cell>
          <cell r="I3696" t="str">
            <v>MATE MDIV 664</v>
          </cell>
        </row>
        <row r="3697">
          <cell r="A3697">
            <v>10605</v>
          </cell>
          <cell r="B3697" t="str">
            <v>ELEMENTO VAZADO CONCRETO 10 X 10 X 10CM</v>
          </cell>
          <cell r="C3697" t="str">
            <v>UN</v>
          </cell>
          <cell r="D3697">
            <v>2</v>
          </cell>
          <cell r="E3697">
            <v>0.8</v>
          </cell>
          <cell r="F3697">
            <v>0.81</v>
          </cell>
          <cell r="H3697">
            <v>0.82</v>
          </cell>
          <cell r="I3697" t="str">
            <v>MATE MDIV 10605</v>
          </cell>
        </row>
        <row r="3698">
          <cell r="A3698">
            <v>10604</v>
          </cell>
          <cell r="B3698" t="str">
            <v>ELEMENTO VAZADO CONCRETO 20 X 10 X 7CM</v>
          </cell>
          <cell r="C3698" t="str">
            <v>UN</v>
          </cell>
          <cell r="D3698">
            <v>2</v>
          </cell>
          <cell r="E3698">
            <v>1.82</v>
          </cell>
          <cell r="F3698">
            <v>1.85</v>
          </cell>
          <cell r="H3698">
            <v>1.87</v>
          </cell>
          <cell r="I3698" t="str">
            <v>MATE MDIV 10604</v>
          </cell>
        </row>
        <row r="3699">
          <cell r="A3699">
            <v>662</v>
          </cell>
          <cell r="B3699" t="str">
            <v>ELEMENTO VAZADO CONCRETO 20 X 20 X 5CM</v>
          </cell>
          <cell r="C3699" t="str">
            <v>UN</v>
          </cell>
          <cell r="D3699">
            <v>2</v>
          </cell>
          <cell r="E3699">
            <v>1.48</v>
          </cell>
          <cell r="F3699">
            <v>1.5</v>
          </cell>
          <cell r="H3699">
            <v>1.52</v>
          </cell>
          <cell r="I3699" t="str">
            <v>MATE MDIV 662</v>
          </cell>
        </row>
        <row r="3700">
          <cell r="A3700">
            <v>672</v>
          </cell>
          <cell r="B3700" t="str">
            <v>ELEMENTO VAZADO CONCRETO 20 X 20 X 6,5CM</v>
          </cell>
          <cell r="C3700" t="str">
            <v>UN</v>
          </cell>
          <cell r="D3700">
            <v>2</v>
          </cell>
          <cell r="E3700">
            <v>1.44</v>
          </cell>
          <cell r="F3700">
            <v>1.45</v>
          </cell>
          <cell r="H3700">
            <v>1.47</v>
          </cell>
          <cell r="I3700" t="str">
            <v>MATE MDIV 672</v>
          </cell>
        </row>
        <row r="3701">
          <cell r="A3701">
            <v>668</v>
          </cell>
          <cell r="B3701" t="str">
            <v>ELEMENTO VAZADO CONCRETO 29 X 29 X 6CM</v>
          </cell>
          <cell r="C3701" t="str">
            <v>UN</v>
          </cell>
          <cell r="D3701">
            <v>2</v>
          </cell>
          <cell r="E3701">
            <v>2.89</v>
          </cell>
          <cell r="F3701">
            <v>2.92</v>
          </cell>
          <cell r="H3701">
            <v>2.96</v>
          </cell>
          <cell r="I3701" t="str">
            <v>MATE MDIV 668</v>
          </cell>
        </row>
        <row r="3702">
          <cell r="A3702">
            <v>10607</v>
          </cell>
          <cell r="B3702" t="str">
            <v>ELEMENTO VAZADO CONCRETO 33 X 11CM - E = 10CM</v>
          </cell>
          <cell r="C3702" t="str">
            <v>UN</v>
          </cell>
          <cell r="D3702">
            <v>2</v>
          </cell>
          <cell r="E3702">
            <v>1.9</v>
          </cell>
          <cell r="F3702">
            <v>1.93</v>
          </cell>
          <cell r="H3702">
            <v>1.95</v>
          </cell>
          <cell r="I3702" t="str">
            <v>MATE MDIV 10607</v>
          </cell>
        </row>
        <row r="3703">
          <cell r="A3703">
            <v>663</v>
          </cell>
          <cell r="B3703" t="str">
            <v>ELEMENTO VAZADO CONCRETO 40 X 40 X 6CM</v>
          </cell>
          <cell r="C3703" t="str">
            <v>UN</v>
          </cell>
          <cell r="D3703">
            <v>2</v>
          </cell>
          <cell r="E3703">
            <v>4.25</v>
          </cell>
          <cell r="F3703">
            <v>4.3</v>
          </cell>
          <cell r="H3703">
            <v>4.3600000000000003</v>
          </cell>
          <cell r="I3703" t="str">
            <v>MATE MDIV 663</v>
          </cell>
        </row>
        <row r="3704">
          <cell r="A3704">
            <v>666</v>
          </cell>
          <cell r="B3704" t="str">
            <v>ELEMENTO VAZADO CONCRETO 40 X 40 X 7CM</v>
          </cell>
          <cell r="C3704" t="str">
            <v>UN</v>
          </cell>
          <cell r="D3704">
            <v>2</v>
          </cell>
          <cell r="E3704">
            <v>4.76</v>
          </cell>
          <cell r="F3704">
            <v>4.82</v>
          </cell>
          <cell r="H3704">
            <v>4.88</v>
          </cell>
          <cell r="I3704" t="str">
            <v>MATE MDIV 666</v>
          </cell>
        </row>
        <row r="3705">
          <cell r="A3705">
            <v>10577</v>
          </cell>
          <cell r="B3705" t="str">
            <v>ELEMENTO VAZADO CONCRETO 50 X 50 X 5 CM C/ FUROS QUADRADOS</v>
          </cell>
          <cell r="C3705" t="str">
            <v>UN</v>
          </cell>
          <cell r="D3705">
            <v>2</v>
          </cell>
          <cell r="E3705">
            <v>6.8</v>
          </cell>
          <cell r="F3705">
            <v>6.89</v>
          </cell>
          <cell r="H3705">
            <v>6.97</v>
          </cell>
          <cell r="I3705" t="str">
            <v>MATE MDIV 10577</v>
          </cell>
        </row>
        <row r="3706">
          <cell r="A3706" t="str">
            <v>ÓDIGO</v>
          </cell>
          <cell r="B3706" t="str">
            <v>| DESCRIÇÃO DO INSUMO</v>
          </cell>
          <cell r="C3706" t="str">
            <v>| UNID.</v>
          </cell>
          <cell r="D3706" t="str">
            <v>| CAT.</v>
          </cell>
          <cell r="E3706" t="str">
            <v>P R E Ç O</v>
          </cell>
          <cell r="F3706" t="str">
            <v>S  C A L C</v>
          </cell>
          <cell r="G3706" t="str">
            <v>U L A</v>
          </cell>
          <cell r="H3706" t="str">
            <v>D O S  |</v>
          </cell>
          <cell r="I3706" t="str">
            <v>COD.INTELIGENTE</v>
          </cell>
        </row>
        <row r="3707">
          <cell r="D3707">
            <v>1</v>
          </cell>
          <cell r="E3707" t="str">
            <v>.QUARTIL</v>
          </cell>
          <cell r="F3707" t="str">
            <v>MEDIANO</v>
          </cell>
          <cell r="G3707">
            <v>3</v>
          </cell>
          <cell r="H3707" t="str">
            <v>.QUARTIL</v>
          </cell>
        </row>
        <row r="3709">
          <cell r="A3709" t="str">
            <v>íNCULO..</v>
          </cell>
          <cell r="B3709" t="str">
            <v>...: NACIONAL CAIXA</v>
          </cell>
        </row>
        <row r="3711">
          <cell r="A3711">
            <v>665</v>
          </cell>
          <cell r="B3711" t="str">
            <v>ELEMENTO VAZADO CONCRETO 50 X 50 X 7CM</v>
          </cell>
          <cell r="C3711" t="str">
            <v>UN</v>
          </cell>
          <cell r="D3711">
            <v>2</v>
          </cell>
          <cell r="E3711">
            <v>6.12</v>
          </cell>
          <cell r="F3711">
            <v>6.2</v>
          </cell>
          <cell r="H3711">
            <v>6.28</v>
          </cell>
          <cell r="I3711" t="str">
            <v>MATE MDIV 665</v>
          </cell>
        </row>
        <row r="3712">
          <cell r="A3712">
            <v>10579</v>
          </cell>
          <cell r="B3712" t="str">
            <v>ELEMENTO VAZADO NEO-REX 17-G - 39 X 29 X 10 CM</v>
          </cell>
          <cell r="C3712" t="str">
            <v>UN</v>
          </cell>
          <cell r="D3712">
            <v>2</v>
          </cell>
          <cell r="E3712">
            <v>3.31</v>
          </cell>
          <cell r="F3712">
            <v>3.36</v>
          </cell>
          <cell r="H3712">
            <v>3.4</v>
          </cell>
          <cell r="I3712" t="str">
            <v>MATE MDIV 10579</v>
          </cell>
        </row>
        <row r="3713">
          <cell r="A3713">
            <v>10603</v>
          </cell>
          <cell r="B3713" t="str">
            <v>ELEMENTO VAZADO NEO-REX 2-A - 26 X 14 X 8 CM</v>
          </cell>
          <cell r="C3713" t="str">
            <v>UN</v>
          </cell>
          <cell r="D3713">
            <v>2</v>
          </cell>
          <cell r="E3713">
            <v>2.4300000000000002</v>
          </cell>
          <cell r="F3713">
            <v>2.46</v>
          </cell>
          <cell r="H3713">
            <v>2.4900000000000002</v>
          </cell>
          <cell r="I3713" t="str">
            <v>MATE MDIV 10603</v>
          </cell>
        </row>
        <row r="3714">
          <cell r="A3714">
            <v>10578</v>
          </cell>
          <cell r="B3714" t="str">
            <v>ELEMENTO VAZADO NEO-REX 22-B - 33 X 33 X 10 CM</v>
          </cell>
          <cell r="C3714" t="str">
            <v>UN</v>
          </cell>
          <cell r="D3714">
            <v>2</v>
          </cell>
          <cell r="E3714">
            <v>5.39</v>
          </cell>
          <cell r="F3714">
            <v>5.46</v>
          </cell>
          <cell r="H3714">
            <v>5.53</v>
          </cell>
          <cell r="I3714" t="str">
            <v>MATE MDIV 10578</v>
          </cell>
        </row>
        <row r="3715">
          <cell r="A3715">
            <v>10580</v>
          </cell>
          <cell r="B3715" t="str">
            <v>ELEMENTO VAZADO NEO-REX 22-C - 29 X 29 X 06 CM</v>
          </cell>
          <cell r="C3715" t="str">
            <v>UN</v>
          </cell>
          <cell r="D3715">
            <v>2</v>
          </cell>
          <cell r="E3715">
            <v>2.86</v>
          </cell>
          <cell r="F3715">
            <v>2.9</v>
          </cell>
          <cell r="H3715">
            <v>2.93</v>
          </cell>
          <cell r="I3715" t="str">
            <v>MATE MDIV 10580</v>
          </cell>
        </row>
        <row r="3716">
          <cell r="A3716">
            <v>10582</v>
          </cell>
          <cell r="B3716" t="str">
            <v>ELEMENTO VAZADO NEO-REX 59 - 40 X 10 X 10 CM</v>
          </cell>
          <cell r="C3716" t="str">
            <v>UN</v>
          </cell>
          <cell r="D3716">
            <v>2</v>
          </cell>
          <cell r="E3716">
            <v>2.2599999999999998</v>
          </cell>
          <cell r="F3716">
            <v>2.29</v>
          </cell>
          <cell r="H3716">
            <v>2.3199999999999998</v>
          </cell>
          <cell r="I3716" t="str">
            <v>MATE MDIV 10582</v>
          </cell>
        </row>
        <row r="3717">
          <cell r="A3717">
            <v>10583</v>
          </cell>
          <cell r="B3717" t="str">
            <v>ELEMENTO VAZADO NEO-REX 72-A - 39 X 22 X 15 CM</v>
          </cell>
          <cell r="C3717" t="str">
            <v>UN</v>
          </cell>
          <cell r="D3717">
            <v>2</v>
          </cell>
          <cell r="E3717">
            <v>3.54</v>
          </cell>
          <cell r="F3717">
            <v>3.58</v>
          </cell>
          <cell r="H3717">
            <v>3.62</v>
          </cell>
          <cell r="I3717" t="str">
            <v>MATE MDIV 10583</v>
          </cell>
        </row>
        <row r="3718">
          <cell r="A3718">
            <v>718</v>
          </cell>
          <cell r="B3718" t="str">
            <v>ELEMENTO VAZADO VIDRO INCOLOR 20 X 20 X 6CM</v>
          </cell>
          <cell r="C3718" t="str">
            <v>UN</v>
          </cell>
          <cell r="D3718">
            <v>2</v>
          </cell>
          <cell r="E3718">
            <v>6.98</v>
          </cell>
          <cell r="F3718">
            <v>7.42</v>
          </cell>
          <cell r="H3718">
            <v>7.99</v>
          </cell>
          <cell r="I3718" t="str">
            <v>MATE MDIV 718</v>
          </cell>
        </row>
        <row r="3719">
          <cell r="A3719">
            <v>2439</v>
          </cell>
          <cell r="B3719" t="str">
            <v>ELETRICISTA INDUSTRIAL</v>
          </cell>
          <cell r="C3719" t="str">
            <v>H</v>
          </cell>
          <cell r="D3719">
            <v>2</v>
          </cell>
          <cell r="E3719">
            <v>6.21</v>
          </cell>
          <cell r="F3719">
            <v>6.21</v>
          </cell>
          <cell r="H3719">
            <v>6.21</v>
          </cell>
          <cell r="I3719" t="str">
            <v>MOBR MOBA 2439</v>
          </cell>
        </row>
        <row r="3720">
          <cell r="A3720">
            <v>2436</v>
          </cell>
          <cell r="B3720" t="str">
            <v>ELETRICISTA OU OFICIAL ELETRICISTA</v>
          </cell>
          <cell r="C3720" t="str">
            <v>H</v>
          </cell>
          <cell r="D3720">
            <v>1</v>
          </cell>
          <cell r="E3720">
            <v>3.1</v>
          </cell>
          <cell r="F3720">
            <v>3.31</v>
          </cell>
          <cell r="H3720">
            <v>3.1</v>
          </cell>
          <cell r="I3720" t="str">
            <v>MOBR MOBA 2436</v>
          </cell>
        </row>
        <row r="3721">
          <cell r="A3721">
            <v>10998</v>
          </cell>
          <cell r="B3721" t="str">
            <v>ELETRODO AWS E-6010 (0K 22.50; WI 610) D = 4MM ( SOLDA ELETR</v>
          </cell>
          <cell r="C3721" t="str">
            <v>KG</v>
          </cell>
          <cell r="D3721">
            <v>2</v>
          </cell>
          <cell r="E3721">
            <v>10.49</v>
          </cell>
          <cell r="F3721">
            <v>12.12</v>
          </cell>
          <cell r="H3721">
            <v>13.47</v>
          </cell>
          <cell r="I3721" t="str">
            <v>MATE MDIV 10998</v>
          </cell>
        </row>
        <row r="3722">
          <cell r="B3722" t="str">
            <v>ICA )</v>
          </cell>
        </row>
        <row r="3723">
          <cell r="A3723">
            <v>11002</v>
          </cell>
          <cell r="B3723" t="str">
            <v>ELETRODO AWS E-6013 (OK 46.00; WI 613) D = 2,5MM ( SOLDA ELE</v>
          </cell>
          <cell r="C3723" t="str">
            <v>KG</v>
          </cell>
          <cell r="D3723">
            <v>2</v>
          </cell>
          <cell r="E3723">
            <v>10.68</v>
          </cell>
          <cell r="F3723">
            <v>12.33</v>
          </cell>
          <cell r="H3723">
            <v>13.71</v>
          </cell>
          <cell r="I3723" t="str">
            <v>MATE MDIV 11002</v>
          </cell>
        </row>
        <row r="3724">
          <cell r="B3724" t="str">
            <v>TRICA )</v>
          </cell>
        </row>
        <row r="3725">
          <cell r="A3725">
            <v>10999</v>
          </cell>
          <cell r="B3725" t="str">
            <v>ELETRODO AWS E-6013 (OK 46.00; WI 613) D = 4MM ( SOLDA ELETR</v>
          </cell>
          <cell r="C3725" t="str">
            <v>KG</v>
          </cell>
          <cell r="D3725">
            <v>2</v>
          </cell>
          <cell r="E3725">
            <v>9.2100000000000009</v>
          </cell>
          <cell r="F3725">
            <v>11.23</v>
          </cell>
          <cell r="H3725">
            <v>11.82</v>
          </cell>
          <cell r="I3725" t="str">
            <v>MATE MDIV 10999</v>
          </cell>
        </row>
        <row r="3726">
          <cell r="B3726" t="str">
            <v>ICA )</v>
          </cell>
        </row>
        <row r="3727">
          <cell r="A3727">
            <v>10997</v>
          </cell>
          <cell r="B3727" t="str">
            <v>ELETRODO AWS E-7018 (OK 48.04; WI 718) D=4MM (SOLDA ELETRICA</v>
          </cell>
          <cell r="C3727" t="str">
            <v>KG</v>
          </cell>
          <cell r="D3727">
            <v>1</v>
          </cell>
          <cell r="E3727">
            <v>10.15</v>
          </cell>
          <cell r="F3727">
            <v>11.72</v>
          </cell>
          <cell r="H3727">
            <v>13.03</v>
          </cell>
          <cell r="I3727" t="str">
            <v>MATE MDIV 10997</v>
          </cell>
        </row>
        <row r="3728">
          <cell r="B3728" t="str">
            <v>)</v>
          </cell>
        </row>
        <row r="3729">
          <cell r="A3729">
            <v>2448</v>
          </cell>
          <cell r="B3729" t="str">
            <v>ELETRODUTO FERRO ESMALTADO LEVE ESP. PAREDE 0,75MM - 1"</v>
          </cell>
          <cell r="C3729" t="str">
            <v>M</v>
          </cell>
          <cell r="D3729">
            <v>2</v>
          </cell>
          <cell r="E3729">
            <v>4.07</v>
          </cell>
          <cell r="F3729">
            <v>4.2699999999999996</v>
          </cell>
          <cell r="H3729">
            <v>5.59</v>
          </cell>
          <cell r="I3729" t="str">
            <v>MATE MELE 2448</v>
          </cell>
        </row>
        <row r="3730">
          <cell r="A3730">
            <v>2440</v>
          </cell>
          <cell r="B3730" t="str">
            <v>ELETRODUTO FERRO ESMALTADO LEVE ESP. PAREDE 0,75MM - 3/4"</v>
          </cell>
          <cell r="C3730" t="str">
            <v>M</v>
          </cell>
          <cell r="D3730">
            <v>1</v>
          </cell>
          <cell r="E3730">
            <v>3.34</v>
          </cell>
          <cell r="F3730">
            <v>3.5</v>
          </cell>
          <cell r="H3730">
            <v>4.58</v>
          </cell>
          <cell r="I3730" t="str">
            <v>MATE MELE 2440</v>
          </cell>
        </row>
        <row r="3731">
          <cell r="A3731">
            <v>2453</v>
          </cell>
          <cell r="B3731" t="str">
            <v>ELETRODUTO FERRO ESMALTADO LEVE ESP. PAREDE 0,75MM -1/2"</v>
          </cell>
          <cell r="C3731" t="str">
            <v>M</v>
          </cell>
          <cell r="D3731">
            <v>2</v>
          </cell>
          <cell r="E3731">
            <v>2.65</v>
          </cell>
          <cell r="F3731">
            <v>2.77</v>
          </cell>
          <cell r="H3731">
            <v>3.63</v>
          </cell>
          <cell r="I3731" t="str">
            <v>MATE MELE 2453</v>
          </cell>
        </row>
        <row r="3732">
          <cell r="A3732">
            <v>2449</v>
          </cell>
          <cell r="B3732" t="str">
            <v>ELETRODUTO FERRO ESMALTADO PESADO ESP. PAREDE 1,52MM - 1.1/2</v>
          </cell>
          <cell r="C3732" t="str">
            <v>M</v>
          </cell>
          <cell r="D3732">
            <v>2</v>
          </cell>
          <cell r="E3732">
            <v>7.51</v>
          </cell>
          <cell r="F3732">
            <v>7.87</v>
          </cell>
          <cell r="H3732">
            <v>10.3</v>
          </cell>
          <cell r="I3732" t="str">
            <v>MATE MELE 2449</v>
          </cell>
        </row>
        <row r="3733">
          <cell r="B3733" t="str">
            <v>"</v>
          </cell>
        </row>
        <row r="3734">
          <cell r="A3734">
            <v>2447</v>
          </cell>
          <cell r="B3734" t="str">
            <v>ELETRODUTO FERRO ESMALTADO PESADO ESP. PAREDE 1,52MM - 2"</v>
          </cell>
          <cell r="C3734" t="str">
            <v>M</v>
          </cell>
          <cell r="D3734">
            <v>2</v>
          </cell>
          <cell r="E3734">
            <v>10.039999999999999</v>
          </cell>
          <cell r="F3734">
            <v>10.52</v>
          </cell>
          <cell r="H3734">
            <v>13.77</v>
          </cell>
          <cell r="I3734" t="str">
            <v>MATE MELE 2447</v>
          </cell>
        </row>
        <row r="3735">
          <cell r="A3735">
            <v>2450</v>
          </cell>
          <cell r="B3735" t="str">
            <v>ELETRODUTO FERRO ESMALTADO PESADO ESP. PAREDE 2,25MM - 2.1/2</v>
          </cell>
          <cell r="C3735" t="str">
            <v>M</v>
          </cell>
          <cell r="D3735">
            <v>2</v>
          </cell>
          <cell r="E3735">
            <v>15.81</v>
          </cell>
          <cell r="F3735">
            <v>16.57</v>
          </cell>
          <cell r="H3735">
            <v>21.68</v>
          </cell>
          <cell r="I3735" t="str">
            <v>MATE MELE 2450</v>
          </cell>
        </row>
        <row r="3736">
          <cell r="B3736" t="str">
            <v>"</v>
          </cell>
        </row>
        <row r="3737">
          <cell r="A3737" t="str">
            <v>ÓDIGO</v>
          </cell>
          <cell r="B3737" t="str">
            <v>| DESCRIÇÃO DO INSUMO</v>
          </cell>
          <cell r="C3737" t="str">
            <v>| UNID.</v>
          </cell>
          <cell r="D3737" t="str">
            <v>| CAT.</v>
          </cell>
          <cell r="E3737" t="str">
            <v>P R E Ç O</v>
          </cell>
          <cell r="F3737" t="str">
            <v>S  C A L C</v>
          </cell>
          <cell r="G3737" t="str">
            <v>U L A</v>
          </cell>
          <cell r="H3737" t="str">
            <v>D O S  |</v>
          </cell>
          <cell r="I3737" t="str">
            <v>COD.INTELIGENTE</v>
          </cell>
        </row>
        <row r="3738">
          <cell r="D3738">
            <v>1</v>
          </cell>
          <cell r="E3738" t="str">
            <v>.QUARTIL</v>
          </cell>
          <cell r="F3738" t="str">
            <v>MEDIANO</v>
          </cell>
          <cell r="G3738">
            <v>3</v>
          </cell>
          <cell r="H3738" t="str">
            <v>.QUARTIL</v>
          </cell>
        </row>
        <row r="3740">
          <cell r="A3740" t="str">
            <v>íNCULO..</v>
          </cell>
          <cell r="B3740" t="str">
            <v>...: NACIONAL CAIXA</v>
          </cell>
        </row>
        <row r="3742">
          <cell r="A3742">
            <v>2452</v>
          </cell>
          <cell r="B3742" t="str">
            <v>ELETRODUTO FERRO ESMALTADO PESADO ESP. PAREDE 2,25MM - 3"</v>
          </cell>
          <cell r="C3742" t="str">
            <v>M</v>
          </cell>
          <cell r="D3742">
            <v>2</v>
          </cell>
          <cell r="E3742">
            <v>20.83</v>
          </cell>
          <cell r="F3742">
            <v>21.82</v>
          </cell>
          <cell r="H3742">
            <v>28.56</v>
          </cell>
          <cell r="I3742" t="str">
            <v>MATE MELE 2452</v>
          </cell>
        </row>
        <row r="3743">
          <cell r="A3743">
            <v>2451</v>
          </cell>
          <cell r="B3743" t="str">
            <v>ELETRODUTO FERRO ESMALTADO PESADO ESP. PAREDE 2,25MM - 4"</v>
          </cell>
          <cell r="C3743" t="str">
            <v>M</v>
          </cell>
          <cell r="D3743">
            <v>2</v>
          </cell>
          <cell r="E3743">
            <v>27.42</v>
          </cell>
          <cell r="F3743">
            <v>28.73</v>
          </cell>
          <cell r="H3743">
            <v>37.6</v>
          </cell>
          <cell r="I3743" t="str">
            <v>MATE MELE 2451</v>
          </cell>
        </row>
        <row r="3744">
          <cell r="A3744">
            <v>2454</v>
          </cell>
          <cell r="B3744" t="str">
            <v>ELETRODUTO FERRO ESMALTADO SEMI-PESADO ESP. PAREDE 1,20MM -</v>
          </cell>
          <cell r="C3744" t="str">
            <v>M</v>
          </cell>
          <cell r="D3744">
            <v>2</v>
          </cell>
          <cell r="E3744">
            <v>6.77</v>
          </cell>
          <cell r="F3744">
            <v>7.1</v>
          </cell>
          <cell r="H3744">
            <v>9.2899999999999991</v>
          </cell>
          <cell r="I3744" t="str">
            <v>MATE MELE 2454</v>
          </cell>
        </row>
        <row r="3745">
          <cell r="B3745" t="str">
            <v>1.1/4"</v>
          </cell>
        </row>
        <row r="3746">
          <cell r="A3746">
            <v>21136</v>
          </cell>
          <cell r="B3746" t="str">
            <v>ELETRODUTO FERRO GALV OU ZINCADO ELETROLIT LEVE  PAREDE 0,90</v>
          </cell>
          <cell r="C3746" t="str">
            <v>M</v>
          </cell>
          <cell r="D3746">
            <v>2</v>
          </cell>
          <cell r="E3746">
            <v>3.68</v>
          </cell>
          <cell r="F3746">
            <v>4.1100000000000003</v>
          </cell>
          <cell r="H3746">
            <v>4.16</v>
          </cell>
          <cell r="I3746" t="str">
            <v>MATE MELE 21136</v>
          </cell>
        </row>
        <row r="3747">
          <cell r="B3747" t="str">
            <v>MM - 1" NBR 13057</v>
          </cell>
        </row>
        <row r="3748">
          <cell r="A3748">
            <v>21129</v>
          </cell>
          <cell r="B3748" t="str">
            <v>ELETRODUTO FERRO GALV OU ZINCADO ELETROLIT LEVE PAREDE 0,90M</v>
          </cell>
          <cell r="C3748" t="str">
            <v>M</v>
          </cell>
          <cell r="D3748">
            <v>2</v>
          </cell>
          <cell r="E3748">
            <v>2.41</v>
          </cell>
          <cell r="F3748">
            <v>2.69</v>
          </cell>
          <cell r="H3748">
            <v>2.72</v>
          </cell>
          <cell r="I3748" t="str">
            <v>MATE MELE 21129</v>
          </cell>
        </row>
        <row r="3749">
          <cell r="B3749" t="str">
            <v>M - 1/2" NBR 13057</v>
          </cell>
        </row>
        <row r="3750">
          <cell r="A3750">
            <v>21128</v>
          </cell>
          <cell r="B3750" t="str">
            <v>ELETRODUTO FERRO GALV OU ZINCADO ELETROLIT LEVE PAREDE 0,90M</v>
          </cell>
          <cell r="C3750" t="str">
            <v>M</v>
          </cell>
          <cell r="D3750">
            <v>1</v>
          </cell>
          <cell r="E3750">
            <v>3.13</v>
          </cell>
          <cell r="F3750">
            <v>3.5</v>
          </cell>
          <cell r="H3750">
            <v>3.54</v>
          </cell>
          <cell r="I3750" t="str">
            <v>MATE MELE 21128</v>
          </cell>
        </row>
        <row r="3751">
          <cell r="B3751" t="str">
            <v>M - 3/4" NBR 13057</v>
          </cell>
        </row>
        <row r="3752">
          <cell r="A3752">
            <v>21132</v>
          </cell>
          <cell r="B3752" t="str">
            <v>ELETRODUTO FERRO GALV OU ZINCADO ELETROLIT PESADO PAREDE 2,2</v>
          </cell>
          <cell r="C3752" t="str">
            <v>M</v>
          </cell>
          <cell r="D3752">
            <v>2</v>
          </cell>
          <cell r="E3752">
            <v>23.14</v>
          </cell>
          <cell r="F3752">
            <v>25.87</v>
          </cell>
          <cell r="H3752">
            <v>26.17</v>
          </cell>
          <cell r="I3752" t="str">
            <v>MATE MELE 21132</v>
          </cell>
        </row>
        <row r="3753">
          <cell r="B3753" t="str">
            <v>5MM - 4" NBR 13057</v>
          </cell>
        </row>
        <row r="3754">
          <cell r="A3754">
            <v>21130</v>
          </cell>
          <cell r="B3754" t="str">
            <v>ELETRODUTO FERRO GALV OU ZINCADO ELETROLIT SEMI-PESADO PARED</v>
          </cell>
          <cell r="C3754" t="str">
            <v>M</v>
          </cell>
          <cell r="D3754">
            <v>2</v>
          </cell>
          <cell r="E3754">
            <v>7.56</v>
          </cell>
          <cell r="F3754">
            <v>8.4499999999999993</v>
          </cell>
          <cell r="H3754">
            <v>8.5500000000000007</v>
          </cell>
          <cell r="I3754" t="str">
            <v>MATE MELE 21130</v>
          </cell>
        </row>
        <row r="3755">
          <cell r="B3755" t="str">
            <v>E 1,20MM - 1.1/2" NBR 13057</v>
          </cell>
        </row>
        <row r="3756">
          <cell r="A3756">
            <v>21135</v>
          </cell>
          <cell r="B3756" t="str">
            <v>ELETRODUTO FERRO GALV OU ZINCADO ELETROLIT SEMI-PESADO PARED</v>
          </cell>
          <cell r="C3756" t="str">
            <v>M</v>
          </cell>
          <cell r="D3756">
            <v>2</v>
          </cell>
          <cell r="E3756">
            <v>5.5</v>
          </cell>
          <cell r="F3756">
            <v>6.15</v>
          </cell>
          <cell r="H3756">
            <v>6.22</v>
          </cell>
          <cell r="I3756" t="str">
            <v>MATE MELE 21135</v>
          </cell>
        </row>
        <row r="3757">
          <cell r="B3757" t="str">
            <v>E 1,20MM - 1.1/4" NBR 13057</v>
          </cell>
        </row>
        <row r="3758">
          <cell r="A3758">
            <v>21134</v>
          </cell>
          <cell r="B3758" t="str">
            <v>ELETRODUTO FERRO GALV OU ZINCADO ELETROLIT SEMI-PESADO PARED</v>
          </cell>
          <cell r="C3758" t="str">
            <v>M</v>
          </cell>
          <cell r="D3758">
            <v>2</v>
          </cell>
          <cell r="E3758">
            <v>9.76</v>
          </cell>
          <cell r="F3758">
            <v>10.91</v>
          </cell>
          <cell r="H3758">
            <v>11.04</v>
          </cell>
          <cell r="I3758" t="str">
            <v>MATE MELE 21134</v>
          </cell>
        </row>
        <row r="3759">
          <cell r="B3759" t="str">
            <v>E 1,20MM - 2" NBR 13057</v>
          </cell>
        </row>
        <row r="3760">
          <cell r="A3760">
            <v>21131</v>
          </cell>
          <cell r="B3760" t="str">
            <v>ELETRODUTO FERRO GALV OU ZINCADO ELETROLIT SEMI-PESADO PARED</v>
          </cell>
          <cell r="C3760" t="str">
            <v>M</v>
          </cell>
          <cell r="D3760">
            <v>2</v>
          </cell>
          <cell r="E3760">
            <v>14.08</v>
          </cell>
          <cell r="F3760">
            <v>15.75</v>
          </cell>
          <cell r="H3760">
            <v>15.93</v>
          </cell>
          <cell r="I3760" t="str">
            <v>MATE MELE 21131</v>
          </cell>
        </row>
        <row r="3761">
          <cell r="B3761" t="str">
            <v>E 1,52MM - 2.1/2" NBR 13057</v>
          </cell>
        </row>
        <row r="3762">
          <cell r="A3762">
            <v>21133</v>
          </cell>
          <cell r="B3762" t="str">
            <v>ELETRODUTO FERRO GALV OU ZINCADO ELETROLIT SEMI-PESADO PARED</v>
          </cell>
          <cell r="C3762" t="str">
            <v>M</v>
          </cell>
          <cell r="D3762">
            <v>2</v>
          </cell>
          <cell r="E3762">
            <v>19.36</v>
          </cell>
          <cell r="F3762">
            <v>21.65</v>
          </cell>
          <cell r="H3762">
            <v>21.89</v>
          </cell>
          <cell r="I3762" t="str">
            <v>MATE MELE 21133</v>
          </cell>
        </row>
        <row r="3763">
          <cell r="B3763" t="str">
            <v>E 1,52MM - 3" NBR 13057</v>
          </cell>
        </row>
        <row r="3764">
          <cell r="A3764">
            <v>21137</v>
          </cell>
          <cell r="B3764" t="str">
            <v>ELETRODUTO METALICO FLEXIVEL REV EXT PVC PRETO 15MM TIPO COP</v>
          </cell>
          <cell r="C3764" t="str">
            <v>M</v>
          </cell>
          <cell r="D3764">
            <v>2</v>
          </cell>
          <cell r="E3764">
            <v>2.39</v>
          </cell>
          <cell r="F3764">
            <v>2.68</v>
          </cell>
          <cell r="H3764">
            <v>2.71</v>
          </cell>
          <cell r="I3764" t="str">
            <v>MATE MELE 21137</v>
          </cell>
        </row>
        <row r="3765">
          <cell r="B3765" t="str">
            <v>EX OU EQUIV</v>
          </cell>
        </row>
        <row r="3766">
          <cell r="A3766">
            <v>2504</v>
          </cell>
          <cell r="B3766" t="str">
            <v>ELETRODUTO METALICO FLEXIVEL REV EXT PVC PRETO 25MM TIPO COP</v>
          </cell>
          <cell r="C3766" t="str">
            <v>M</v>
          </cell>
          <cell r="D3766">
            <v>2</v>
          </cell>
          <cell r="E3766">
            <v>4.05</v>
          </cell>
          <cell r="F3766">
            <v>4.53</v>
          </cell>
          <cell r="H3766">
            <v>4.58</v>
          </cell>
          <cell r="I3766" t="str">
            <v>MATE MELE 2504</v>
          </cell>
        </row>
        <row r="3767">
          <cell r="B3767" t="str">
            <v>EX OU EQUIV</v>
          </cell>
        </row>
        <row r="3768">
          <cell r="A3768" t="str">
            <v>ÓDIGO</v>
          </cell>
          <cell r="B3768" t="str">
            <v>| DESCRIÇÃO DO INSUMO</v>
          </cell>
          <cell r="C3768" t="str">
            <v>| UNID.</v>
          </cell>
          <cell r="D3768" t="str">
            <v>| CAT.</v>
          </cell>
          <cell r="E3768" t="str">
            <v>P R E Ç O</v>
          </cell>
          <cell r="F3768" t="str">
            <v>S  C A L C</v>
          </cell>
          <cell r="G3768" t="str">
            <v>U L A</v>
          </cell>
          <cell r="H3768" t="str">
            <v>D O S  |</v>
          </cell>
          <cell r="I3768" t="str">
            <v>COD.INTELIGENTE</v>
          </cell>
        </row>
        <row r="3769">
          <cell r="D3769">
            <v>1</v>
          </cell>
          <cell r="E3769" t="str">
            <v>.QUARTIL</v>
          </cell>
          <cell r="F3769" t="str">
            <v>MEDIANO</v>
          </cell>
          <cell r="G3769">
            <v>3</v>
          </cell>
          <cell r="H3769" t="str">
            <v>.QUARTIL</v>
          </cell>
        </row>
        <row r="3771">
          <cell r="A3771" t="str">
            <v>íNCULO..</v>
          </cell>
          <cell r="B3771" t="str">
            <v>...: NACIONAL CAIXA</v>
          </cell>
        </row>
        <row r="3773">
          <cell r="A3773">
            <v>2501</v>
          </cell>
          <cell r="B3773" t="str">
            <v>ELETRODUTO METALICO FLEXIVEL REV EXT PVC PRETO 32MM TIPO COP</v>
          </cell>
          <cell r="C3773" t="str">
            <v>M</v>
          </cell>
          <cell r="D3773">
            <v>2</v>
          </cell>
          <cell r="E3773">
            <v>6.01</v>
          </cell>
          <cell r="F3773">
            <v>6.72</v>
          </cell>
          <cell r="H3773">
            <v>6.8</v>
          </cell>
          <cell r="I3773" t="str">
            <v>MATE MELE 2501</v>
          </cell>
        </row>
        <row r="3774">
          <cell r="B3774" t="str">
            <v>EX OU EQUIV</v>
          </cell>
        </row>
        <row r="3775">
          <cell r="A3775">
            <v>2502</v>
          </cell>
          <cell r="B3775" t="str">
            <v>ELETRODUTO METALICO FLEXIVEL REV EXT PVC PRETO 40MM TIPO COP</v>
          </cell>
          <cell r="C3775" t="str">
            <v>M</v>
          </cell>
          <cell r="D3775">
            <v>2</v>
          </cell>
          <cell r="E3775">
            <v>8.36</v>
          </cell>
          <cell r="F3775">
            <v>9.34</v>
          </cell>
          <cell r="H3775">
            <v>9.4499999999999993</v>
          </cell>
          <cell r="I3775" t="str">
            <v>MATE MELE 2502</v>
          </cell>
        </row>
        <row r="3776">
          <cell r="B3776" t="str">
            <v>EX OU EQUIV</v>
          </cell>
        </row>
        <row r="3777">
          <cell r="A3777">
            <v>2503</v>
          </cell>
          <cell r="B3777" t="str">
            <v>ELETRODUTO METALICO FLEXIVEL REV EXT PVC PRETO 50MM TIPO COP</v>
          </cell>
          <cell r="C3777" t="str">
            <v>M</v>
          </cell>
          <cell r="D3777">
            <v>2</v>
          </cell>
          <cell r="E3777">
            <v>11.39</v>
          </cell>
          <cell r="F3777">
            <v>12.74</v>
          </cell>
          <cell r="H3777">
            <v>12.89</v>
          </cell>
          <cell r="I3777" t="str">
            <v>MATE MELE 2503</v>
          </cell>
        </row>
        <row r="3778">
          <cell r="B3778" t="str">
            <v>EX OU EQUIV</v>
          </cell>
        </row>
        <row r="3779">
          <cell r="A3779">
            <v>2500</v>
          </cell>
          <cell r="B3779" t="str">
            <v>ELETRODUTO METALICO FLEXIVEL REV EXT PVC PRETO 60MM TIPO COP</v>
          </cell>
          <cell r="C3779" t="str">
            <v>M</v>
          </cell>
          <cell r="D3779">
            <v>2</v>
          </cell>
          <cell r="E3779">
            <v>16.420000000000002</v>
          </cell>
          <cell r="F3779">
            <v>18.36</v>
          </cell>
          <cell r="H3779">
            <v>18.57</v>
          </cell>
          <cell r="I3779" t="str">
            <v>MATE MELE 2500</v>
          </cell>
        </row>
        <row r="3780">
          <cell r="B3780" t="str">
            <v>EX OU EQUIV</v>
          </cell>
        </row>
        <row r="3781">
          <cell r="A3781">
            <v>2505</v>
          </cell>
          <cell r="B3781" t="str">
            <v>ELETRODUTO METALICO FLEXIVEL REV EXT PVC PRETO 75MM TIPO COP</v>
          </cell>
          <cell r="C3781" t="str">
            <v>M</v>
          </cell>
          <cell r="D3781">
            <v>2</v>
          </cell>
          <cell r="E3781">
            <v>21.27</v>
          </cell>
          <cell r="F3781">
            <v>23.78</v>
          </cell>
          <cell r="H3781">
            <v>24.05</v>
          </cell>
          <cell r="I3781" t="str">
            <v>MATE MELE 2505</v>
          </cell>
        </row>
        <row r="3782">
          <cell r="B3782" t="str">
            <v>EX OU EQUIV</v>
          </cell>
        </row>
        <row r="3783">
          <cell r="A3783">
            <v>12056</v>
          </cell>
          <cell r="B3783" t="str">
            <v>ELETRODUTO METALICO FLEXIVEL TIPO CONDUITE D = 1 1/2"</v>
          </cell>
          <cell r="C3783" t="str">
            <v>M</v>
          </cell>
          <cell r="D3783">
            <v>2</v>
          </cell>
          <cell r="E3783">
            <v>5.45</v>
          </cell>
          <cell r="F3783">
            <v>6.72</v>
          </cell>
          <cell r="H3783">
            <v>6.16</v>
          </cell>
          <cell r="I3783" t="str">
            <v>MATE MELE 12056</v>
          </cell>
        </row>
        <row r="3784">
          <cell r="A3784">
            <v>12057</v>
          </cell>
          <cell r="B3784" t="str">
            <v>ELETRODUTO METALICO FLEXIVEL TIPO CONDUITE D = 1 1/4"</v>
          </cell>
          <cell r="C3784" t="str">
            <v>M</v>
          </cell>
          <cell r="D3784">
            <v>2</v>
          </cell>
          <cell r="E3784">
            <v>4.82</v>
          </cell>
          <cell r="F3784">
            <v>5.39</v>
          </cell>
          <cell r="H3784">
            <v>5.45</v>
          </cell>
          <cell r="I3784" t="str">
            <v>MATE MELE 12057</v>
          </cell>
        </row>
        <row r="3785">
          <cell r="A3785">
            <v>12059</v>
          </cell>
          <cell r="B3785" t="str">
            <v>ELETRODUTO METALICO FLEXIVEL TIPO CONDUITE D = 1/2"</v>
          </cell>
          <cell r="C3785" t="str">
            <v>M</v>
          </cell>
          <cell r="D3785">
            <v>2</v>
          </cell>
          <cell r="E3785">
            <v>2.63</v>
          </cell>
          <cell r="F3785">
            <v>2.94</v>
          </cell>
          <cell r="H3785">
            <v>2.97</v>
          </cell>
          <cell r="I3785" t="str">
            <v>MATE MELE 12059</v>
          </cell>
        </row>
        <row r="3786">
          <cell r="A3786">
            <v>12058</v>
          </cell>
          <cell r="B3786" t="str">
            <v>ELETRODUTO METALICO FLEXIVEL TIPO CONDUITE D = 1"</v>
          </cell>
          <cell r="C3786" t="str">
            <v>M</v>
          </cell>
          <cell r="D3786">
            <v>2</v>
          </cell>
          <cell r="E3786">
            <v>3.65</v>
          </cell>
          <cell r="F3786">
            <v>4.08</v>
          </cell>
          <cell r="H3786">
            <v>4.13</v>
          </cell>
          <cell r="I3786" t="str">
            <v>MATE MELE 12058</v>
          </cell>
        </row>
        <row r="3787">
          <cell r="A3787">
            <v>12060</v>
          </cell>
          <cell r="B3787" t="str">
            <v>ELETRODUTO METALICO FLEXIVEL TIPO CONDUITE D = 2 1/2"</v>
          </cell>
          <cell r="C3787" t="str">
            <v>M</v>
          </cell>
          <cell r="D3787">
            <v>2</v>
          </cell>
          <cell r="E3787">
            <v>9.2799999999999994</v>
          </cell>
          <cell r="F3787">
            <v>10.38</v>
          </cell>
          <cell r="H3787">
            <v>10.5</v>
          </cell>
          <cell r="I3787" t="str">
            <v>MATE MELE 12060</v>
          </cell>
        </row>
        <row r="3788">
          <cell r="A3788">
            <v>12061</v>
          </cell>
          <cell r="B3788" t="str">
            <v>ELETRODUTO METALICO FLEXIVEL TIPO CONDUITE D = 2"</v>
          </cell>
          <cell r="C3788" t="str">
            <v>M</v>
          </cell>
          <cell r="D3788">
            <v>2</v>
          </cell>
          <cell r="E3788">
            <v>7.56</v>
          </cell>
          <cell r="F3788">
            <v>8.4499999999999993</v>
          </cell>
          <cell r="H3788">
            <v>8.5500000000000007</v>
          </cell>
          <cell r="I3788" t="str">
            <v>MATE MELE 12061</v>
          </cell>
        </row>
        <row r="3789">
          <cell r="A3789">
            <v>12062</v>
          </cell>
          <cell r="B3789" t="str">
            <v>ELETRODUTO METALICO FLEXIVEL TIPO CONDUITE D = 3"</v>
          </cell>
          <cell r="C3789" t="str">
            <v>M</v>
          </cell>
          <cell r="D3789">
            <v>2</v>
          </cell>
          <cell r="E3789">
            <v>13.95</v>
          </cell>
          <cell r="F3789">
            <v>15.6</v>
          </cell>
          <cell r="H3789">
            <v>15.78</v>
          </cell>
          <cell r="I3789" t="str">
            <v>MATE MELE 12062</v>
          </cell>
        </row>
        <row r="3790">
          <cell r="A3790">
            <v>2498</v>
          </cell>
          <cell r="B3790" t="str">
            <v>ELETRODUTO METALICO FLEXIVEL 1/2" C/ REVESTIMENTO PVC TIPO S</v>
          </cell>
          <cell r="C3790" t="str">
            <v>M</v>
          </cell>
          <cell r="D3790">
            <v>2</v>
          </cell>
          <cell r="E3790">
            <v>3.26</v>
          </cell>
          <cell r="F3790">
            <v>3.64</v>
          </cell>
          <cell r="H3790">
            <v>3.68</v>
          </cell>
          <cell r="I3790" t="str">
            <v>MATE MELE 2498</v>
          </cell>
        </row>
        <row r="3791">
          <cell r="B3791" t="str">
            <v>EALTUBO OU EQUIV</v>
          </cell>
        </row>
        <row r="3792">
          <cell r="A3792">
            <v>2687</v>
          </cell>
          <cell r="B3792" t="str">
            <v>ELETRODUTO PVC FLEXIVEL CORRUGADO 16MM TIPO TIGREFLEX OU EQU</v>
          </cell>
          <cell r="C3792" t="str">
            <v>M</v>
          </cell>
          <cell r="D3792">
            <v>2</v>
          </cell>
          <cell r="E3792">
            <v>0.78</v>
          </cell>
          <cell r="F3792">
            <v>0.83</v>
          </cell>
          <cell r="H3792">
            <v>1.08</v>
          </cell>
          <cell r="I3792" t="str">
            <v>MATE MELE 2687</v>
          </cell>
        </row>
        <row r="3793">
          <cell r="B3793" t="str">
            <v>IV</v>
          </cell>
        </row>
        <row r="3794">
          <cell r="A3794">
            <v>2689</v>
          </cell>
          <cell r="B3794" t="str">
            <v>ELETRODUTO PVC FLEXIVEL CORRUGADO 20MM TIPO TIGREFLEX OU EQU</v>
          </cell>
          <cell r="C3794" t="str">
            <v>M</v>
          </cell>
          <cell r="D3794">
            <v>2</v>
          </cell>
          <cell r="E3794">
            <v>0.99</v>
          </cell>
          <cell r="F3794">
            <v>1.05</v>
          </cell>
          <cell r="H3794">
            <v>1.37</v>
          </cell>
          <cell r="I3794" t="str">
            <v>MATE MELE 2689</v>
          </cell>
        </row>
        <row r="3795">
          <cell r="B3795" t="str">
            <v>IV</v>
          </cell>
        </row>
        <row r="3796">
          <cell r="A3796">
            <v>2688</v>
          </cell>
          <cell r="B3796" t="str">
            <v>ELETRODUTO PVC FLEXIVEL CORRUGADO 25MM TIPO TIGREFLEX OU EQU</v>
          </cell>
          <cell r="C3796" t="str">
            <v>M</v>
          </cell>
          <cell r="D3796">
            <v>2</v>
          </cell>
          <cell r="E3796">
            <v>1.31</v>
          </cell>
          <cell r="F3796">
            <v>1.39</v>
          </cell>
          <cell r="H3796">
            <v>1.8</v>
          </cell>
          <cell r="I3796" t="str">
            <v>MATE MELE 2688</v>
          </cell>
        </row>
        <row r="3797">
          <cell r="B3797" t="str">
            <v>IV</v>
          </cell>
        </row>
        <row r="3798">
          <cell r="A3798">
            <v>2690</v>
          </cell>
          <cell r="B3798" t="str">
            <v>ELETRODUTO PVC FLEXIVEL CORRUGADO 32MM TIPO TIGREFLEX OU EQU</v>
          </cell>
          <cell r="C3798" t="str">
            <v>M</v>
          </cell>
          <cell r="D3798">
            <v>2</v>
          </cell>
          <cell r="E3798">
            <v>1.94</v>
          </cell>
          <cell r="F3798">
            <v>2.0499999999999998</v>
          </cell>
          <cell r="H3798">
            <v>2.67</v>
          </cell>
          <cell r="I3798" t="str">
            <v>MATE MELE 2690</v>
          </cell>
        </row>
        <row r="3799">
          <cell r="A3799" t="str">
            <v>ÓDIGO</v>
          </cell>
          <cell r="B3799" t="str">
            <v>| DESCRIÇÃO DO INSUMO</v>
          </cell>
          <cell r="C3799" t="str">
            <v>| UNID.</v>
          </cell>
          <cell r="D3799" t="str">
            <v>| CAT.</v>
          </cell>
          <cell r="E3799" t="str">
            <v>P R E Ç O</v>
          </cell>
          <cell r="F3799" t="str">
            <v>S  C A L C</v>
          </cell>
          <cell r="G3799" t="str">
            <v>U L A</v>
          </cell>
          <cell r="H3799" t="str">
            <v>D O S  |</v>
          </cell>
          <cell r="I3799" t="str">
            <v>COD.INTELIGENTE</v>
          </cell>
        </row>
        <row r="3800">
          <cell r="D3800">
            <v>1</v>
          </cell>
          <cell r="E3800" t="str">
            <v>.QUARTIL</v>
          </cell>
          <cell r="F3800" t="str">
            <v>MEDIANO</v>
          </cell>
          <cell r="G3800">
            <v>3</v>
          </cell>
          <cell r="H3800" t="str">
            <v>.QUARTIL</v>
          </cell>
        </row>
        <row r="3802">
          <cell r="A3802" t="str">
            <v>íNCULO..</v>
          </cell>
          <cell r="B3802" t="str">
            <v>...: NACIONAL CAIXA</v>
          </cell>
        </row>
        <row r="3804">
          <cell r="B3804" t="str">
            <v>IV</v>
          </cell>
        </row>
        <row r="3805">
          <cell r="A3805">
            <v>2683</v>
          </cell>
          <cell r="B3805" t="str">
            <v>ELETRODUTO PVC ROSCA S/LUVA 100MM - 4"</v>
          </cell>
          <cell r="C3805" t="str">
            <v>M</v>
          </cell>
          <cell r="D3805">
            <v>2</v>
          </cell>
          <cell r="E3805">
            <v>22.74</v>
          </cell>
          <cell r="F3805">
            <v>24.07</v>
          </cell>
          <cell r="H3805">
            <v>31.27</v>
          </cell>
          <cell r="I3805" t="str">
            <v>MATE MELE 2683</v>
          </cell>
        </row>
        <row r="3806">
          <cell r="A3806">
            <v>2673</v>
          </cell>
          <cell r="B3806" t="str">
            <v>ELETRODUTO PVC ROSCA S/LUVA 15MM - 1/2"</v>
          </cell>
          <cell r="C3806" t="str">
            <v>M</v>
          </cell>
          <cell r="D3806">
            <v>1</v>
          </cell>
          <cell r="E3806">
            <v>1.2</v>
          </cell>
          <cell r="F3806">
            <v>1.38</v>
          </cell>
          <cell r="H3806">
            <v>1.65</v>
          </cell>
          <cell r="I3806" t="str">
            <v>MATE MELE 2673</v>
          </cell>
        </row>
        <row r="3807">
          <cell r="A3807">
            <v>2674</v>
          </cell>
          <cell r="B3807" t="str">
            <v>ELETRODUTO PVC ROSCA S/LUVA 20MM - 3/4"</v>
          </cell>
          <cell r="C3807" t="str">
            <v>M</v>
          </cell>
          <cell r="D3807">
            <v>2</v>
          </cell>
          <cell r="E3807">
            <v>1.63</v>
          </cell>
          <cell r="F3807">
            <v>1.73</v>
          </cell>
          <cell r="H3807">
            <v>2.25</v>
          </cell>
          <cell r="I3807" t="str">
            <v>MATE MELE 2674</v>
          </cell>
        </row>
        <row r="3808">
          <cell r="A3808">
            <v>2685</v>
          </cell>
          <cell r="B3808" t="str">
            <v>ELETRODUTO PVC ROSCA S/LUVA 25MM - 1"</v>
          </cell>
          <cell r="C3808" t="str">
            <v>M</v>
          </cell>
          <cell r="D3808">
            <v>2</v>
          </cell>
          <cell r="E3808">
            <v>2.4700000000000002</v>
          </cell>
          <cell r="F3808">
            <v>2.62</v>
          </cell>
          <cell r="H3808">
            <v>3.4</v>
          </cell>
          <cell r="I3808" t="str">
            <v>MATE MELE 2685</v>
          </cell>
        </row>
        <row r="3809">
          <cell r="A3809">
            <v>2684</v>
          </cell>
          <cell r="B3809" t="str">
            <v>ELETRODUTO PVC ROSCA S/LUVA 32MM - 1 1/4"</v>
          </cell>
          <cell r="C3809" t="str">
            <v>M</v>
          </cell>
          <cell r="D3809">
            <v>2</v>
          </cell>
          <cell r="E3809">
            <v>3.67</v>
          </cell>
          <cell r="F3809">
            <v>3.88</v>
          </cell>
          <cell r="H3809">
            <v>5.04</v>
          </cell>
          <cell r="I3809" t="str">
            <v>MATE MELE 2684</v>
          </cell>
        </row>
        <row r="3810">
          <cell r="A3810">
            <v>2680</v>
          </cell>
          <cell r="B3810" t="str">
            <v>ELETRODUTO PVC ROSCA S/LUVA 40MM - 1 1/2"</v>
          </cell>
          <cell r="C3810" t="str">
            <v>M</v>
          </cell>
          <cell r="D3810">
            <v>2</v>
          </cell>
          <cell r="E3810">
            <v>4.58</v>
          </cell>
          <cell r="F3810">
            <v>4.8499999999999996</v>
          </cell>
          <cell r="H3810">
            <v>6.31</v>
          </cell>
          <cell r="I3810" t="str">
            <v>MATE MELE 2680</v>
          </cell>
        </row>
        <row r="3811">
          <cell r="A3811">
            <v>2681</v>
          </cell>
          <cell r="B3811" t="str">
            <v>ELETRODUTO PVC ROSCA S/LUVA 50MM - 2"</v>
          </cell>
          <cell r="C3811" t="str">
            <v>M</v>
          </cell>
          <cell r="D3811">
            <v>2</v>
          </cell>
          <cell r="E3811">
            <v>5.9</v>
          </cell>
          <cell r="F3811">
            <v>6.24</v>
          </cell>
          <cell r="H3811">
            <v>8.11</v>
          </cell>
          <cell r="I3811" t="str">
            <v>MATE MELE 2681</v>
          </cell>
        </row>
        <row r="3812">
          <cell r="A3812">
            <v>2682</v>
          </cell>
          <cell r="B3812" t="str">
            <v>ELETRODUTO PVC ROSCA S/LUVA 60MM - 2 1/2"</v>
          </cell>
          <cell r="C3812" t="str">
            <v>M</v>
          </cell>
          <cell r="D3812">
            <v>2</v>
          </cell>
          <cell r="E3812">
            <v>11.8</v>
          </cell>
          <cell r="F3812">
            <v>12.49</v>
          </cell>
          <cell r="H3812">
            <v>16.23</v>
          </cell>
          <cell r="I3812" t="str">
            <v>MATE MELE 2682</v>
          </cell>
        </row>
        <row r="3813">
          <cell r="A3813">
            <v>2686</v>
          </cell>
          <cell r="B3813" t="str">
            <v>ELETRODUTO PVC ROSCA S/LUVA 75MM - 3"</v>
          </cell>
          <cell r="C3813" t="str">
            <v>M</v>
          </cell>
          <cell r="D3813">
            <v>2</v>
          </cell>
          <cell r="E3813">
            <v>14.93</v>
          </cell>
          <cell r="F3813">
            <v>15.8</v>
          </cell>
          <cell r="H3813">
            <v>20.53</v>
          </cell>
          <cell r="I3813" t="str">
            <v>MATE MELE 2686</v>
          </cell>
        </row>
        <row r="3814">
          <cell r="A3814">
            <v>2676</v>
          </cell>
          <cell r="B3814" t="str">
            <v>ELETRODUTO PVC SOLDAVEL NBR-6150 CL B - 20MM</v>
          </cell>
          <cell r="C3814" t="str">
            <v>M</v>
          </cell>
          <cell r="D3814">
            <v>2</v>
          </cell>
          <cell r="E3814">
            <v>0.85</v>
          </cell>
          <cell r="F3814">
            <v>0.9</v>
          </cell>
          <cell r="H3814">
            <v>1.18</v>
          </cell>
          <cell r="I3814" t="str">
            <v>MATE MELE 2676</v>
          </cell>
        </row>
        <row r="3815">
          <cell r="A3815">
            <v>2678</v>
          </cell>
          <cell r="B3815" t="str">
            <v>ELETRODUTO PVC SOLDAVEL NBR-6150 CL B - 25MM</v>
          </cell>
          <cell r="C3815" t="str">
            <v>M</v>
          </cell>
          <cell r="D3815">
            <v>2</v>
          </cell>
          <cell r="E3815">
            <v>1.2</v>
          </cell>
          <cell r="F3815">
            <v>1.27</v>
          </cell>
          <cell r="H3815">
            <v>1.65</v>
          </cell>
          <cell r="I3815" t="str">
            <v>MATE MELE 2678</v>
          </cell>
        </row>
        <row r="3816">
          <cell r="A3816">
            <v>2679</v>
          </cell>
          <cell r="B3816" t="str">
            <v>ELETRODUTO PVC SOLDAVEL NBR-6150 CL B - 32MM</v>
          </cell>
          <cell r="C3816" t="str">
            <v>M</v>
          </cell>
          <cell r="D3816">
            <v>2</v>
          </cell>
          <cell r="E3816">
            <v>1.75</v>
          </cell>
          <cell r="F3816">
            <v>1.85</v>
          </cell>
          <cell r="H3816">
            <v>2.4</v>
          </cell>
          <cell r="I3816" t="str">
            <v>MATE MELE 2679</v>
          </cell>
        </row>
        <row r="3817">
          <cell r="A3817">
            <v>12070</v>
          </cell>
          <cell r="B3817" t="str">
            <v>ELETRODUTO PVC SOLDAVEL NBR-6150 CL B - 40MM</v>
          </cell>
          <cell r="C3817" t="str">
            <v>M</v>
          </cell>
          <cell r="D3817">
            <v>2</v>
          </cell>
          <cell r="E3817">
            <v>1.59</v>
          </cell>
          <cell r="F3817">
            <v>1.68</v>
          </cell>
          <cell r="H3817">
            <v>2.19</v>
          </cell>
          <cell r="I3817" t="str">
            <v>MATE MELE 12070</v>
          </cell>
        </row>
        <row r="3818">
          <cell r="A3818">
            <v>2675</v>
          </cell>
          <cell r="B3818" t="str">
            <v>ELETRODUTO PVC SOLDAVEL NBR-6150 CL B - 50MM</v>
          </cell>
          <cell r="C3818" t="str">
            <v>M</v>
          </cell>
          <cell r="D3818">
            <v>2</v>
          </cell>
          <cell r="E3818">
            <v>2.23</v>
          </cell>
          <cell r="F3818">
            <v>2.36</v>
          </cell>
          <cell r="H3818">
            <v>3.07</v>
          </cell>
          <cell r="I3818" t="str">
            <v>MATE MELE 2675</v>
          </cell>
        </row>
        <row r="3819">
          <cell r="A3819">
            <v>12067</v>
          </cell>
          <cell r="B3819" t="str">
            <v>ELETRODUTO PVC SOLDAVEL NBR-6150 CL B - 60MM</v>
          </cell>
          <cell r="C3819" t="str">
            <v>M</v>
          </cell>
          <cell r="D3819">
            <v>2</v>
          </cell>
          <cell r="E3819">
            <v>2.82</v>
          </cell>
          <cell r="F3819">
            <v>2.99</v>
          </cell>
          <cell r="H3819">
            <v>3.89</v>
          </cell>
          <cell r="I3819" t="str">
            <v>MATE MELE 12067</v>
          </cell>
        </row>
        <row r="3820">
          <cell r="A3820">
            <v>2446</v>
          </cell>
          <cell r="B3820" t="str">
            <v>ELETRODUTO 2" TIPO KANALEX OU EQUIV</v>
          </cell>
          <cell r="C3820" t="str">
            <v>M</v>
          </cell>
          <cell r="D3820">
            <v>2</v>
          </cell>
          <cell r="E3820">
            <v>5.96</v>
          </cell>
          <cell r="F3820">
            <v>6.31</v>
          </cell>
          <cell r="H3820">
            <v>8.1999999999999993</v>
          </cell>
          <cell r="I3820" t="str">
            <v>MATE MELE 2446</v>
          </cell>
        </row>
        <row r="3821">
          <cell r="A3821">
            <v>2442</v>
          </cell>
          <cell r="B3821" t="str">
            <v>ELETRODUTO 3" TIPO KANALEX OU EQUIV</v>
          </cell>
          <cell r="C3821" t="str">
            <v>M</v>
          </cell>
          <cell r="D3821">
            <v>2</v>
          </cell>
          <cell r="E3821">
            <v>9.64</v>
          </cell>
          <cell r="F3821">
            <v>10.199999999999999</v>
          </cell>
          <cell r="H3821">
            <v>13.26</v>
          </cell>
          <cell r="I3821" t="str">
            <v>MATE MELE 2442</v>
          </cell>
        </row>
        <row r="3822">
          <cell r="A3822">
            <v>2438</v>
          </cell>
          <cell r="B3822" t="str">
            <v>ELETROTECNICO</v>
          </cell>
          <cell r="C3822" t="str">
            <v>H</v>
          </cell>
          <cell r="D3822">
            <v>2</v>
          </cell>
          <cell r="E3822">
            <v>7.84</v>
          </cell>
          <cell r="F3822">
            <v>7.84</v>
          </cell>
          <cell r="H3822">
            <v>7.84</v>
          </cell>
          <cell r="I3822" t="str">
            <v>MOBR MOBA 2438</v>
          </cell>
        </row>
        <row r="3823">
          <cell r="A3823">
            <v>3353</v>
          </cell>
          <cell r="B3823" t="str">
            <v>ELEVADOR DE OBRA C/ TORRE   2,0 X 2,0M  H=15,0M  CARGA MAX 1</v>
          </cell>
          <cell r="C3823" t="str">
            <v>UN</v>
          </cell>
          <cell r="D3823" t="str">
            <v>1     2</v>
          </cell>
          <cell r="E3823">
            <v>4200</v>
          </cell>
          <cell r="F3823">
            <v>24200</v>
          </cell>
          <cell r="G3823">
            <v>2</v>
          </cell>
          <cell r="H3823">
            <v>4200</v>
          </cell>
          <cell r="I3823" t="str">
            <v>EQHP EQAQ 3353</v>
          </cell>
        </row>
        <row r="3824">
          <cell r="B3824" t="str">
            <v>500KG CABINE ABERTA P/ TRANSPORTE DE MATERIAL  - GUINCHO DE</v>
          </cell>
        </row>
        <row r="3825">
          <cell r="B3825" t="str">
            <v>EMBREAGEM C/ ENGRENAGEM ELETRICO TRIFASICO 10CV</v>
          </cell>
        </row>
        <row r="3826">
          <cell r="A3826">
            <v>13874</v>
          </cell>
          <cell r="B3826" t="str">
            <v>ELEVADOR DE OBRA C/ TORRE 2,0 X 2,0M  H=15,0M  CARGA MAX 150</v>
          </cell>
          <cell r="C3826" t="str">
            <v>UN</v>
          </cell>
          <cell r="D3826" t="str">
            <v>2     4</v>
          </cell>
          <cell r="E3826">
            <v>5186.24</v>
          </cell>
          <cell r="F3826">
            <v>45186.239999999998</v>
          </cell>
          <cell r="G3826">
            <v>4</v>
          </cell>
          <cell r="H3826">
            <v>5186.24</v>
          </cell>
          <cell r="I3826" t="str">
            <v>EQHP EQAQ 13874</v>
          </cell>
        </row>
        <row r="3827">
          <cell r="B3827" t="str">
            <v>0KG CABINE ABERTA P/ TRANSPORTE DE PASSAGEIROS  - GUINCHO DE</v>
          </cell>
        </row>
        <row r="3828">
          <cell r="B3828" t="str">
            <v>EMBREAGEM C/ ENGRENAGEM ELETRICO TRIFASICO 10CV</v>
          </cell>
        </row>
        <row r="3829">
          <cell r="A3829">
            <v>3355</v>
          </cell>
          <cell r="B3829" t="str">
            <v>ELEVADOR DE OBRA C/ TORRE 2,0 X 2,0M H=15,0M CARGA MAX 1500K</v>
          </cell>
          <cell r="C3829" t="str">
            <v>H</v>
          </cell>
          <cell r="D3829">
            <v>1</v>
          </cell>
          <cell r="E3829">
            <v>4.05</v>
          </cell>
          <cell r="F3829">
            <v>4.05</v>
          </cell>
          <cell r="H3829">
            <v>4.05</v>
          </cell>
          <cell r="I3829" t="str">
            <v>EQHP EQLC 3355</v>
          </cell>
        </row>
        <row r="3830">
          <cell r="A3830" t="str">
            <v>ÓDIGO</v>
          </cell>
          <cell r="B3830" t="str">
            <v>| DESCRIÇÃO DO INSUMO</v>
          </cell>
          <cell r="C3830" t="str">
            <v>| UNID.</v>
          </cell>
          <cell r="D3830" t="str">
            <v>| CAT.</v>
          </cell>
          <cell r="E3830" t="str">
            <v>P R E Ç O</v>
          </cell>
          <cell r="F3830" t="str">
            <v>S  C A L C</v>
          </cell>
          <cell r="G3830" t="str">
            <v>U L A</v>
          </cell>
          <cell r="H3830" t="str">
            <v>D O S  |</v>
          </cell>
          <cell r="I3830" t="str">
            <v>COD.INTELIGENTE</v>
          </cell>
        </row>
        <row r="3831">
          <cell r="D3831">
            <v>1</v>
          </cell>
          <cell r="E3831" t="str">
            <v>.QUARTIL</v>
          </cell>
          <cell r="F3831" t="str">
            <v>MEDIANO</v>
          </cell>
          <cell r="G3831">
            <v>3</v>
          </cell>
          <cell r="H3831" t="str">
            <v>.QUARTIL</v>
          </cell>
        </row>
        <row r="3833">
          <cell r="A3833" t="str">
            <v>íNCULO..</v>
          </cell>
          <cell r="B3833" t="str">
            <v>...: NACIONAL CAIXA</v>
          </cell>
        </row>
        <row r="3835">
          <cell r="B3835" t="str">
            <v>G CABINE ABERTA P/ TRANSPORTE DE MATERIAL C/ GUINCHO EMBREAG</v>
          </cell>
        </row>
        <row r="3836">
          <cell r="B3836" t="str">
            <v>EM COM ENGRENAGEM ELETRICO TRIFASICO 10CV (INCL MONT/DESMONT</v>
          </cell>
        </row>
        <row r="3837">
          <cell r="B3837" t="str">
            <v>/MANUT)</v>
          </cell>
        </row>
        <row r="3838">
          <cell r="A3838">
            <v>12624</v>
          </cell>
          <cell r="B3838" t="str">
            <v>EMENDA MR PVC AQUAPLUV D = 125 MM</v>
          </cell>
          <cell r="C3838" t="str">
            <v>UN</v>
          </cell>
          <cell r="D3838">
            <v>2</v>
          </cell>
          <cell r="E3838">
            <v>14.21</v>
          </cell>
          <cell r="F3838">
            <v>14.21</v>
          </cell>
          <cell r="H3838">
            <v>14.21</v>
          </cell>
          <cell r="I3838" t="str">
            <v>MATE MHIS 12624</v>
          </cell>
        </row>
        <row r="3839">
          <cell r="A3839">
            <v>10639</v>
          </cell>
          <cell r="B3839" t="str">
            <v>EMPILHADEIRA C/ TORRE TRIPLEX 4,80M 189" DE ELEVACAO C/ DESL</v>
          </cell>
          <cell r="C3839" t="str">
            <v>UN</v>
          </cell>
          <cell r="D3839" t="str">
            <v>2    16</v>
          </cell>
          <cell r="E3839">
            <v>1285.8</v>
          </cell>
          <cell r="F3839">
            <v>161285.79999999999</v>
          </cell>
          <cell r="G3839">
            <v>16</v>
          </cell>
          <cell r="H3839">
            <v>1285.8</v>
          </cell>
          <cell r="I3839" t="str">
            <v>EQHP EQAQ 10639</v>
          </cell>
        </row>
        <row r="3840">
          <cell r="B3840" t="str">
            <v>OCADOR LATERAL DOS BRACOS, DIESEL, P/ TERRENO IRREGULAR HYST</v>
          </cell>
        </row>
        <row r="3841">
          <cell r="B3841" t="str">
            <v>ER 130-J**CAIXA**"</v>
          </cell>
        </row>
        <row r="3842">
          <cell r="A3842">
            <v>10636</v>
          </cell>
          <cell r="B3842" t="str">
            <v>EMPILHADEIRA C/ TORRE TRIPLEX 4,80M 189" DE ELEVACAO C/ DESL</v>
          </cell>
          <cell r="C3842" t="str">
            <v>UN</v>
          </cell>
          <cell r="D3842" t="str">
            <v>2    10</v>
          </cell>
          <cell r="E3842">
            <v>4055.25</v>
          </cell>
          <cell r="F3842">
            <v>104055.25</v>
          </cell>
          <cell r="G3842">
            <v>10</v>
          </cell>
          <cell r="H3842">
            <v>4055.25</v>
          </cell>
          <cell r="I3842" t="str">
            <v>EQHP EQAQ 10636</v>
          </cell>
        </row>
        <row r="3843">
          <cell r="B3843" t="str">
            <v>OCADOR LATERAL DOS GARFOS A GASOLINA /GLP CAP MAX 4T P/ TERR</v>
          </cell>
        </row>
        <row r="3844">
          <cell r="B3844" t="str">
            <v>ENO IRREGULAR CLARK CGP 40 PNEUS INFLAVEIS **CAIXA**"</v>
          </cell>
        </row>
        <row r="3845">
          <cell r="A3845">
            <v>10637</v>
          </cell>
          <cell r="B3845" t="str">
            <v>EMPILHADEIRA C/ TORRE TRIPLEX 4,80M 189" DE ELEVACAO C/ DESL</v>
          </cell>
          <cell r="C3845" t="str">
            <v>UN</v>
          </cell>
          <cell r="D3845" t="str">
            <v>2    11</v>
          </cell>
          <cell r="E3845">
            <v>7339.95</v>
          </cell>
          <cell r="F3845">
            <v>117339.95</v>
          </cell>
          <cell r="G3845">
            <v>11</v>
          </cell>
          <cell r="H3845">
            <v>7339.95</v>
          </cell>
          <cell r="I3845" t="str">
            <v>EQHP EQAQ 10637</v>
          </cell>
        </row>
        <row r="3846">
          <cell r="B3846" t="str">
            <v>OCADOR LATERAL DOS GARFOS, GASOLINA/GLP CAP MAX 5T, P/ TERRE</v>
          </cell>
        </row>
        <row r="3847">
          <cell r="B3847" t="str">
            <v>NO IRREGULAR CLARK CGP55/CGP50 PNEUS INFLAVEIS **CAIXA**"</v>
          </cell>
        </row>
        <row r="3848">
          <cell r="A3848">
            <v>10638</v>
          </cell>
          <cell r="B3848" t="str">
            <v>EMPILHADEIRA C/ TORRE TRIPLEX 4,80M 189" DE ELEVACAO C/ DESL</v>
          </cell>
          <cell r="C3848" t="str">
            <v>UN</v>
          </cell>
          <cell r="D3848" t="str">
            <v>2    15</v>
          </cell>
          <cell r="E3848">
            <v>5823.2</v>
          </cell>
          <cell r="F3848">
            <v>155823.20000000001</v>
          </cell>
          <cell r="G3848">
            <v>15</v>
          </cell>
          <cell r="H3848">
            <v>5823.2</v>
          </cell>
          <cell r="I3848" t="str">
            <v>EQHP EQAQ 10638</v>
          </cell>
        </row>
        <row r="3849">
          <cell r="B3849" t="str">
            <v>OCADOR LATERAL DOS GARFOS, GASOLINA/GLP CAP MAX 6T P/ TERREN</v>
          </cell>
        </row>
        <row r="3850">
          <cell r="B3850" t="str">
            <v>O IRREGULAR HYSTER H135XL2 PNEUS INFLAVEIS **CAIXA**"</v>
          </cell>
        </row>
        <row r="3851">
          <cell r="A3851">
            <v>10634</v>
          </cell>
          <cell r="B3851" t="str">
            <v>EMPILHADEIRA C/ TORRE TRIPLEX 4,80M 189" DE ELEVACAO C/ DESL</v>
          </cell>
          <cell r="C3851" t="str">
            <v>UN</v>
          </cell>
          <cell r="D3851" t="str">
            <v>1     6</v>
          </cell>
          <cell r="E3851">
            <v>5000</v>
          </cell>
          <cell r="F3851">
            <v>65000</v>
          </cell>
          <cell r="G3851">
            <v>6</v>
          </cell>
          <cell r="H3851">
            <v>5000</v>
          </cell>
          <cell r="I3851" t="str">
            <v>EQHP EQAQ 10634</v>
          </cell>
        </row>
        <row r="3852">
          <cell r="B3852" t="str">
            <v>OCADOR LATERAL DOS GARFOS, MOTO 40HP, GASOLINA/GLP, CAP MAX</v>
          </cell>
        </row>
        <row r="3853">
          <cell r="B3853" t="str">
            <v>2,5T P/ TERRENO IRREGULAR CLARK MOD CGP-25 PNEUS INFLAVEIS *</v>
          </cell>
        </row>
        <row r="3854">
          <cell r="B3854" t="str">
            <v>*CAIXA**"</v>
          </cell>
        </row>
        <row r="3855">
          <cell r="A3855">
            <v>10635</v>
          </cell>
          <cell r="B3855" t="str">
            <v>EMPILHADEIRA C/ TORRE TRIPLEX 4,80M 189" DE ELEVACAO C/ DESL</v>
          </cell>
          <cell r="C3855" t="str">
            <v>UN</v>
          </cell>
          <cell r="D3855" t="str">
            <v>2     6</v>
          </cell>
          <cell r="E3855">
            <v>4167.3500000000004</v>
          </cell>
          <cell r="F3855">
            <v>64167.35</v>
          </cell>
          <cell r="G3855">
            <v>6</v>
          </cell>
          <cell r="H3855">
            <v>4167.3500000000004</v>
          </cell>
          <cell r="I3855" t="str">
            <v>EQHP EQAQ 10635</v>
          </cell>
        </row>
        <row r="3856">
          <cell r="B3856" t="str">
            <v>OCADOR LATERAL DOS GARFOS, 40HP GASOLINA/GLP CAP 3T, P/ TERR</v>
          </cell>
        </row>
        <row r="3857">
          <cell r="B3857" t="str">
            <v>ENO IRREGULAR HYSTER H-55XM SIMPLEX PNEUS INFLAVEIS **CAIXA*</v>
          </cell>
        </row>
        <row r="3858">
          <cell r="B3858" t="str">
            <v>*"</v>
          </cell>
        </row>
        <row r="3859">
          <cell r="A3859">
            <v>11625</v>
          </cell>
          <cell r="B3859" t="str">
            <v>EMULPRIMER - TINTA PRIMARIA BETUMINOSA EM SUSPENSAO AQUOSA</v>
          </cell>
          <cell r="C3859" t="str">
            <v>KG</v>
          </cell>
          <cell r="D3859">
            <v>2</v>
          </cell>
          <cell r="E3859">
            <v>18.420000000000002</v>
          </cell>
          <cell r="F3859">
            <v>22.01</v>
          </cell>
          <cell r="H3859">
            <v>26.14</v>
          </cell>
          <cell r="I3859" t="str">
            <v>MATE MDIV 11625</v>
          </cell>
        </row>
        <row r="3860">
          <cell r="A3860">
            <v>1372</v>
          </cell>
          <cell r="B3860" t="str">
            <v>EMULSAO ADESIVA A BASE DE ACRILICO TP KZ HEYDI OU EQUIV</v>
          </cell>
          <cell r="C3860" t="str">
            <v>KG</v>
          </cell>
          <cell r="D3860">
            <v>2</v>
          </cell>
          <cell r="E3860">
            <v>8.3699999999999992</v>
          </cell>
          <cell r="F3860">
            <v>9.4700000000000006</v>
          </cell>
          <cell r="H3860">
            <v>12.01</v>
          </cell>
          <cell r="I3860" t="str">
            <v>MATE MDIV 1372</v>
          </cell>
        </row>
        <row r="3861">
          <cell r="A3861" t="str">
            <v>ÓDIGO</v>
          </cell>
          <cell r="B3861" t="str">
            <v>| DESCRIÇÃO DO INSUMO</v>
          </cell>
          <cell r="C3861" t="str">
            <v>| UNID.</v>
          </cell>
          <cell r="D3861" t="str">
            <v>| CAT.</v>
          </cell>
          <cell r="E3861" t="str">
            <v>P R E Ç O</v>
          </cell>
          <cell r="F3861" t="str">
            <v>S  C A L C</v>
          </cell>
          <cell r="G3861" t="str">
            <v>U L A</v>
          </cell>
          <cell r="H3861" t="str">
            <v>D O S  |</v>
          </cell>
          <cell r="I3861" t="str">
            <v>COD.INTELIGENTE</v>
          </cell>
        </row>
        <row r="3862">
          <cell r="D3862">
            <v>1</v>
          </cell>
          <cell r="E3862" t="str">
            <v>.QUARTIL</v>
          </cell>
          <cell r="F3862" t="str">
            <v>MEDIANO</v>
          </cell>
          <cell r="G3862">
            <v>3</v>
          </cell>
          <cell r="H3862" t="str">
            <v>.QUARTIL</v>
          </cell>
        </row>
        <row r="3864">
          <cell r="A3864" t="str">
            <v>íNCULO..</v>
          </cell>
          <cell r="B3864" t="str">
            <v>...: NACIONAL CAIXA</v>
          </cell>
        </row>
        <row r="3866">
          <cell r="A3866">
            <v>627</v>
          </cell>
          <cell r="B3866" t="str">
            <v>EMULSAO ADESIVA BASE PVA/ACRILICA DENVERFIX - DENVER</v>
          </cell>
          <cell r="C3866" t="str">
            <v>KG</v>
          </cell>
          <cell r="D3866">
            <v>2</v>
          </cell>
          <cell r="E3866">
            <v>6.73</v>
          </cell>
          <cell r="F3866">
            <v>8.69</v>
          </cell>
          <cell r="H3866">
            <v>10.49</v>
          </cell>
          <cell r="I3866" t="str">
            <v>MATE MDIV 627</v>
          </cell>
        </row>
        <row r="3867">
          <cell r="A3867">
            <v>7331</v>
          </cell>
          <cell r="B3867" t="str">
            <v>EMULSAO ASFALTICA C/ ELASTOMERO VEDAPREN, PRETO, TIPO OTTO B</v>
          </cell>
          <cell r="C3867" t="str">
            <v>KG</v>
          </cell>
          <cell r="D3867">
            <v>2</v>
          </cell>
          <cell r="E3867">
            <v>6.48</v>
          </cell>
          <cell r="F3867">
            <v>7.74</v>
          </cell>
          <cell r="H3867">
            <v>9.19</v>
          </cell>
          <cell r="I3867" t="str">
            <v>MATE MDIV 7331</v>
          </cell>
        </row>
        <row r="3868">
          <cell r="B3868" t="str">
            <v>AUMGART</v>
          </cell>
        </row>
        <row r="3869">
          <cell r="A3869">
            <v>501</v>
          </cell>
          <cell r="B3869" t="str">
            <v>EMULSAO ASFALTICA CATIONICA CM-30 P/ USO EM PAVIMENTACAO ASF</v>
          </cell>
          <cell r="C3869" t="str">
            <v>KG</v>
          </cell>
          <cell r="D3869">
            <v>2</v>
          </cell>
          <cell r="E3869">
            <v>1.48</v>
          </cell>
          <cell r="F3869">
            <v>1.66</v>
          </cell>
          <cell r="H3869">
            <v>1.69</v>
          </cell>
          <cell r="I3869" t="str">
            <v>MATE MDIV 501</v>
          </cell>
        </row>
        <row r="3870">
          <cell r="B3870" t="str">
            <v>ALTICA</v>
          </cell>
        </row>
        <row r="3871">
          <cell r="A3871">
            <v>502</v>
          </cell>
          <cell r="B3871" t="str">
            <v>EMULSAO ASFALTICA CATIONICA RB-2C P/ USO EM PAVIMENTACAO ASF</v>
          </cell>
          <cell r="C3871" t="str">
            <v>T</v>
          </cell>
          <cell r="D3871">
            <v>2</v>
          </cell>
          <cell r="E3871">
            <v>945.97</v>
          </cell>
          <cell r="F3871">
            <v>1059.49</v>
          </cell>
          <cell r="H3871">
            <v>1075.33</v>
          </cell>
          <cell r="I3871" t="str">
            <v>MATE MDIV 502</v>
          </cell>
        </row>
        <row r="3872">
          <cell r="B3872" t="str">
            <v>ALTICA</v>
          </cell>
        </row>
        <row r="3873">
          <cell r="A3873">
            <v>506</v>
          </cell>
          <cell r="B3873" t="str">
            <v>EMULSAO ASFALTICA CATIONICA RL P/ USO EM PAVIMENTACAO ASFALT</v>
          </cell>
          <cell r="C3873" t="str">
            <v>T</v>
          </cell>
          <cell r="D3873">
            <v>2</v>
          </cell>
          <cell r="E3873">
            <v>1428.16</v>
          </cell>
          <cell r="F3873">
            <v>1599.54</v>
          </cell>
          <cell r="H3873">
            <v>1623.46</v>
          </cell>
          <cell r="I3873" t="str">
            <v>MATE MDIV 506</v>
          </cell>
        </row>
        <row r="3874">
          <cell r="B3874" t="str">
            <v>ICA</v>
          </cell>
        </row>
        <row r="3875">
          <cell r="A3875">
            <v>504</v>
          </cell>
          <cell r="B3875" t="str">
            <v>EMULSAO ASFALTICA CATIONICA RM-1C P/ USO EM PAVIMENTACAO ASF</v>
          </cell>
          <cell r="C3875" t="str">
            <v>T</v>
          </cell>
          <cell r="D3875">
            <v>2</v>
          </cell>
          <cell r="E3875">
            <v>1272.57</v>
          </cell>
          <cell r="F3875">
            <v>1425.28</v>
          </cell>
          <cell r="H3875">
            <v>1446.6</v>
          </cell>
          <cell r="I3875" t="str">
            <v>MATE MDIV 504</v>
          </cell>
        </row>
        <row r="3876">
          <cell r="B3876" t="str">
            <v>ALTICA</v>
          </cell>
        </row>
        <row r="3877">
          <cell r="A3877">
            <v>503</v>
          </cell>
          <cell r="B3877" t="str">
            <v>EMULSAO ASFALTICA CATIONICA RM-1C P/USO EM PAVIMENTACAO ASFA</v>
          </cell>
          <cell r="C3877" t="str">
            <v>KG</v>
          </cell>
          <cell r="D3877">
            <v>2</v>
          </cell>
          <cell r="E3877">
            <v>1.3</v>
          </cell>
          <cell r="F3877">
            <v>1.45</v>
          </cell>
          <cell r="H3877">
            <v>1.47</v>
          </cell>
          <cell r="I3877" t="str">
            <v>MATE MDIV 503</v>
          </cell>
        </row>
        <row r="3878">
          <cell r="B3878" t="str">
            <v>LTICA</v>
          </cell>
        </row>
        <row r="3879">
          <cell r="A3879">
            <v>508</v>
          </cell>
          <cell r="B3879" t="str">
            <v>EMULSAO ASFALTICA CATIONICA RR-1C P/ USO EM PAVIMENTACAO ASF</v>
          </cell>
          <cell r="C3879" t="str">
            <v>KG</v>
          </cell>
          <cell r="D3879">
            <v>2</v>
          </cell>
          <cell r="E3879">
            <v>0.98</v>
          </cell>
          <cell r="F3879">
            <v>1.1000000000000001</v>
          </cell>
          <cell r="H3879">
            <v>1.1200000000000001</v>
          </cell>
          <cell r="I3879" t="str">
            <v>MATE MDIV 508</v>
          </cell>
        </row>
        <row r="3880">
          <cell r="B3880" t="str">
            <v>ALTICA</v>
          </cell>
        </row>
        <row r="3881">
          <cell r="A3881">
            <v>505</v>
          </cell>
          <cell r="B3881" t="str">
            <v>EMULSAO ASFALTICA CATIONICA RR-2C P/ USO EM PAVIMENTACAO ASF</v>
          </cell>
          <cell r="C3881" t="str">
            <v>KG</v>
          </cell>
          <cell r="D3881">
            <v>2</v>
          </cell>
          <cell r="E3881">
            <v>1.06</v>
          </cell>
          <cell r="F3881">
            <v>1.19</v>
          </cell>
          <cell r="H3881">
            <v>1.2</v>
          </cell>
          <cell r="I3881" t="str">
            <v>MATE MDIV 505</v>
          </cell>
        </row>
        <row r="3882">
          <cell r="B3882" t="str">
            <v>ALTICA</v>
          </cell>
        </row>
        <row r="3883">
          <cell r="A3883">
            <v>2691</v>
          </cell>
          <cell r="B3883" t="str">
            <v>EMULSAO ASFALTICA, TIPO NEOSIN A BASE DE AGUA P/ IMPERM</v>
          </cell>
          <cell r="C3883" t="str">
            <v>L</v>
          </cell>
          <cell r="D3883">
            <v>1</v>
          </cell>
          <cell r="E3883">
            <v>4.72</v>
          </cell>
          <cell r="F3883">
            <v>5.28</v>
          </cell>
          <cell r="H3883">
            <v>5.64</v>
          </cell>
          <cell r="I3883" t="str">
            <v>MATE MDIV 2691</v>
          </cell>
        </row>
        <row r="3884">
          <cell r="A3884">
            <v>2696</v>
          </cell>
          <cell r="B3884" t="str">
            <v>ENCANADOR OU BOMBEIRO HIDRAULICO</v>
          </cell>
          <cell r="C3884" t="str">
            <v>H</v>
          </cell>
          <cell r="D3884">
            <v>1</v>
          </cell>
          <cell r="E3884">
            <v>3.1</v>
          </cell>
          <cell r="F3884">
            <v>3.1</v>
          </cell>
          <cell r="H3884">
            <v>3.1</v>
          </cell>
          <cell r="I3884" t="str">
            <v>MOBR MOBA 2696</v>
          </cell>
        </row>
        <row r="3885">
          <cell r="A3885">
            <v>2705</v>
          </cell>
          <cell r="B3885" t="str">
            <v>ENERGIA ELETRICA ATE 2000 KWH INDUSTRIAL, SEM DEMANDA</v>
          </cell>
          <cell r="C3885" t="str">
            <v>KW/H</v>
          </cell>
          <cell r="D3885">
            <v>2</v>
          </cell>
          <cell r="E3885">
            <v>0.24</v>
          </cell>
          <cell r="F3885">
            <v>0.24</v>
          </cell>
          <cell r="H3885">
            <v>0.24</v>
          </cell>
          <cell r="I3885" t="str">
            <v>OUTR ESPC 2705</v>
          </cell>
        </row>
        <row r="3886">
          <cell r="A3886">
            <v>11683</v>
          </cell>
          <cell r="B3886" t="str">
            <v>ENGATE OU RABICHO FLEXIVEL EM METAL CROMADO 1/2" x 30CM</v>
          </cell>
          <cell r="C3886" t="str">
            <v>UN</v>
          </cell>
          <cell r="D3886">
            <v>2</v>
          </cell>
          <cell r="E3886">
            <v>14.28</v>
          </cell>
          <cell r="F3886">
            <v>15.2</v>
          </cell>
          <cell r="H3886">
            <v>15.76</v>
          </cell>
          <cell r="I3886" t="str">
            <v>MATE MDIV 11683</v>
          </cell>
        </row>
        <row r="3887">
          <cell r="A3887">
            <v>11684</v>
          </cell>
          <cell r="B3887" t="str">
            <v>ENGATE OU RABICHO FLEXIVEL EM METAL CROMADO 1/2" x 40CM</v>
          </cell>
          <cell r="C3887" t="str">
            <v>UN</v>
          </cell>
          <cell r="D3887">
            <v>2</v>
          </cell>
          <cell r="E3887">
            <v>15.51</v>
          </cell>
          <cell r="F3887">
            <v>16.5</v>
          </cell>
          <cell r="H3887">
            <v>17.12</v>
          </cell>
          <cell r="I3887" t="str">
            <v>MATE MDIV 11684</v>
          </cell>
        </row>
        <row r="3888">
          <cell r="A3888">
            <v>6141</v>
          </cell>
          <cell r="B3888" t="str">
            <v>ENGATE OU RABICHO FLEXIVEL PLASTICO (PVC OU ABS) BRANCO 1/2"</v>
          </cell>
          <cell r="C3888" t="str">
            <v>UN</v>
          </cell>
          <cell r="D3888">
            <v>2</v>
          </cell>
          <cell r="E3888">
            <v>1.87</v>
          </cell>
          <cell r="F3888">
            <v>2.12</v>
          </cell>
          <cell r="H3888">
            <v>2.36</v>
          </cell>
          <cell r="I3888" t="str">
            <v>MATE MDIV 6141</v>
          </cell>
        </row>
        <row r="3889">
          <cell r="B3889" t="str">
            <v>X 30CM</v>
          </cell>
        </row>
        <row r="3890">
          <cell r="A3890">
            <v>11681</v>
          </cell>
          <cell r="B3890" t="str">
            <v>ENGATE OU RABICHO FLEXIVEL PLASTICO (PVC OU ABS) BRANCO 1/2"</v>
          </cell>
          <cell r="C3890" t="str">
            <v>UN</v>
          </cell>
          <cell r="D3890">
            <v>2</v>
          </cell>
          <cell r="E3890">
            <v>12.68</v>
          </cell>
          <cell r="F3890">
            <v>13.5</v>
          </cell>
          <cell r="H3890">
            <v>14</v>
          </cell>
          <cell r="I3890" t="str">
            <v>MATE MDIV 11681</v>
          </cell>
        </row>
        <row r="3891">
          <cell r="B3891" t="str">
            <v>X 40CM</v>
          </cell>
        </row>
        <row r="3892">
          <cell r="A3892" t="str">
            <v>ÓDIGO</v>
          </cell>
          <cell r="B3892" t="str">
            <v>| DESCRIÇÃO DO INSUMO</v>
          </cell>
          <cell r="C3892" t="str">
            <v>| UNID.</v>
          </cell>
          <cell r="D3892" t="str">
            <v>| CAT.</v>
          </cell>
          <cell r="E3892" t="str">
            <v>P R E Ç O</v>
          </cell>
          <cell r="F3892" t="str">
            <v>S  C A L C</v>
          </cell>
          <cell r="G3892" t="str">
            <v>U L A</v>
          </cell>
          <cell r="H3892" t="str">
            <v>D O S  |</v>
          </cell>
          <cell r="I3892" t="str">
            <v>COD.INTELIGENTE</v>
          </cell>
        </row>
        <row r="3893">
          <cell r="D3893">
            <v>1</v>
          </cell>
          <cell r="E3893" t="str">
            <v>.QUARTIL</v>
          </cell>
          <cell r="F3893" t="str">
            <v>MEDIANO</v>
          </cell>
          <cell r="G3893">
            <v>3</v>
          </cell>
          <cell r="H3893" t="str">
            <v>.QUARTIL</v>
          </cell>
        </row>
        <row r="3895">
          <cell r="A3895" t="str">
            <v>íNCULO..</v>
          </cell>
          <cell r="B3895" t="str">
            <v>...: NACIONAL CAIXA</v>
          </cell>
        </row>
        <row r="3897">
          <cell r="A3897">
            <v>2707</v>
          </cell>
          <cell r="B3897" t="str">
            <v>ENGENHEIRO OU ARQUITETO /PLENO</v>
          </cell>
          <cell r="C3897" t="str">
            <v>H</v>
          </cell>
          <cell r="D3897">
            <v>2</v>
          </cell>
          <cell r="E3897">
            <v>20.72</v>
          </cell>
          <cell r="F3897">
            <v>38.101233946109296</v>
          </cell>
          <cell r="H3897">
            <v>23.38</v>
          </cell>
          <cell r="I3897" t="str">
            <v>MOBR MOBA 2707</v>
          </cell>
        </row>
        <row r="3898">
          <cell r="A3898">
            <v>2706</v>
          </cell>
          <cell r="B3898" t="str">
            <v>ENGENHEIRO OU ARQUITETO AUXILIAR/JUNIOR</v>
          </cell>
          <cell r="C3898" t="str">
            <v>H</v>
          </cell>
          <cell r="D3898">
            <v>1</v>
          </cell>
          <cell r="E3898">
            <v>14.68</v>
          </cell>
          <cell r="F3898">
            <v>14.68</v>
          </cell>
          <cell r="H3898">
            <v>16.57</v>
          </cell>
          <cell r="I3898" t="str">
            <v>MOBR MOBA 2706</v>
          </cell>
        </row>
        <row r="3899">
          <cell r="A3899">
            <v>2708</v>
          </cell>
          <cell r="B3899" t="str">
            <v>ENGENHEIRO OU ARQUITETO CHEFE/SENIOR</v>
          </cell>
          <cell r="C3899" t="str">
            <v>H</v>
          </cell>
          <cell r="D3899">
            <v>2</v>
          </cell>
          <cell r="E3899">
            <v>28.7</v>
          </cell>
          <cell r="F3899">
            <v>28.7</v>
          </cell>
          <cell r="H3899">
            <v>32.380000000000003</v>
          </cell>
          <cell r="I3899" t="str">
            <v>MOBR MOBA 2708</v>
          </cell>
        </row>
        <row r="3900">
          <cell r="A3900">
            <v>1101</v>
          </cell>
          <cell r="B3900" t="str">
            <v>ENTRADA DE LINHA DE ALUMINIO, DE ENCAIXE P/ ELETRODUTO DE 2</v>
          </cell>
          <cell r="C3900" t="str">
            <v>UN</v>
          </cell>
          <cell r="D3900">
            <v>2</v>
          </cell>
          <cell r="E3900">
            <v>11.66</v>
          </cell>
          <cell r="F3900">
            <v>11.83</v>
          </cell>
          <cell r="H3900">
            <v>12.13</v>
          </cell>
          <cell r="I3900" t="str">
            <v>MATE MELE 1101</v>
          </cell>
        </row>
        <row r="3901">
          <cell r="B3901" t="str">
            <v>1/2"</v>
          </cell>
        </row>
        <row r="3902">
          <cell r="A3902">
            <v>1049</v>
          </cell>
          <cell r="B3902" t="str">
            <v>ENTRADA DE LINHA DE ALUMINIO, DE ENCAIXE P/ ELETRODUTO 1 1/2</v>
          </cell>
          <cell r="C3902" t="str">
            <v>UN</v>
          </cell>
          <cell r="D3902">
            <v>2</v>
          </cell>
          <cell r="E3902">
            <v>4.59</v>
          </cell>
          <cell r="F3902">
            <v>4.6500000000000004</v>
          </cell>
          <cell r="H3902">
            <v>4.7699999999999996</v>
          </cell>
          <cell r="I3902" t="str">
            <v>MATE MELE 1049</v>
          </cell>
        </row>
        <row r="3903">
          <cell r="B3903" t="str">
            <v>"</v>
          </cell>
        </row>
        <row r="3904">
          <cell r="A3904">
            <v>1099</v>
          </cell>
          <cell r="B3904" t="str">
            <v>ENTRADA DE LINHA DE ALUMINIO, DE ENCAIXE P/ ELETRODUTO 1 1/4</v>
          </cell>
          <cell r="C3904" t="str">
            <v>UN</v>
          </cell>
          <cell r="D3904">
            <v>2</v>
          </cell>
          <cell r="E3904">
            <v>4.66</v>
          </cell>
          <cell r="F3904">
            <v>4.7300000000000004</v>
          </cell>
          <cell r="H3904">
            <v>4.8499999999999996</v>
          </cell>
          <cell r="I3904" t="str">
            <v>MATE MELE 1099</v>
          </cell>
        </row>
        <row r="3905">
          <cell r="B3905" t="str">
            <v>"</v>
          </cell>
        </row>
        <row r="3906">
          <cell r="A3906">
            <v>1050</v>
          </cell>
          <cell r="B3906" t="str">
            <v>ENTRADA DE LINHA DE ALUMINIO, DE ENCAIXE P/ ELETRODUTO 1"</v>
          </cell>
          <cell r="C3906" t="str">
            <v>UN</v>
          </cell>
          <cell r="D3906">
            <v>2</v>
          </cell>
          <cell r="E3906">
            <v>4.59</v>
          </cell>
          <cell r="F3906">
            <v>4.6500000000000004</v>
          </cell>
          <cell r="H3906">
            <v>4.7699999999999996</v>
          </cell>
          <cell r="I3906" t="str">
            <v>MATE MELE 1050</v>
          </cell>
        </row>
        <row r="3907">
          <cell r="A3907">
            <v>1100</v>
          </cell>
          <cell r="B3907" t="str">
            <v>ENTRADA DE LINHA DE ALUMINIO, DE ENCAIXE P/ ELETRODUTO 2"</v>
          </cell>
          <cell r="C3907" t="str">
            <v>UN</v>
          </cell>
          <cell r="D3907">
            <v>2</v>
          </cell>
          <cell r="E3907">
            <v>6.94</v>
          </cell>
          <cell r="F3907">
            <v>7.05</v>
          </cell>
          <cell r="H3907">
            <v>7.22</v>
          </cell>
          <cell r="I3907" t="str">
            <v>MATE MELE 1100</v>
          </cell>
        </row>
        <row r="3908">
          <cell r="A3908">
            <v>1098</v>
          </cell>
          <cell r="B3908" t="str">
            <v>ENTRADA DE LINHA DE ALUMINIO, DE ENCAIXE P/ ELETRODUTO 3/4"</v>
          </cell>
          <cell r="C3908" t="str">
            <v>UN</v>
          </cell>
          <cell r="D3908">
            <v>2</v>
          </cell>
          <cell r="E3908">
            <v>4.0199999999999996</v>
          </cell>
          <cell r="F3908">
            <v>4.07</v>
          </cell>
          <cell r="H3908">
            <v>4.18</v>
          </cell>
          <cell r="I3908" t="str">
            <v>MATE MELE 1098</v>
          </cell>
        </row>
        <row r="3909">
          <cell r="A3909">
            <v>1102</v>
          </cell>
          <cell r="B3909" t="str">
            <v>ENTRADA DE LINHA DE ALUMINIO, DE ENCAIXE P/ ELETRODUTO 3"</v>
          </cell>
          <cell r="C3909" t="str">
            <v>UN</v>
          </cell>
          <cell r="D3909">
            <v>2</v>
          </cell>
          <cell r="E3909">
            <v>18.21</v>
          </cell>
          <cell r="F3909">
            <v>18.48</v>
          </cell>
          <cell r="H3909">
            <v>18.940000000000001</v>
          </cell>
          <cell r="I3909" t="str">
            <v>MATE MELE 1102</v>
          </cell>
        </row>
        <row r="3910">
          <cell r="A3910">
            <v>1051</v>
          </cell>
          <cell r="B3910" t="str">
            <v>ENTRADA DE LINHA DE ALUMINIO, DE ENCAIXE P/ ELETRODUTO 4"</v>
          </cell>
          <cell r="C3910" t="str">
            <v>UN</v>
          </cell>
          <cell r="D3910">
            <v>2</v>
          </cell>
          <cell r="E3910">
            <v>31.19</v>
          </cell>
          <cell r="F3910">
            <v>31.65</v>
          </cell>
          <cell r="H3910">
            <v>32.44</v>
          </cell>
          <cell r="I3910" t="str">
            <v>MATE MELE 1051</v>
          </cell>
        </row>
        <row r="3911">
          <cell r="A3911">
            <v>11554</v>
          </cell>
          <cell r="B3911" t="str">
            <v>ENTRADA LATAO CROMADO TIPO 303 LA FONTE P/ FECHADURA PORTA I</v>
          </cell>
          <cell r="C3911" t="str">
            <v>UN</v>
          </cell>
          <cell r="D3911">
            <v>2</v>
          </cell>
          <cell r="E3911">
            <v>5.85</v>
          </cell>
          <cell r="F3911">
            <v>6.3</v>
          </cell>
          <cell r="H3911">
            <v>7.16</v>
          </cell>
          <cell r="I3911" t="str">
            <v>MATE MDIV 11554</v>
          </cell>
        </row>
        <row r="3912">
          <cell r="B3912" t="str">
            <v>NTERNA</v>
          </cell>
        </row>
        <row r="3913">
          <cell r="A3913">
            <v>2709</v>
          </cell>
          <cell r="B3913" t="str">
            <v>ENXADA EXTREITA DC-3 DUAS CARAS TAM 2240 X 230MM C/ CABO</v>
          </cell>
          <cell r="C3913" t="str">
            <v>UN</v>
          </cell>
          <cell r="D3913">
            <v>1</v>
          </cell>
          <cell r="E3913">
            <v>9.1999999999999993</v>
          </cell>
          <cell r="F3913">
            <v>11.17</v>
          </cell>
          <cell r="H3913">
            <v>17.04</v>
          </cell>
          <cell r="I3913" t="str">
            <v>MATE MDIV 2709</v>
          </cell>
        </row>
        <row r="3914">
          <cell r="A3914">
            <v>2712</v>
          </cell>
          <cell r="B3914" t="str">
            <v>ENXADAO ESTREITO C/ CABO</v>
          </cell>
          <cell r="C3914" t="str">
            <v>UN</v>
          </cell>
          <cell r="D3914">
            <v>2</v>
          </cell>
          <cell r="E3914">
            <v>6.97</v>
          </cell>
          <cell r="F3914">
            <v>8.4700000000000006</v>
          </cell>
          <cell r="H3914">
            <v>12.92</v>
          </cell>
          <cell r="I3914" t="str">
            <v>MATE MDIV 2712</v>
          </cell>
        </row>
        <row r="3915">
          <cell r="A3915">
            <v>748</v>
          </cell>
          <cell r="B3915" t="str">
            <v>EQUIPAMENTO P/ JATEAMENTO DE CONCRETO OU ARGAMASSA</v>
          </cell>
          <cell r="C3915" t="str">
            <v>H</v>
          </cell>
          <cell r="D3915">
            <v>1</v>
          </cell>
          <cell r="E3915">
            <v>13.64</v>
          </cell>
          <cell r="F3915">
            <v>13.64</v>
          </cell>
          <cell r="H3915">
            <v>13.64</v>
          </cell>
          <cell r="I3915" t="str">
            <v>EQHP EQLC 748</v>
          </cell>
        </row>
        <row r="3916">
          <cell r="A3916">
            <v>1154</v>
          </cell>
          <cell r="B3916" t="str">
            <v>EQUIPAMENTO P/ LAMA ASFALTICA TIPO CONSMAQ LA-5 C/ SILO DE A</v>
          </cell>
          <cell r="C3916" t="str">
            <v>UN</v>
          </cell>
          <cell r="D3916" t="str">
            <v>2    73</v>
          </cell>
          <cell r="E3916">
            <v>6310.4</v>
          </cell>
          <cell r="F3916">
            <v>736310.4</v>
          </cell>
          <cell r="G3916">
            <v>73</v>
          </cell>
          <cell r="H3916">
            <v>6310.4</v>
          </cell>
          <cell r="I3916" t="str">
            <v>EQHP EQAQ 1154</v>
          </cell>
        </row>
        <row r="3917">
          <cell r="B3917" t="str">
            <v>GREGADO 6M3, DOSADOR CIMENTO, 2 TANQUES 2M3 CADA P/ EMULSAO</v>
          </cell>
        </row>
        <row r="3918">
          <cell r="B3918" t="str">
            <v>/ AGUA, MISTURADOR HELICOIDAL E CAIXA, A SER MONTADO SOBRE C</v>
          </cell>
        </row>
        <row r="3919">
          <cell r="B3919" t="str">
            <v>AMINHAO**CAIXA**</v>
          </cell>
        </row>
        <row r="3920">
          <cell r="A3920">
            <v>10655</v>
          </cell>
          <cell r="B3920" t="str">
            <v>EQUIPAMENTO P/ LIMPEZA DE FOSSAS C/ USO DE VACUO TIPO SEWER</v>
          </cell>
          <cell r="C3920" t="str">
            <v>UN</v>
          </cell>
          <cell r="D3920" t="str">
            <v>2    13</v>
          </cell>
          <cell r="E3920">
            <v>1004.05</v>
          </cell>
          <cell r="F3920">
            <v>131004.05</v>
          </cell>
          <cell r="G3920">
            <v>13</v>
          </cell>
          <cell r="H3920">
            <v>1004.05</v>
          </cell>
          <cell r="I3920" t="str">
            <v>EQHP EQAQ 10655</v>
          </cell>
        </row>
        <row r="3921">
          <cell r="B3921" t="str">
            <v>JET-PROMINAS MODELO SLV-040</v>
          </cell>
        </row>
        <row r="3922">
          <cell r="A3922">
            <v>6075</v>
          </cell>
          <cell r="B3922" t="str">
            <v>EQUIPAMENTO P/ LIMPEZA/DESOBSTRUCAO DE GALERIAS DE AGUAS PLU</v>
          </cell>
          <cell r="C3922" t="str">
            <v>UN</v>
          </cell>
          <cell r="D3922" t="str">
            <v>2    32</v>
          </cell>
          <cell r="E3922" t="str">
            <v>0.973,97</v>
          </cell>
          <cell r="F3922">
            <v>320973.96999999997</v>
          </cell>
          <cell r="G3922">
            <v>32</v>
          </cell>
          <cell r="H3922" t="str">
            <v>0.973,97</v>
          </cell>
          <cell r="I3922" t="str">
            <v>EQHP EQAQ 6075</v>
          </cell>
        </row>
        <row r="3923">
          <cell r="A3923" t="str">
            <v>ÓDIGO</v>
          </cell>
          <cell r="B3923" t="str">
            <v>| DESCRIÇÃO DO INSUMO</v>
          </cell>
          <cell r="C3923" t="str">
            <v>| UNID.</v>
          </cell>
          <cell r="D3923" t="str">
            <v>| CAT.</v>
          </cell>
          <cell r="E3923" t="str">
            <v>P R E Ç O</v>
          </cell>
          <cell r="F3923" t="str">
            <v>S  C A L C</v>
          </cell>
          <cell r="G3923" t="str">
            <v>U L A</v>
          </cell>
          <cell r="H3923" t="str">
            <v>D O S  |</v>
          </cell>
          <cell r="I3923" t="str">
            <v>COD.INTELIGENTE</v>
          </cell>
        </row>
        <row r="3924">
          <cell r="D3924">
            <v>1</v>
          </cell>
          <cell r="E3924" t="str">
            <v>.QUARTIL</v>
          </cell>
          <cell r="F3924" t="str">
            <v>MEDIANO</v>
          </cell>
          <cell r="G3924">
            <v>3</v>
          </cell>
          <cell r="H3924" t="str">
            <v>.QUARTIL</v>
          </cell>
        </row>
        <row r="3926">
          <cell r="A3926" t="str">
            <v>íNCULO..</v>
          </cell>
          <cell r="B3926" t="str">
            <v>...: NACIONAL CAIXA</v>
          </cell>
        </row>
        <row r="3928">
          <cell r="B3928" t="str">
            <v>VIAIS TIPO BUCKET MACHINE MONTADO EM CAMINHAO</v>
          </cell>
        </row>
        <row r="3929">
          <cell r="A3929">
            <v>14203</v>
          </cell>
          <cell r="B3929" t="str">
            <v>ESCADA GIRATORIA E BASCULANTE C/SUPORTE , ACIONAMENTO MANUAL</v>
          </cell>
          <cell r="C3929" t="str">
            <v>UN</v>
          </cell>
          <cell r="D3929" t="str">
            <v>1     5</v>
          </cell>
          <cell r="E3929" t="str">
            <v>0.000,00</v>
          </cell>
          <cell r="F3929">
            <v>50000</v>
          </cell>
          <cell r="G3929">
            <v>5</v>
          </cell>
          <cell r="H3929" t="str">
            <v>0.000,00</v>
          </cell>
          <cell r="I3929" t="str">
            <v>EQHP EQAQ 14203</v>
          </cell>
        </row>
        <row r="3930">
          <cell r="B3930" t="str">
            <v>, ALCANCE 8,7M DE ALTURA (P/ MONTAGEM EM VEICULO UTILITARIO)</v>
          </cell>
        </row>
        <row r="3931">
          <cell r="A3931">
            <v>2720</v>
          </cell>
          <cell r="B3931" t="str">
            <v>ESCAVADEIRA DRAGA DE ARRASTE, CAP. 3/4 JC 140HP TIPO CNV BUC</v>
          </cell>
          <cell r="C3931" t="str">
            <v>H</v>
          </cell>
          <cell r="D3931">
            <v>2</v>
          </cell>
          <cell r="E3931">
            <v>59.4</v>
          </cell>
          <cell r="F3931">
            <v>59.4</v>
          </cell>
          <cell r="H3931">
            <v>59.4</v>
          </cell>
          <cell r="I3931" t="str">
            <v>EQHP EQLC 2720</v>
          </cell>
        </row>
        <row r="3932">
          <cell r="B3932" t="str">
            <v>YRUS OU EQUIV (INCL MANUTENCAO/OPERACAO)</v>
          </cell>
        </row>
        <row r="3933">
          <cell r="A3933">
            <v>2722</v>
          </cell>
          <cell r="B3933" t="str">
            <v>ESCAVADEIRA DRAGA DE MANDIBULAS SOBRE ESTEIRA, 140HP CAP. 3/</v>
          </cell>
          <cell r="C3933" t="str">
            <v>H</v>
          </cell>
          <cell r="D3933">
            <v>2</v>
          </cell>
          <cell r="E3933">
            <v>62.37</v>
          </cell>
          <cell r="F3933">
            <v>62.37</v>
          </cell>
          <cell r="H3933">
            <v>62.37</v>
          </cell>
          <cell r="I3933" t="str">
            <v>EQHP EQLC 2722</v>
          </cell>
        </row>
        <row r="3934">
          <cell r="B3934" t="str">
            <v>4 JC TIPO FNV BUCYRUS OU EQUIV (INCL MANUTENCAO/OPERACAO)</v>
          </cell>
        </row>
        <row r="3935">
          <cell r="A3935">
            <v>2727</v>
          </cell>
          <cell r="B3935" t="str">
            <v>ESCAVADEIRA HIDRAULICA C/ CLAMSHEL SOBRE PNEUS (INCL MANUTEN</v>
          </cell>
          <cell r="C3935" t="str">
            <v>H</v>
          </cell>
          <cell r="D3935">
            <v>2</v>
          </cell>
          <cell r="E3935">
            <v>72.59</v>
          </cell>
          <cell r="F3935">
            <v>72.59</v>
          </cell>
          <cell r="H3935">
            <v>72.59</v>
          </cell>
          <cell r="I3935" t="str">
            <v>EQHP EQLC 2727</v>
          </cell>
        </row>
        <row r="3936">
          <cell r="B3936" t="str">
            <v>CAO/OPERACAO)</v>
          </cell>
        </row>
        <row r="3937">
          <cell r="A3937">
            <v>2723</v>
          </cell>
          <cell r="B3937" t="str">
            <v>ESCAVADEIRA HIDRAULICA SOBRE ESTEIRA CASE MOD.CX130, POT.BRU</v>
          </cell>
          <cell r="C3937" t="str">
            <v>UN</v>
          </cell>
          <cell r="D3937" t="str">
            <v>2    46</v>
          </cell>
          <cell r="E3937">
            <v>2696.81</v>
          </cell>
          <cell r="F3937">
            <v>462696.81</v>
          </cell>
          <cell r="G3937">
            <v>46</v>
          </cell>
          <cell r="H3937">
            <v>2696.81</v>
          </cell>
          <cell r="I3937" t="str">
            <v>EQHP EQAQ 2723</v>
          </cell>
        </row>
        <row r="3938">
          <cell r="B3938" t="str">
            <v>TA= 110HP PESO OPERACIONAL= 17,21T, CACAMBA= 0,5M³.</v>
          </cell>
        </row>
        <row r="3939">
          <cell r="A3939">
            <v>13331</v>
          </cell>
          <cell r="B3939" t="str">
            <v>ESCAVADEIRA HIDRAULICA SOBRE ESTEIRA CASE MOD.CX210 (IMPORTA</v>
          </cell>
          <cell r="C3939" t="str">
            <v>UN</v>
          </cell>
          <cell r="D3939" t="str">
            <v>2    51</v>
          </cell>
          <cell r="E3939" t="str">
            <v>0.366,19</v>
          </cell>
          <cell r="F3939">
            <v>510366.19</v>
          </cell>
          <cell r="G3939">
            <v>51</v>
          </cell>
          <cell r="H3939" t="str">
            <v>0.366,19</v>
          </cell>
          <cell r="I3939" t="str">
            <v>EQHP EQAQ 13331</v>
          </cell>
        </row>
        <row r="3940">
          <cell r="B3940" t="str">
            <v>DA),POT.  BRUTA= 153HP, PESO OPERACIONAL= 20,37T, CACAMBA= 0</v>
          </cell>
        </row>
        <row r="3941">
          <cell r="B3941" t="str">
            <v>,78M³ A 1,50M3.</v>
          </cell>
        </row>
        <row r="3942">
          <cell r="A3942">
            <v>10683</v>
          </cell>
          <cell r="B3942" t="str">
            <v>ESCAVADEIRA HIDRAULICA SOBRE ESTEIRA FIAT ALLIS MOD. FX-215L</v>
          </cell>
          <cell r="C3942" t="str">
            <v>UN</v>
          </cell>
          <cell r="D3942" t="str">
            <v>2    64</v>
          </cell>
          <cell r="E3942" t="str">
            <v>0.578,70</v>
          </cell>
          <cell r="F3942">
            <v>640578.69999999995</v>
          </cell>
          <cell r="G3942">
            <v>64</v>
          </cell>
          <cell r="H3942" t="str">
            <v>0.578,70</v>
          </cell>
          <cell r="I3942" t="str">
            <v>EQHP EQAQ 10683</v>
          </cell>
        </row>
        <row r="3943">
          <cell r="B3943" t="str">
            <v>C         IMPORTADA CACAMBA= 0,78M³A 1,50M³, PESO OPERACIONA</v>
          </cell>
        </row>
        <row r="3944">
          <cell r="B3944" t="str">
            <v>L= 20,5T A 21,6T,   POT.LIQ.NO VOLANTE= 152HP= 113KV.</v>
          </cell>
        </row>
        <row r="3945">
          <cell r="A3945">
            <v>10685</v>
          </cell>
          <cell r="B3945" t="str">
            <v>ESCAVADEIRA HIDRAULICA SOBRE ESTEIRA KOMATSU MOD. PC 150 SE-</v>
          </cell>
          <cell r="C3945" t="str">
            <v>UN</v>
          </cell>
          <cell r="D3945" t="str">
            <v>1    50</v>
          </cell>
          <cell r="E3945">
            <v>4758.33</v>
          </cell>
          <cell r="F3945">
            <v>504758.33</v>
          </cell>
          <cell r="G3945">
            <v>50</v>
          </cell>
          <cell r="H3945">
            <v>4758.33</v>
          </cell>
          <cell r="I3945" t="str">
            <v>EQHP EQAQ 10685</v>
          </cell>
        </row>
        <row r="3946">
          <cell r="B3946" t="str">
            <v>5 105HP, PESO OPERACIONAL 17T, CAP. 0,8M3   INCL LANCA/CACAM</v>
          </cell>
        </row>
        <row r="3947">
          <cell r="B3947" t="str">
            <v>BA</v>
          </cell>
        </row>
        <row r="3948">
          <cell r="A3948">
            <v>10684</v>
          </cell>
          <cell r="B3948" t="str">
            <v>ESCAVADEIRA HIDRAULICA SOBRE ESTEIRA KOMATSU MOD. PC-200-6 C</v>
          </cell>
          <cell r="C3948" t="str">
            <v>UN</v>
          </cell>
          <cell r="D3948" t="str">
            <v>2    58</v>
          </cell>
          <cell r="E3948">
            <v>3278.53</v>
          </cell>
          <cell r="F3948">
            <v>583278.53</v>
          </cell>
          <cell r="G3948">
            <v>58</v>
          </cell>
          <cell r="H3948">
            <v>3278.53</v>
          </cell>
          <cell r="I3948" t="str">
            <v>EQHP EQAQ 10684</v>
          </cell>
        </row>
        <row r="3949">
          <cell r="B3949" t="str">
            <v>/ CACAMBA CLAMSHELL, CAP. 0,96M3, PESO OPERACIONAL 19,65T</v>
          </cell>
        </row>
        <row r="3950">
          <cell r="A3950">
            <v>2721</v>
          </cell>
          <cell r="B3950" t="str">
            <v>ESCAVADEIRA HIDRAULICA SOBRE ESTEIRA 140HP CAP. 0,98M3 TIPO</v>
          </cell>
          <cell r="C3950" t="str">
            <v>H</v>
          </cell>
          <cell r="D3950">
            <v>2</v>
          </cell>
          <cell r="E3950">
            <v>65.989999999999995</v>
          </cell>
          <cell r="F3950">
            <v>65.989999999999995</v>
          </cell>
          <cell r="H3950">
            <v>65.989999999999995</v>
          </cell>
          <cell r="I3950" t="str">
            <v>EQHP EQLC 2721</v>
          </cell>
        </row>
        <row r="3951">
          <cell r="B3951" t="str">
            <v>CATERPILAR OU EQUIV (INCL MANUTENCAO/OPERACAO)</v>
          </cell>
        </row>
        <row r="3952">
          <cell r="A3952">
            <v>10800</v>
          </cell>
          <cell r="B3952" t="str">
            <v>ESCAVADEIRA HIDRAULICA SOBRE ESTEIRA 146 A 169HP CAP. 2M3 TI</v>
          </cell>
          <cell r="C3952" t="str">
            <v>H</v>
          </cell>
          <cell r="D3952">
            <v>2</v>
          </cell>
          <cell r="E3952">
            <v>79.19</v>
          </cell>
          <cell r="F3952">
            <v>79.19</v>
          </cell>
          <cell r="H3952">
            <v>79.19</v>
          </cell>
          <cell r="I3952" t="str">
            <v>EQHP EQLC 10800</v>
          </cell>
        </row>
        <row r="3953">
          <cell r="B3953" t="str">
            <v>PO KOMATSU PC 300- SERIE C OU EQUIV (INCL MANUTENCAO/OPERACA</v>
          </cell>
        </row>
        <row r="3954">
          <cell r="A3954" t="str">
            <v>ÓDIGO</v>
          </cell>
          <cell r="B3954" t="str">
            <v>| DESCRIÇÃO DO INSUMO</v>
          </cell>
          <cell r="C3954" t="str">
            <v>| UNID.</v>
          </cell>
          <cell r="D3954" t="str">
            <v>| CAT.</v>
          </cell>
          <cell r="E3954" t="str">
            <v>P R E Ç O</v>
          </cell>
          <cell r="F3954" t="str">
            <v>S  C A L C</v>
          </cell>
          <cell r="G3954" t="str">
            <v>U L A</v>
          </cell>
          <cell r="H3954" t="str">
            <v>D O S  |</v>
          </cell>
          <cell r="I3954" t="str">
            <v>COD.INTELIGENTE</v>
          </cell>
        </row>
        <row r="3955">
          <cell r="D3955">
            <v>1</v>
          </cell>
          <cell r="E3955" t="str">
            <v>.QUARTIL</v>
          </cell>
          <cell r="F3955" t="str">
            <v>MEDIANO</v>
          </cell>
          <cell r="G3955">
            <v>3</v>
          </cell>
          <cell r="H3955" t="str">
            <v>.QUARTIL</v>
          </cell>
        </row>
        <row r="3957">
          <cell r="A3957" t="str">
            <v>íNCULO..</v>
          </cell>
          <cell r="B3957" t="str">
            <v>...: NACIONAL CAIXA</v>
          </cell>
        </row>
        <row r="3959">
          <cell r="B3959" t="str">
            <v>O)</v>
          </cell>
        </row>
        <row r="3960">
          <cell r="A3960">
            <v>2719</v>
          </cell>
          <cell r="B3960" t="str">
            <v>ESCAVADEIRA HIDRAULICA SOBRE ESTEIRA 99HP, PESO OPERACIONAL</v>
          </cell>
          <cell r="C3960" t="str">
            <v>H</v>
          </cell>
          <cell r="D3960">
            <v>1</v>
          </cell>
          <cell r="E3960">
            <v>59.4</v>
          </cell>
          <cell r="F3960">
            <v>59.4</v>
          </cell>
          <cell r="H3960">
            <v>59.4</v>
          </cell>
          <cell r="I3960" t="str">
            <v>EQHP EQLC 2719</v>
          </cell>
        </row>
        <row r="3961">
          <cell r="B3961" t="str">
            <v>*16T* CAP. 0,85 A 1,0M3 TIPO POCLAIN MOD. 988 D-700 - RETRO</v>
          </cell>
        </row>
        <row r="3962">
          <cell r="B3962" t="str">
            <v>OU EQUIV (INCL MANUTENCAO/OPERACAO)</v>
          </cell>
        </row>
        <row r="3963">
          <cell r="A3963">
            <v>13902</v>
          </cell>
          <cell r="B3963" t="str">
            <v>ESCAVADEIRA HIDRAULICA SOBRE ESTEIRAS CATERPILLAR 312B, 84KW</v>
          </cell>
          <cell r="C3963" t="str">
            <v>UN</v>
          </cell>
          <cell r="D3963" t="str">
            <v>2    46</v>
          </cell>
          <cell r="E3963">
            <v>7613.16</v>
          </cell>
          <cell r="F3963">
            <v>467613.16</v>
          </cell>
          <cell r="G3963">
            <v>46</v>
          </cell>
          <cell r="H3963">
            <v>7613.16</v>
          </cell>
          <cell r="I3963" t="str">
            <v>EQHP EQAQ 13902</v>
          </cell>
        </row>
        <row r="3964">
          <cell r="B3964" t="str">
            <v>(110HP) CAP. 0,42 A 0,82M3   PESO OPERACIONAL 26,64T  INCL</v>
          </cell>
        </row>
        <row r="3965">
          <cell r="B3965" t="str">
            <v>LANCA/CACAMBA</v>
          </cell>
        </row>
        <row r="3966">
          <cell r="A3966">
            <v>20217</v>
          </cell>
          <cell r="B3966" t="str">
            <v>ESCAVADEIRA HIDRAULICA SOBRE ESTEIRAS FIAT ALLIS MOD.FX130LC</v>
          </cell>
          <cell r="C3966" t="str">
            <v>UN</v>
          </cell>
          <cell r="D3966" t="str">
            <v>2    41</v>
          </cell>
          <cell r="E3966">
            <v>5703.81</v>
          </cell>
          <cell r="F3966">
            <v>415703.81</v>
          </cell>
          <cell r="G3966">
            <v>41</v>
          </cell>
          <cell r="H3966">
            <v>5703.81</v>
          </cell>
          <cell r="I3966" t="str">
            <v>EQHP EQAQ 20217</v>
          </cell>
        </row>
        <row r="3967">
          <cell r="B3967" t="str">
            <v>, CACAMBA 0,59M3, POT.= 80HP, PESO OPERACIONAL= 13,00T.</v>
          </cell>
        </row>
        <row r="3968">
          <cell r="A3968">
            <v>14525</v>
          </cell>
          <cell r="B3968" t="str">
            <v>ESCAVADEIRA HIDRAULICA SOBRE ESTEIRAS KOMATSU MOD PC200LC-6,</v>
          </cell>
          <cell r="C3968" t="str">
            <v>UN</v>
          </cell>
          <cell r="D3968" t="str">
            <v>2    61</v>
          </cell>
          <cell r="E3968">
            <v>2721.08</v>
          </cell>
          <cell r="F3968">
            <v>612721.07999999996</v>
          </cell>
          <cell r="G3968">
            <v>61</v>
          </cell>
          <cell r="H3968">
            <v>2721.08</v>
          </cell>
          <cell r="I3968" t="str">
            <v>EQHP EQAQ 14525</v>
          </cell>
        </row>
        <row r="3969">
          <cell r="B3969" t="str">
            <v>POT 133HP, PESO OPERACIONAL 21,3T, CACAMBA= 1,5M³( IMPORTAD</v>
          </cell>
        </row>
        <row r="3970">
          <cell r="B3970" t="str">
            <v>O ).</v>
          </cell>
        </row>
        <row r="3971">
          <cell r="A3971">
            <v>2726</v>
          </cell>
          <cell r="B3971" t="str">
            <v>ESCAVADEIRA HIDRAULICA SOBRE PNEUS 105HP CAP. 0,7M3 TIPO KOM</v>
          </cell>
          <cell r="C3971" t="str">
            <v>H</v>
          </cell>
          <cell r="D3971">
            <v>2</v>
          </cell>
          <cell r="E3971">
            <v>59.4</v>
          </cell>
          <cell r="F3971">
            <v>59.4</v>
          </cell>
          <cell r="H3971">
            <v>59.4</v>
          </cell>
          <cell r="I3971" t="str">
            <v>EQHP EQLC 2726</v>
          </cell>
        </row>
        <row r="3972">
          <cell r="B3972" t="str">
            <v>ATSU PC-150 OU EQUIV (INCL MANUTENCAO/OPERACAO)</v>
          </cell>
        </row>
        <row r="3973">
          <cell r="A3973">
            <v>2724</v>
          </cell>
          <cell r="B3973" t="str">
            <v>ESCAVADEIRA HIDRAULICA SOBRE RODAS 98HP TIPO FIAT S- 90 OU E</v>
          </cell>
          <cell r="C3973" t="str">
            <v>H</v>
          </cell>
          <cell r="D3973">
            <v>2</v>
          </cell>
          <cell r="E3973">
            <v>57.74</v>
          </cell>
          <cell r="F3973">
            <v>57.74</v>
          </cell>
          <cell r="H3973">
            <v>57.74</v>
          </cell>
          <cell r="I3973" t="str">
            <v>EQHP EQLC 2724</v>
          </cell>
        </row>
        <row r="3974">
          <cell r="B3974" t="str">
            <v>QUIV (INCL MANUTENCAO/OPERACAO)</v>
          </cell>
        </row>
        <row r="3975">
          <cell r="A3975">
            <v>10749</v>
          </cell>
          <cell r="B3975" t="str">
            <v>ESCORA METALICA C/ ALTURA REGULAVEL=1,80 a 2,80M CAP CARGA =</v>
          </cell>
          <cell r="C3975" t="str">
            <v>M/MES</v>
          </cell>
          <cell r="D3975">
            <v>2</v>
          </cell>
          <cell r="E3975">
            <v>1</v>
          </cell>
          <cell r="F3975">
            <v>1.42</v>
          </cell>
          <cell r="H3975">
            <v>1.42</v>
          </cell>
          <cell r="I3975" t="str">
            <v>EQHP EQLC 10749</v>
          </cell>
        </row>
        <row r="3976">
          <cell r="B3976" t="str">
            <v>1300KGF INCL TRIPE E FORCADO</v>
          </cell>
        </row>
        <row r="3977">
          <cell r="A3977">
            <v>10748</v>
          </cell>
          <cell r="B3977" t="str">
            <v>ESCORA METALICA C/ ALTURA REGULAVEL=1,80 a 2,80M CAP CARGA =</v>
          </cell>
          <cell r="C3977" t="str">
            <v>KG/MES</v>
          </cell>
          <cell r="D3977">
            <v>2</v>
          </cell>
          <cell r="E3977">
            <v>0.24</v>
          </cell>
          <cell r="F3977">
            <v>0.35</v>
          </cell>
          <cell r="H3977">
            <v>0.35</v>
          </cell>
          <cell r="I3977" t="str">
            <v>EQHP EQLC 10748</v>
          </cell>
        </row>
        <row r="3978">
          <cell r="B3978" t="str">
            <v>1300KGF INCL TRIPE E FORCADO</v>
          </cell>
        </row>
        <row r="3979">
          <cell r="A3979">
            <v>4111</v>
          </cell>
          <cell r="B3979" t="str">
            <v>ESCORA OU MOURAO DE CONCRETO 10X10CM H = 2,30M</v>
          </cell>
          <cell r="C3979" t="str">
            <v>UN</v>
          </cell>
          <cell r="D3979">
            <v>2</v>
          </cell>
          <cell r="E3979">
            <v>14.33</v>
          </cell>
          <cell r="F3979">
            <v>15.85</v>
          </cell>
          <cell r="H3979">
            <v>17.36</v>
          </cell>
          <cell r="I3979" t="str">
            <v>MATE MDIV 4111</v>
          </cell>
        </row>
        <row r="3980">
          <cell r="A3980">
            <v>4110</v>
          </cell>
          <cell r="B3980" t="str">
            <v>ESCORA OU MOURAO DE CONCRETO 10X10CM H = 2,45M</v>
          </cell>
          <cell r="C3980" t="str">
            <v>UN</v>
          </cell>
          <cell r="D3980">
            <v>2</v>
          </cell>
          <cell r="E3980">
            <v>21.69</v>
          </cell>
          <cell r="F3980">
            <v>24</v>
          </cell>
          <cell r="H3980">
            <v>26.29</v>
          </cell>
          <cell r="I3980" t="str">
            <v>MATE MDIV 4110</v>
          </cell>
        </row>
        <row r="3981">
          <cell r="A3981">
            <v>12</v>
          </cell>
          <cell r="B3981" t="str">
            <v>ESCOVA DE ACO</v>
          </cell>
          <cell r="C3981" t="str">
            <v>UN</v>
          </cell>
          <cell r="D3981">
            <v>1</v>
          </cell>
          <cell r="E3981">
            <v>2.35</v>
          </cell>
          <cell r="F3981">
            <v>4</v>
          </cell>
          <cell r="H3981">
            <v>5.2</v>
          </cell>
          <cell r="I3981" t="str">
            <v>MATE MDIV 12</v>
          </cell>
        </row>
        <row r="3982">
          <cell r="A3982">
            <v>20969</v>
          </cell>
          <cell r="B3982" t="str">
            <v>ESGUICHO EM LATAO JATO NEBLINA P/ INSTALACAO PREDIAL COMBATE</v>
          </cell>
          <cell r="C3982" t="str">
            <v>UN</v>
          </cell>
          <cell r="D3982">
            <v>2</v>
          </cell>
          <cell r="E3982">
            <v>200.31</v>
          </cell>
          <cell r="F3982">
            <v>200.31</v>
          </cell>
          <cell r="H3982">
            <v>224.35</v>
          </cell>
          <cell r="I3982" t="str">
            <v>MATE MDIV 20969</v>
          </cell>
        </row>
        <row r="3983">
          <cell r="B3983" t="str">
            <v>A INCENDIO ENGATE RAPIDO 1 1/2"</v>
          </cell>
        </row>
        <row r="3984">
          <cell r="A3984">
            <v>20970</v>
          </cell>
          <cell r="B3984" t="str">
            <v>ESGUICHO EM LATAO JATO NEBLINA P/ INSTALACAO PREDIAL COMBATE</v>
          </cell>
          <cell r="C3984" t="str">
            <v>UN</v>
          </cell>
          <cell r="D3984">
            <v>2</v>
          </cell>
          <cell r="E3984">
            <v>278.20999999999998</v>
          </cell>
          <cell r="F3984">
            <v>278.20999999999998</v>
          </cell>
          <cell r="H3984">
            <v>311.60000000000002</v>
          </cell>
          <cell r="I3984" t="str">
            <v>MATE MDIV 20970</v>
          </cell>
        </row>
        <row r="3985">
          <cell r="A3985" t="str">
            <v>ÓDIGO</v>
          </cell>
          <cell r="B3985" t="str">
            <v>| DESCRIÇÃO DO INSUMO</v>
          </cell>
          <cell r="C3985" t="str">
            <v>| UNID.</v>
          </cell>
          <cell r="D3985" t="str">
            <v>| CAT.</v>
          </cell>
          <cell r="E3985" t="str">
            <v>P R E Ç O</v>
          </cell>
          <cell r="F3985" t="str">
            <v>S  C A L C</v>
          </cell>
          <cell r="G3985" t="str">
            <v>U L A</v>
          </cell>
          <cell r="H3985" t="str">
            <v>D O S  |</v>
          </cell>
          <cell r="I3985" t="str">
            <v>COD.INTELIGENTE</v>
          </cell>
        </row>
        <row r="3986">
          <cell r="D3986">
            <v>1</v>
          </cell>
          <cell r="E3986" t="str">
            <v>.QUARTIL</v>
          </cell>
          <cell r="F3986" t="str">
            <v>MEDIANO</v>
          </cell>
          <cell r="G3986">
            <v>3</v>
          </cell>
          <cell r="H3986" t="str">
            <v>.QUARTIL</v>
          </cell>
        </row>
        <row r="3988">
          <cell r="A3988" t="str">
            <v>íNCULO..</v>
          </cell>
          <cell r="B3988" t="str">
            <v>...: NACIONAL CAIXA</v>
          </cell>
        </row>
        <row r="3990">
          <cell r="B3990" t="str">
            <v>A INCENDIO ENGATE RAPIDO 2 1/2"</v>
          </cell>
        </row>
        <row r="3991">
          <cell r="A3991">
            <v>10902</v>
          </cell>
          <cell r="B3991" t="str">
            <v>ESGUICHO EM LATAO JATO SOLIDO P/ INSTALACAO PREDIAL COMBATE</v>
          </cell>
          <cell r="C3991" t="str">
            <v>UN</v>
          </cell>
          <cell r="D3991">
            <v>2</v>
          </cell>
          <cell r="E3991">
            <v>22.25</v>
          </cell>
          <cell r="F3991">
            <v>22.25</v>
          </cell>
          <cell r="H3991">
            <v>24.92</v>
          </cell>
          <cell r="I3991" t="str">
            <v>MATE MDIV 10902</v>
          </cell>
        </row>
        <row r="3992">
          <cell r="B3992" t="str">
            <v>A INCENDIO ENGATE RAPIDO 1 1/2" X 13MM</v>
          </cell>
        </row>
        <row r="3993">
          <cell r="A3993">
            <v>20965</v>
          </cell>
          <cell r="B3993" t="str">
            <v>ESGUICHO EM LATAO JATO SOLIDO P/ INSTALACAO PREDIAL COMBATE</v>
          </cell>
          <cell r="C3993" t="str">
            <v>UN</v>
          </cell>
          <cell r="D3993">
            <v>2</v>
          </cell>
          <cell r="E3993">
            <v>22.25</v>
          </cell>
          <cell r="F3993">
            <v>22.25</v>
          </cell>
          <cell r="H3993">
            <v>24.92</v>
          </cell>
          <cell r="I3993" t="str">
            <v>MATE MDIV 20965</v>
          </cell>
        </row>
        <row r="3994">
          <cell r="B3994" t="str">
            <v>A INCENDIO ENGATE RAPIDO 1 1/2" X 16MM</v>
          </cell>
        </row>
        <row r="3995">
          <cell r="A3995">
            <v>20966</v>
          </cell>
          <cell r="B3995" t="str">
            <v>ESGUICHO EM LATAO JATO SOLIDO P/ INSTALACAO PREDIAL COMBATE</v>
          </cell>
          <cell r="C3995" t="str">
            <v>UN</v>
          </cell>
          <cell r="D3995">
            <v>2</v>
          </cell>
          <cell r="E3995">
            <v>22.25</v>
          </cell>
          <cell r="F3995">
            <v>22.25</v>
          </cell>
          <cell r="H3995">
            <v>24.92</v>
          </cell>
          <cell r="I3995" t="str">
            <v>MATE MDIV 20966</v>
          </cell>
        </row>
        <row r="3996">
          <cell r="B3996" t="str">
            <v>A INCENDIO ENGATE RAPIDO 1 1/2" X 19MM</v>
          </cell>
        </row>
        <row r="3997">
          <cell r="A3997">
            <v>10903</v>
          </cell>
          <cell r="B3997" t="str">
            <v>ESGUICHO EM LATAO JATO SOLIDO P/ INSTALACAO PREDIAL COMBATE</v>
          </cell>
          <cell r="C3997" t="str">
            <v>UN</v>
          </cell>
          <cell r="D3997">
            <v>2</v>
          </cell>
          <cell r="E3997">
            <v>55.64</v>
          </cell>
          <cell r="F3997">
            <v>55.64</v>
          </cell>
          <cell r="H3997">
            <v>62.31</v>
          </cell>
          <cell r="I3997" t="str">
            <v>MATE MDIV 10903</v>
          </cell>
        </row>
        <row r="3998">
          <cell r="B3998" t="str">
            <v>A INCENDIO ENGATE RAPIDO 2 1/2" X 13MM</v>
          </cell>
        </row>
        <row r="3999">
          <cell r="A3999">
            <v>20967</v>
          </cell>
          <cell r="B3999" t="str">
            <v>ESGUICHO EM LATAO JATO SOLIDO P/ INSTALACAO PREDIAL COMBATE</v>
          </cell>
          <cell r="C3999" t="str">
            <v>UN</v>
          </cell>
          <cell r="D3999">
            <v>2</v>
          </cell>
          <cell r="E3999">
            <v>57.44</v>
          </cell>
          <cell r="F3999">
            <v>57.44</v>
          </cell>
          <cell r="H3999">
            <v>64.33</v>
          </cell>
          <cell r="I3999" t="str">
            <v>MATE MDIV 20967</v>
          </cell>
        </row>
        <row r="4000">
          <cell r="B4000" t="str">
            <v>A INCENDIO ENGATE RAPIDO 2 1/2" X 16MM</v>
          </cell>
        </row>
        <row r="4001">
          <cell r="A4001">
            <v>20968</v>
          </cell>
          <cell r="B4001" t="str">
            <v>ESGUICHO EM LATAO JATO SOLIDO P/ INSTALACAO PREDIAL COMBATE</v>
          </cell>
          <cell r="C4001" t="str">
            <v>UN</v>
          </cell>
          <cell r="D4001">
            <v>2</v>
          </cell>
          <cell r="E4001">
            <v>55.64</v>
          </cell>
          <cell r="F4001">
            <v>55.64</v>
          </cell>
          <cell r="H4001">
            <v>62.31</v>
          </cell>
          <cell r="I4001" t="str">
            <v>MATE MDIV 20968</v>
          </cell>
        </row>
        <row r="4002">
          <cell r="B4002" t="str">
            <v>A INCENDIO ENGATE RAPIDO 2 1/2" X 19MM</v>
          </cell>
        </row>
        <row r="4003">
          <cell r="A4003">
            <v>11359</v>
          </cell>
          <cell r="B4003" t="str">
            <v>ESMERILHADEIRA ANGULAR ELETRICA BOSH MOD. GWB 23-180 1361-0,</v>
          </cell>
          <cell r="C4003" t="str">
            <v>UN</v>
          </cell>
          <cell r="D4003">
            <v>1</v>
          </cell>
          <cell r="E4003">
            <v>600</v>
          </cell>
          <cell r="F4003">
            <v>600</v>
          </cell>
          <cell r="H4003">
            <v>600</v>
          </cell>
          <cell r="I4003" t="str">
            <v>EQHP EQAQ 11359</v>
          </cell>
        </row>
        <row r="4004">
          <cell r="B4004" t="str">
            <v>8500 RPM, 2300W P/ DISCO DESBASTE/CORTE D = 7"**CAIXA**"</v>
          </cell>
        </row>
        <row r="4005">
          <cell r="A4005">
            <v>10761</v>
          </cell>
          <cell r="B4005" t="str">
            <v>ESMERILHADEIRA ELETRICA INDUSTRIAL PORTATIL</v>
          </cell>
          <cell r="C4005" t="str">
            <v>H</v>
          </cell>
          <cell r="D4005">
            <v>2</v>
          </cell>
          <cell r="E4005">
            <v>0.65</v>
          </cell>
          <cell r="F4005">
            <v>0.65</v>
          </cell>
          <cell r="H4005">
            <v>0.65</v>
          </cell>
          <cell r="I4005" t="str">
            <v>EQHP EQLC 10761</v>
          </cell>
        </row>
        <row r="4006">
          <cell r="A4006">
            <v>2757</v>
          </cell>
          <cell r="B4006" t="str">
            <v>ESPALHADOR DE AGREGADOS REBOCAVEL TIPO DOSADOR C/ 4 PNEUS, T</v>
          </cell>
          <cell r="C4006" t="str">
            <v>H</v>
          </cell>
          <cell r="D4006">
            <v>1</v>
          </cell>
          <cell r="E4006">
            <v>5.25</v>
          </cell>
          <cell r="F4006">
            <v>5.25</v>
          </cell>
          <cell r="H4006">
            <v>5.25</v>
          </cell>
          <cell r="I4006" t="str">
            <v>EQHP EQLC 2757</v>
          </cell>
        </row>
        <row r="4007">
          <cell r="B4007" t="str">
            <v>IPO CONSMAQ EA, LARGURA 3,66M OU SIMILAR</v>
          </cell>
        </row>
        <row r="4008">
          <cell r="A4008">
            <v>2402</v>
          </cell>
          <cell r="B4008" t="str">
            <v>ESPARGIDOR DE ASFALTO PRESSURIZADO, CIFALI MOD. HEM-2500 C/</v>
          </cell>
          <cell r="C4008" t="str">
            <v>UN</v>
          </cell>
          <cell r="D4008" t="str">
            <v>2    12</v>
          </cell>
          <cell r="E4008">
            <v>4426.8</v>
          </cell>
          <cell r="F4008">
            <v>124426.8</v>
          </cell>
          <cell r="G4008">
            <v>12</v>
          </cell>
          <cell r="H4008">
            <v>4426.8</v>
          </cell>
          <cell r="I4008" t="str">
            <v>EQHP EQAQ 2402</v>
          </cell>
        </row>
        <row r="4009">
          <cell r="B4009" t="str">
            <v>TANQUE DE 2500L, REBOCAVEL, PNEUMATICO C/ MOTOR A GASOLINA 3</v>
          </cell>
        </row>
        <row r="4010">
          <cell r="B4010" t="str">
            <v>,4HP**CAIXA**</v>
          </cell>
        </row>
        <row r="4011">
          <cell r="A4011">
            <v>20219</v>
          </cell>
          <cell r="B4011" t="str">
            <v>ESPARGIDOR DE ASFALTO PRESSURIZADO, FERLEX MOD 2403, C/ TANQ</v>
          </cell>
          <cell r="C4011" t="str">
            <v>UN</v>
          </cell>
          <cell r="D4011" t="str">
            <v>1    12</v>
          </cell>
          <cell r="E4011" t="str">
            <v>0.000,00</v>
          </cell>
          <cell r="F4011">
            <v>120000</v>
          </cell>
          <cell r="G4011">
            <v>12</v>
          </cell>
          <cell r="H4011" t="str">
            <v>0.000,00</v>
          </cell>
          <cell r="I4011" t="str">
            <v>EQHP EQAQ 20219</v>
          </cell>
        </row>
        <row r="4012">
          <cell r="B4012" t="str">
            <v>UE 2400L, REBOCAVEL, PNEUMATICO, C/ MOTOR A GASOLINA 5,5HP *</v>
          </cell>
        </row>
        <row r="4013">
          <cell r="B4013" t="str">
            <v>*CAIXA**</v>
          </cell>
        </row>
        <row r="4014">
          <cell r="A4014">
            <v>11186</v>
          </cell>
          <cell r="B4014" t="str">
            <v>ESPELHO CRISTAL E = 4 MM</v>
          </cell>
          <cell r="C4014" t="str">
            <v>M2</v>
          </cell>
          <cell r="D4014">
            <v>2</v>
          </cell>
          <cell r="E4014">
            <v>104</v>
          </cell>
          <cell r="F4014">
            <v>110.93</v>
          </cell>
          <cell r="H4014">
            <v>141.68</v>
          </cell>
          <cell r="I4014" t="str">
            <v>MATE MDIV 11186</v>
          </cell>
        </row>
        <row r="4015">
          <cell r="A4015">
            <v>7549</v>
          </cell>
          <cell r="B4015" t="str">
            <v>ESPELHO EM PVC 4X2"</v>
          </cell>
          <cell r="C4015" t="str">
            <v>UN</v>
          </cell>
          <cell r="D4015">
            <v>2</v>
          </cell>
          <cell r="E4015">
            <v>0.99</v>
          </cell>
          <cell r="F4015">
            <v>1.19</v>
          </cell>
          <cell r="H4015">
            <v>1.49</v>
          </cell>
          <cell r="I4015" t="str">
            <v>MATE MELE 7549</v>
          </cell>
        </row>
        <row r="4016">
          <cell r="A4016" t="str">
            <v>ÓDIGO</v>
          </cell>
          <cell r="B4016" t="str">
            <v>| DESCRIÇÃO DO INSUMO</v>
          </cell>
          <cell r="C4016" t="str">
            <v>| UNID.</v>
          </cell>
          <cell r="D4016" t="str">
            <v>| CAT.</v>
          </cell>
          <cell r="E4016" t="str">
            <v>P R E Ç O</v>
          </cell>
          <cell r="F4016" t="str">
            <v>S  C A L C</v>
          </cell>
          <cell r="G4016" t="str">
            <v>U L A</v>
          </cell>
          <cell r="H4016" t="str">
            <v>D O S  |</v>
          </cell>
          <cell r="I4016" t="str">
            <v>COD.INTELIGENTE</v>
          </cell>
        </row>
        <row r="4017">
          <cell r="D4017">
            <v>1</v>
          </cell>
          <cell r="E4017" t="str">
            <v>.QUARTIL</v>
          </cell>
          <cell r="F4017" t="str">
            <v>MEDIANO</v>
          </cell>
          <cell r="G4017">
            <v>3</v>
          </cell>
          <cell r="H4017" t="str">
            <v>.QUARTIL</v>
          </cell>
        </row>
        <row r="4019">
          <cell r="A4019" t="str">
            <v>íNCULO..</v>
          </cell>
          <cell r="B4019" t="str">
            <v>...: NACIONAL CAIXA</v>
          </cell>
        </row>
        <row r="4021">
          <cell r="A4021">
            <v>7551</v>
          </cell>
          <cell r="B4021" t="str">
            <v>ESPELHO EM PVC 4X4"</v>
          </cell>
          <cell r="C4021" t="str">
            <v>UN</v>
          </cell>
          <cell r="D4021">
            <v>2</v>
          </cell>
          <cell r="E4021">
            <v>2.16</v>
          </cell>
          <cell r="F4021">
            <v>2.62</v>
          </cell>
          <cell r="H4021">
            <v>3.27</v>
          </cell>
          <cell r="I4021" t="str">
            <v>MATE MELE 7551</v>
          </cell>
        </row>
        <row r="4022">
          <cell r="A4022">
            <v>11557</v>
          </cell>
          <cell r="B4022" t="str">
            <v>ESPELHO P/ FECHADURA EXTERNA EMBUTIR - ACAB PADRAO MEDIO</v>
          </cell>
          <cell r="C4022" t="str">
            <v>PAR</v>
          </cell>
          <cell r="D4022">
            <v>2</v>
          </cell>
          <cell r="E4022">
            <v>41.18</v>
          </cell>
          <cell r="F4022">
            <v>44.36</v>
          </cell>
          <cell r="H4022">
            <v>50.39</v>
          </cell>
          <cell r="I4022" t="str">
            <v>MATE MDIV 11557</v>
          </cell>
        </row>
        <row r="4023">
          <cell r="A4023">
            <v>11558</v>
          </cell>
          <cell r="B4023" t="str">
            <v>ESPELHO P/ FECHADURA EXTERNA EMBUTIR - LINHA POPULAR</v>
          </cell>
          <cell r="C4023" t="str">
            <v>PAR</v>
          </cell>
          <cell r="D4023">
            <v>2</v>
          </cell>
          <cell r="E4023">
            <v>35.76</v>
          </cell>
          <cell r="F4023">
            <v>38.520000000000003</v>
          </cell>
          <cell r="H4023">
            <v>43.76</v>
          </cell>
          <cell r="I4023" t="str">
            <v>MATE MDIV 11558</v>
          </cell>
        </row>
        <row r="4024">
          <cell r="A4024">
            <v>2760</v>
          </cell>
          <cell r="B4024" t="str">
            <v>ESPOLETA DE MICRORETARDO C/ 5 M DE FIO</v>
          </cell>
          <cell r="C4024" t="str">
            <v>UN</v>
          </cell>
          <cell r="D4024">
            <v>2</v>
          </cell>
          <cell r="E4024">
            <v>10.3</v>
          </cell>
          <cell r="F4024">
            <v>10.3</v>
          </cell>
          <cell r="H4024">
            <v>10.3</v>
          </cell>
          <cell r="I4024" t="str">
            <v>MATE MDIV 2760</v>
          </cell>
        </row>
        <row r="4025">
          <cell r="A4025">
            <v>2761</v>
          </cell>
          <cell r="B4025" t="str">
            <v>ESPOLETA ELETRICA - 2M</v>
          </cell>
          <cell r="C4025" t="str">
            <v>UN</v>
          </cell>
          <cell r="D4025">
            <v>2</v>
          </cell>
          <cell r="E4025">
            <v>11.3</v>
          </cell>
          <cell r="F4025">
            <v>11.3</v>
          </cell>
          <cell r="H4025">
            <v>11.3</v>
          </cell>
          <cell r="I4025" t="str">
            <v>MATE MDIV 2761</v>
          </cell>
        </row>
        <row r="4026">
          <cell r="A4026">
            <v>11428</v>
          </cell>
          <cell r="B4026" t="str">
            <v>ESPOLETA ELETRICA N.8 FIO DE COBRE C/ 3,0M</v>
          </cell>
          <cell r="C4026" t="str">
            <v>UN</v>
          </cell>
          <cell r="D4026">
            <v>2</v>
          </cell>
          <cell r="E4026">
            <v>11.12</v>
          </cell>
          <cell r="F4026">
            <v>11.12</v>
          </cell>
          <cell r="H4026">
            <v>11.12</v>
          </cell>
          <cell r="I4026" t="str">
            <v>MATE MDIV 11428</v>
          </cell>
        </row>
        <row r="4027">
          <cell r="A4027">
            <v>2759</v>
          </cell>
          <cell r="B4027" t="str">
            <v>ESPOLETA SIMPLES</v>
          </cell>
          <cell r="C4027" t="str">
            <v>UN</v>
          </cell>
          <cell r="D4027">
            <v>1</v>
          </cell>
          <cell r="E4027">
            <v>0.71</v>
          </cell>
          <cell r="F4027">
            <v>0.71</v>
          </cell>
          <cell r="H4027">
            <v>0.71</v>
          </cell>
          <cell r="I4027" t="str">
            <v>MATE MDIV 2759</v>
          </cell>
        </row>
        <row r="4028">
          <cell r="A4028">
            <v>11614</v>
          </cell>
          <cell r="B4028" t="str">
            <v>ESPUMA DE POLIURETANO E=20 A 25MM TEMP DE TRABALHO -50 A +10</v>
          </cell>
          <cell r="C4028" t="str">
            <v>M2</v>
          </cell>
          <cell r="D4028">
            <v>2</v>
          </cell>
          <cell r="E4028">
            <v>15.66</v>
          </cell>
          <cell r="F4028">
            <v>23.58</v>
          </cell>
          <cell r="H4028">
            <v>38.25</v>
          </cell>
          <cell r="I4028" t="str">
            <v>MATE MDIV 11614</v>
          </cell>
        </row>
        <row r="4029">
          <cell r="B4029" t="str">
            <v>0 GC DENS 29 A 35KG/M3</v>
          </cell>
        </row>
        <row r="4030">
          <cell r="A4030">
            <v>20059</v>
          </cell>
          <cell r="B4030" t="str">
            <v>ESQUADRO EXTERNO MR PVC AQUAPLUV D = 125MM</v>
          </cell>
          <cell r="C4030" t="str">
            <v>UN</v>
          </cell>
          <cell r="D4030">
            <v>2</v>
          </cell>
          <cell r="E4030">
            <v>19.600000000000001</v>
          </cell>
          <cell r="F4030">
            <v>19.600000000000001</v>
          </cell>
          <cell r="H4030">
            <v>19.600000000000001</v>
          </cell>
          <cell r="I4030" t="str">
            <v>MATE MHIS 20059</v>
          </cell>
        </row>
        <row r="4031">
          <cell r="A4031">
            <v>20060</v>
          </cell>
          <cell r="B4031" t="str">
            <v>ESQUADRO INTERNO MR PVC AQUAPLUV D = 125MM</v>
          </cell>
          <cell r="C4031" t="str">
            <v>UN</v>
          </cell>
          <cell r="D4031">
            <v>2</v>
          </cell>
          <cell r="E4031">
            <v>22.91</v>
          </cell>
          <cell r="F4031">
            <v>22.91</v>
          </cell>
          <cell r="H4031">
            <v>22.91</v>
          </cell>
          <cell r="I4031" t="str">
            <v>MATE MHIS 20060</v>
          </cell>
        </row>
        <row r="4032">
          <cell r="A4032">
            <v>2803</v>
          </cell>
          <cell r="B4032" t="str">
            <v>ESTACA 'H' -  6" X 6", INCLUSIVE CRAVACAO</v>
          </cell>
          <cell r="C4032" t="str">
            <v>M</v>
          </cell>
          <cell r="D4032">
            <v>2</v>
          </cell>
          <cell r="E4032">
            <v>130.07</v>
          </cell>
          <cell r="F4032">
            <v>130.07</v>
          </cell>
          <cell r="H4032">
            <v>130.07</v>
          </cell>
          <cell r="I4032" t="str">
            <v>MATE MDIV 2803</v>
          </cell>
        </row>
        <row r="4033">
          <cell r="A4033">
            <v>2802</v>
          </cell>
          <cell r="B4033" t="str">
            <v>ESTACA "I" - 10" X 4 5/8" DUPLO, INCLUSIVE CRAVACAO</v>
          </cell>
          <cell r="C4033" t="str">
            <v>M</v>
          </cell>
          <cell r="D4033">
            <v>2</v>
          </cell>
          <cell r="E4033">
            <v>139.24</v>
          </cell>
          <cell r="F4033">
            <v>139.24</v>
          </cell>
          <cell r="H4033">
            <v>139.24</v>
          </cell>
          <cell r="I4033" t="str">
            <v>MATE MDIV 2802</v>
          </cell>
        </row>
        <row r="4034">
          <cell r="A4034">
            <v>2801</v>
          </cell>
          <cell r="B4034" t="str">
            <v>ESTACA "I" - 10" X 4 5/8" SIMPLES - 37.80KG, INCLUSIVE CRAVA</v>
          </cell>
          <cell r="C4034" t="str">
            <v>M</v>
          </cell>
          <cell r="D4034">
            <v>2</v>
          </cell>
          <cell r="E4034">
            <v>134.65</v>
          </cell>
          <cell r="F4034">
            <v>134.65</v>
          </cell>
          <cell r="H4034">
            <v>134.65</v>
          </cell>
          <cell r="I4034" t="str">
            <v>MATE MDIV 2801</v>
          </cell>
        </row>
        <row r="4035">
          <cell r="B4035" t="str">
            <v>CAO</v>
          </cell>
        </row>
        <row r="4036">
          <cell r="A4036">
            <v>2804</v>
          </cell>
          <cell r="B4036" t="str">
            <v>ESTACA "I" - 12" X 5 1/4" DUPLO, INCLUSIVE CRAVACAO</v>
          </cell>
          <cell r="C4036" t="str">
            <v>M</v>
          </cell>
          <cell r="D4036">
            <v>2</v>
          </cell>
          <cell r="E4036">
            <v>157.57</v>
          </cell>
          <cell r="F4036">
            <v>157.57</v>
          </cell>
          <cell r="H4036">
            <v>157.57</v>
          </cell>
          <cell r="I4036" t="str">
            <v>MATE MDIV 2804</v>
          </cell>
        </row>
        <row r="4037">
          <cell r="A4037">
            <v>2806</v>
          </cell>
          <cell r="B4037" t="str">
            <v>ESTACA "I" - 12" X 5 1/4" SIMPLES, INCLUSIVE CRAVACAO</v>
          </cell>
          <cell r="C4037" t="str">
            <v>M</v>
          </cell>
          <cell r="D4037">
            <v>2</v>
          </cell>
          <cell r="E4037">
            <v>139.24</v>
          </cell>
          <cell r="F4037">
            <v>139.24</v>
          </cell>
          <cell r="H4037">
            <v>139.24</v>
          </cell>
          <cell r="I4037" t="str">
            <v>MATE MDIV 2806</v>
          </cell>
        </row>
        <row r="4038">
          <cell r="A4038">
            <v>2771</v>
          </cell>
          <cell r="B4038" t="str">
            <v>ESTACA CONCRETO ARMADO CENTRIFUGADO D = 20CM INCLUSIVE CRAVA</v>
          </cell>
          <cell r="C4038" t="str">
            <v>M</v>
          </cell>
          <cell r="D4038">
            <v>2</v>
          </cell>
          <cell r="E4038">
            <v>76.06</v>
          </cell>
          <cell r="F4038">
            <v>76.06</v>
          </cell>
          <cell r="H4038">
            <v>76.06</v>
          </cell>
          <cell r="I4038" t="str">
            <v>MATE MDIV 2771</v>
          </cell>
        </row>
        <row r="4039">
          <cell r="B4039" t="str">
            <v>CAO E EMENDAS 25 A 30T</v>
          </cell>
        </row>
        <row r="4040">
          <cell r="A4040">
            <v>2766</v>
          </cell>
          <cell r="B4040" t="str">
            <v>ESTACA CONCRETO ARMADO CENTRIFUGADO D = 28CM INCLUSIVE CRAVA</v>
          </cell>
          <cell r="C4040" t="str">
            <v>M</v>
          </cell>
          <cell r="D4040">
            <v>2</v>
          </cell>
          <cell r="E4040">
            <v>85.4</v>
          </cell>
          <cell r="F4040">
            <v>85.4</v>
          </cell>
          <cell r="H4040">
            <v>85.4</v>
          </cell>
          <cell r="I4040" t="str">
            <v>MATE MDIV 2766</v>
          </cell>
        </row>
        <row r="4041">
          <cell r="B4041" t="str">
            <v>CAO E EMENDAS 30 A 40T</v>
          </cell>
        </row>
        <row r="4042">
          <cell r="A4042">
            <v>2772</v>
          </cell>
          <cell r="B4042" t="str">
            <v>ESTACA CONCRETO ARMADO CENTRIFUGADO D = 33CM INCLUSIVE CRAVA</v>
          </cell>
          <cell r="C4042" t="str">
            <v>M</v>
          </cell>
          <cell r="D4042">
            <v>2</v>
          </cell>
          <cell r="E4042">
            <v>133.11000000000001</v>
          </cell>
          <cell r="F4042">
            <v>133.11000000000001</v>
          </cell>
          <cell r="H4042">
            <v>133.11000000000001</v>
          </cell>
          <cell r="I4042" t="str">
            <v>MATE MDIV 2772</v>
          </cell>
        </row>
        <row r="4043">
          <cell r="B4043" t="str">
            <v>CAO E EMENDAS 60 A 75T</v>
          </cell>
        </row>
        <row r="4044">
          <cell r="A4044">
            <v>2773</v>
          </cell>
          <cell r="B4044" t="str">
            <v>ESTACA CONCRETO ARMADO CENTRIFUGADO D = 38CM INCLUSIVE CRAVA</v>
          </cell>
          <cell r="C4044" t="str">
            <v>M</v>
          </cell>
          <cell r="D4044">
            <v>2</v>
          </cell>
          <cell r="E4044">
            <v>163.33000000000001</v>
          </cell>
          <cell r="F4044">
            <v>163.33000000000001</v>
          </cell>
          <cell r="H4044">
            <v>163.33000000000001</v>
          </cell>
          <cell r="I4044" t="str">
            <v>MATE MDIV 2773</v>
          </cell>
        </row>
        <row r="4045">
          <cell r="B4045" t="str">
            <v>CAO E EMENDAS 75 A 90T</v>
          </cell>
        </row>
        <row r="4046">
          <cell r="A4046">
            <v>2764</v>
          </cell>
          <cell r="B4046" t="str">
            <v>ESTACA CONCRETO ARMADO CENTRIFUGADO D = 42CM INCLUSIVE CRAVA</v>
          </cell>
          <cell r="C4046" t="str">
            <v>M</v>
          </cell>
          <cell r="D4046">
            <v>2</v>
          </cell>
          <cell r="E4046">
            <v>198.33</v>
          </cell>
          <cell r="F4046">
            <v>198.33</v>
          </cell>
          <cell r="H4046">
            <v>198.33</v>
          </cell>
          <cell r="I4046" t="str">
            <v>MATE MDIV 2764</v>
          </cell>
        </row>
        <row r="4047">
          <cell r="A4047" t="str">
            <v>ÓDIGO</v>
          </cell>
          <cell r="B4047" t="str">
            <v>| DESCRIÇÃO DO INSUMO</v>
          </cell>
          <cell r="C4047" t="str">
            <v>| UNID.</v>
          </cell>
          <cell r="D4047" t="str">
            <v>| CAT.</v>
          </cell>
          <cell r="E4047" t="str">
            <v>P R E Ç O</v>
          </cell>
          <cell r="F4047" t="str">
            <v>S  C A L C</v>
          </cell>
          <cell r="G4047" t="str">
            <v>U L A</v>
          </cell>
          <cell r="H4047" t="str">
            <v>D O S  |</v>
          </cell>
          <cell r="I4047" t="str">
            <v>COD.INTELIGENTE</v>
          </cell>
        </row>
        <row r="4048">
          <cell r="D4048">
            <v>1</v>
          </cell>
          <cell r="E4048" t="str">
            <v>.QUARTIL</v>
          </cell>
          <cell r="F4048" t="str">
            <v>MEDIANO</v>
          </cell>
          <cell r="G4048">
            <v>3</v>
          </cell>
          <cell r="H4048" t="str">
            <v>.QUARTIL</v>
          </cell>
        </row>
        <row r="4050">
          <cell r="A4050" t="str">
            <v>íNCULO..</v>
          </cell>
          <cell r="B4050" t="str">
            <v>...: NACIONAL CAIXA</v>
          </cell>
        </row>
        <row r="4052">
          <cell r="B4052" t="str">
            <v>CAO E EMENDAS 90 A 115T</v>
          </cell>
        </row>
        <row r="4053">
          <cell r="A4053">
            <v>2765</v>
          </cell>
          <cell r="B4053" t="str">
            <v>ESTACA CONCRETO ARMADO CENTRIFUGADO D = 60CM INCLUSIVE CRAVA</v>
          </cell>
          <cell r="C4053" t="str">
            <v>M</v>
          </cell>
          <cell r="D4053">
            <v>2</v>
          </cell>
          <cell r="E4053">
            <v>313.83</v>
          </cell>
          <cell r="F4053">
            <v>313.83</v>
          </cell>
          <cell r="H4053">
            <v>313.83</v>
          </cell>
          <cell r="I4053" t="str">
            <v>MATE MDIV 2765</v>
          </cell>
        </row>
        <row r="4054">
          <cell r="B4054" t="str">
            <v>CAO E EMENDAS 170 A 230T</v>
          </cell>
        </row>
        <row r="4055">
          <cell r="A4055">
            <v>2763</v>
          </cell>
          <cell r="B4055" t="str">
            <v>ESTACA CONCRETO PRE-MOLDADO INCLUSIVE CRAVACAO E EMENDAS - 2</v>
          </cell>
          <cell r="C4055" t="str">
            <v>M</v>
          </cell>
          <cell r="D4055">
            <v>1</v>
          </cell>
          <cell r="E4055">
            <v>63</v>
          </cell>
          <cell r="F4055">
            <v>63</v>
          </cell>
          <cell r="H4055">
            <v>63</v>
          </cell>
          <cell r="I4055" t="str">
            <v>MATE MDIV 2763</v>
          </cell>
        </row>
        <row r="4056">
          <cell r="B4056" t="str">
            <v>0T</v>
          </cell>
        </row>
        <row r="4057">
          <cell r="A4057">
            <v>11411</v>
          </cell>
          <cell r="B4057" t="str">
            <v>ESTACA CONCRETO PRE-MOLDADO INCLUSIVE CRAVACAO E EMENDAS 130</v>
          </cell>
          <cell r="C4057" t="str">
            <v>M</v>
          </cell>
          <cell r="D4057">
            <v>2</v>
          </cell>
          <cell r="E4057">
            <v>242.19</v>
          </cell>
          <cell r="F4057">
            <v>242.19</v>
          </cell>
          <cell r="H4057">
            <v>242.19</v>
          </cell>
          <cell r="I4057" t="str">
            <v>MATE MDIV 11411</v>
          </cell>
        </row>
        <row r="4058">
          <cell r="B4058" t="str">
            <v>T</v>
          </cell>
        </row>
        <row r="4059">
          <cell r="A4059">
            <v>2774</v>
          </cell>
          <cell r="B4059" t="str">
            <v>ESTACA CONCRETO PRE-MOLDADO INCLUSIVE CRAVACAO E EMENDAS 16</v>
          </cell>
          <cell r="C4059" t="str">
            <v>M</v>
          </cell>
          <cell r="D4059">
            <v>2</v>
          </cell>
          <cell r="E4059">
            <v>66.33</v>
          </cell>
          <cell r="F4059">
            <v>66.33</v>
          </cell>
          <cell r="H4059">
            <v>66.33</v>
          </cell>
          <cell r="I4059" t="str">
            <v>MATE MDIV 2774</v>
          </cell>
        </row>
        <row r="4060">
          <cell r="B4060" t="str">
            <v>X 16CM - 25T</v>
          </cell>
        </row>
        <row r="4061">
          <cell r="A4061">
            <v>11412</v>
          </cell>
          <cell r="B4061" t="str">
            <v>ESTACA CONCRETO PRE-MOLDADO INCLUSIVE CRAVACAO E EMENDAS 170</v>
          </cell>
          <cell r="C4061" t="str">
            <v>M</v>
          </cell>
          <cell r="D4061">
            <v>2</v>
          </cell>
          <cell r="E4061">
            <v>324.33</v>
          </cell>
          <cell r="F4061">
            <v>324.33</v>
          </cell>
          <cell r="H4061">
            <v>324.33</v>
          </cell>
          <cell r="I4061" t="str">
            <v>MATE MDIV 11412</v>
          </cell>
        </row>
        <row r="4062">
          <cell r="B4062" t="str">
            <v>T</v>
          </cell>
        </row>
        <row r="4063">
          <cell r="A4063">
            <v>2775</v>
          </cell>
          <cell r="B4063" t="str">
            <v>ESTACA CONCRETO PRE-MOLDADO INCLUSIVE CRAVACAO E EMENDAS 18</v>
          </cell>
          <cell r="C4063" t="str">
            <v>M</v>
          </cell>
          <cell r="D4063">
            <v>2</v>
          </cell>
          <cell r="E4063">
            <v>83.99</v>
          </cell>
          <cell r="F4063">
            <v>83.99</v>
          </cell>
          <cell r="H4063">
            <v>83.99</v>
          </cell>
          <cell r="I4063" t="str">
            <v>MATE MDIV 2775</v>
          </cell>
        </row>
        <row r="4064">
          <cell r="B4064" t="str">
            <v>X 18CM - 32T</v>
          </cell>
        </row>
        <row r="4065">
          <cell r="A4065">
            <v>2778</v>
          </cell>
          <cell r="B4065" t="str">
            <v>ESTACA CONCRETO PRE-MOLDADO INCLUSIVE CRAVACAO E EMENDAS 23</v>
          </cell>
          <cell r="C4065" t="str">
            <v>M</v>
          </cell>
          <cell r="D4065">
            <v>2</v>
          </cell>
          <cell r="E4065">
            <v>115.49</v>
          </cell>
          <cell r="F4065">
            <v>115.49</v>
          </cell>
          <cell r="H4065">
            <v>115.49</v>
          </cell>
          <cell r="I4065" t="str">
            <v>MATE MDIV 2778</v>
          </cell>
        </row>
        <row r="4066">
          <cell r="B4066" t="str">
            <v>X 23CM - 50T</v>
          </cell>
        </row>
        <row r="4067">
          <cell r="A4067">
            <v>2776</v>
          </cell>
          <cell r="B4067" t="str">
            <v>ESTACA CONCRETO PRE-MOLDADO INCLUSIVE CRAVACAO E EMENDAS 26</v>
          </cell>
          <cell r="C4067" t="str">
            <v>M</v>
          </cell>
          <cell r="D4067">
            <v>2</v>
          </cell>
          <cell r="E4067">
            <v>126.23</v>
          </cell>
          <cell r="F4067">
            <v>126.23</v>
          </cell>
          <cell r="H4067">
            <v>126.23</v>
          </cell>
          <cell r="I4067" t="str">
            <v>MATE MDIV 2776</v>
          </cell>
        </row>
        <row r="4068">
          <cell r="B4068" t="str">
            <v>X 26CM - 62T</v>
          </cell>
        </row>
        <row r="4069">
          <cell r="A4069">
            <v>2777</v>
          </cell>
          <cell r="B4069" t="str">
            <v>ESTACA CONCRETO PRE-MOLDADO INCLUSIVE CRAVACAO E EMENDAS 30</v>
          </cell>
          <cell r="C4069" t="str">
            <v>M</v>
          </cell>
          <cell r="D4069">
            <v>2</v>
          </cell>
          <cell r="E4069">
            <v>150.99</v>
          </cell>
          <cell r="F4069">
            <v>150.99</v>
          </cell>
          <cell r="H4069">
            <v>150.99</v>
          </cell>
          <cell r="I4069" t="str">
            <v>MATE MDIV 2777</v>
          </cell>
        </row>
        <row r="4070">
          <cell r="B4070" t="str">
            <v>X 30CM - 80T</v>
          </cell>
        </row>
        <row r="4071">
          <cell r="A4071">
            <v>11413</v>
          </cell>
          <cell r="B4071" t="str">
            <v>ESTACA CONCRETO PRE-MOLDADO INCLUSIVE CRAVACAO E EMENDAS 35T</v>
          </cell>
          <cell r="C4071" t="str">
            <v>M</v>
          </cell>
          <cell r="D4071">
            <v>2</v>
          </cell>
          <cell r="E4071">
            <v>89.36</v>
          </cell>
          <cell r="F4071">
            <v>89.36</v>
          </cell>
          <cell r="H4071">
            <v>89.36</v>
          </cell>
          <cell r="I4071" t="str">
            <v>MATE MDIV 11413</v>
          </cell>
        </row>
        <row r="4072">
          <cell r="A4072">
            <v>11414</v>
          </cell>
          <cell r="B4072" t="str">
            <v>ESTACA CONCRETO PRE-MOLDADO INCLUSIVE CRAVACAO E EMENDAS 45T</v>
          </cell>
          <cell r="C4072" t="str">
            <v>M</v>
          </cell>
          <cell r="D4072">
            <v>2</v>
          </cell>
          <cell r="E4072">
            <v>105</v>
          </cell>
          <cell r="F4072">
            <v>105</v>
          </cell>
          <cell r="H4072">
            <v>105</v>
          </cell>
          <cell r="I4072" t="str">
            <v>MATE MDIV 11414</v>
          </cell>
        </row>
        <row r="4073">
          <cell r="A4073">
            <v>11416</v>
          </cell>
          <cell r="B4073" t="str">
            <v>ESTACA CONCRETO PRE-MOLDADO INCLUSIVE CRAVACAO E EMENDAS 75T</v>
          </cell>
          <cell r="C4073" t="str">
            <v>M</v>
          </cell>
          <cell r="D4073">
            <v>2</v>
          </cell>
          <cell r="E4073">
            <v>144.57</v>
          </cell>
          <cell r="F4073">
            <v>144.57</v>
          </cell>
          <cell r="H4073">
            <v>144.57</v>
          </cell>
          <cell r="I4073" t="str">
            <v>MATE MDIV 11416</v>
          </cell>
        </row>
        <row r="4074">
          <cell r="A4074">
            <v>11417</v>
          </cell>
          <cell r="B4074" t="str">
            <v>ESTACA CONCRETO PRE-MOLDADO INCLUSIVE CRAVACAO E EMENDAS 95T</v>
          </cell>
          <cell r="C4074" t="str">
            <v>M</v>
          </cell>
          <cell r="D4074">
            <v>2</v>
          </cell>
          <cell r="E4074">
            <v>185.73</v>
          </cell>
          <cell r="F4074">
            <v>185.73</v>
          </cell>
          <cell r="H4074">
            <v>185.73</v>
          </cell>
          <cell r="I4074" t="str">
            <v>MATE MDIV 11417</v>
          </cell>
        </row>
        <row r="4075">
          <cell r="A4075">
            <v>11419</v>
          </cell>
          <cell r="B4075" t="str">
            <v>ESTACA CONCRETO PRE-MOLDADO OCTOGONAL DN = 36CM INCL. EMENDA</v>
          </cell>
          <cell r="C4075" t="str">
            <v>M</v>
          </cell>
          <cell r="D4075">
            <v>2</v>
          </cell>
          <cell r="E4075">
            <v>152.83000000000001</v>
          </cell>
          <cell r="F4075">
            <v>152.83000000000001</v>
          </cell>
          <cell r="H4075">
            <v>152.83000000000001</v>
          </cell>
          <cell r="I4075" t="str">
            <v>MATE MDIV 11419</v>
          </cell>
        </row>
        <row r="4076">
          <cell r="B4076" t="str">
            <v>S 55 A 60T</v>
          </cell>
        </row>
        <row r="4077">
          <cell r="A4077">
            <v>2782</v>
          </cell>
          <cell r="B4077" t="str">
            <v>ESTACA CONCRETO TIPO 'FRANKI' D = 300MM -  40T</v>
          </cell>
          <cell r="C4077" t="str">
            <v>M</v>
          </cell>
          <cell r="D4077">
            <v>2</v>
          </cell>
          <cell r="E4077">
            <v>93.33</v>
          </cell>
          <cell r="F4077">
            <v>93.33</v>
          </cell>
          <cell r="H4077">
            <v>93.33</v>
          </cell>
          <cell r="I4077" t="str">
            <v>MATE MDIV 2782</v>
          </cell>
        </row>
        <row r="4078">
          <cell r="A4078" t="str">
            <v>ÓDIGO</v>
          </cell>
          <cell r="B4078" t="str">
            <v>| DESCRIÇÃO DO INSUMO</v>
          </cell>
          <cell r="C4078" t="str">
            <v>| UNID.</v>
          </cell>
          <cell r="D4078" t="str">
            <v>| CAT.</v>
          </cell>
          <cell r="E4078" t="str">
            <v>P R E Ç O</v>
          </cell>
          <cell r="F4078" t="str">
            <v>S  C A L C</v>
          </cell>
          <cell r="G4078" t="str">
            <v>U L A</v>
          </cell>
          <cell r="H4078" t="str">
            <v>D O S  |</v>
          </cell>
          <cell r="I4078" t="str">
            <v>COD.INTELIGENTE</v>
          </cell>
        </row>
        <row r="4079">
          <cell r="D4079">
            <v>1</v>
          </cell>
          <cell r="E4079" t="str">
            <v>.QUARTIL</v>
          </cell>
          <cell r="F4079" t="str">
            <v>MEDIANO</v>
          </cell>
          <cell r="G4079">
            <v>3</v>
          </cell>
          <cell r="H4079" t="str">
            <v>.QUARTIL</v>
          </cell>
        </row>
        <row r="4081">
          <cell r="A4081" t="str">
            <v>íNCULO..</v>
          </cell>
          <cell r="B4081" t="str">
            <v>...: NACIONAL CAIXA</v>
          </cell>
        </row>
        <row r="4083">
          <cell r="A4083">
            <v>2783</v>
          </cell>
          <cell r="B4083" t="str">
            <v>ESTACA CONCRETO TIPO 'FRANKI' D = 350MM -  55T</v>
          </cell>
          <cell r="C4083" t="str">
            <v>M</v>
          </cell>
          <cell r="D4083">
            <v>2</v>
          </cell>
          <cell r="E4083">
            <v>105</v>
          </cell>
          <cell r="F4083">
            <v>105</v>
          </cell>
          <cell r="H4083">
            <v>105</v>
          </cell>
          <cell r="I4083" t="str">
            <v>MATE MDIV 2783</v>
          </cell>
        </row>
        <row r="4084">
          <cell r="A4084">
            <v>2786</v>
          </cell>
          <cell r="B4084" t="str">
            <v>ESTACA CONCRETO TIPO 'FRANKI' D = 400MM -  75T</v>
          </cell>
          <cell r="C4084" t="str">
            <v>M</v>
          </cell>
          <cell r="D4084">
            <v>2</v>
          </cell>
          <cell r="E4084">
            <v>121.33</v>
          </cell>
          <cell r="F4084">
            <v>121.33</v>
          </cell>
          <cell r="H4084">
            <v>121.33</v>
          </cell>
          <cell r="I4084" t="str">
            <v>MATE MDIV 2786</v>
          </cell>
        </row>
        <row r="4085">
          <cell r="A4085">
            <v>2784</v>
          </cell>
          <cell r="B4085" t="str">
            <v>ESTACA CONCRETO TIPO 'FRANKI' D = 450MM -  95T</v>
          </cell>
          <cell r="C4085" t="str">
            <v>M</v>
          </cell>
          <cell r="D4085">
            <v>2</v>
          </cell>
          <cell r="E4085">
            <v>186.66</v>
          </cell>
          <cell r="F4085">
            <v>186.66</v>
          </cell>
          <cell r="H4085">
            <v>186.66</v>
          </cell>
          <cell r="I4085" t="str">
            <v>MATE MDIV 2784</v>
          </cell>
        </row>
        <row r="4086">
          <cell r="A4086">
            <v>2785</v>
          </cell>
          <cell r="B4086" t="str">
            <v>ESTACA CONCRETO TIPO 'FRANKI' D = 520MM - 130T</v>
          </cell>
          <cell r="C4086" t="str">
            <v>M</v>
          </cell>
          <cell r="D4086">
            <v>2</v>
          </cell>
          <cell r="E4086">
            <v>221.66</v>
          </cell>
          <cell r="F4086">
            <v>221.66</v>
          </cell>
          <cell r="H4086">
            <v>221.66</v>
          </cell>
          <cell r="I4086" t="str">
            <v>MATE MDIV 2785</v>
          </cell>
        </row>
        <row r="4087">
          <cell r="A4087">
            <v>2781</v>
          </cell>
          <cell r="B4087" t="str">
            <v>ESTACA CONCRETO TIPO 'FRANKI' D = 600MM - 170T</v>
          </cell>
          <cell r="C4087" t="str">
            <v>M</v>
          </cell>
          <cell r="D4087">
            <v>2</v>
          </cell>
          <cell r="E4087">
            <v>256.66000000000003</v>
          </cell>
          <cell r="F4087">
            <v>256.66000000000003</v>
          </cell>
          <cell r="H4087">
            <v>256.66000000000003</v>
          </cell>
          <cell r="I4087" t="str">
            <v>MATE MDIV 2781</v>
          </cell>
        </row>
        <row r="4088">
          <cell r="A4088">
            <v>2780</v>
          </cell>
          <cell r="B4088" t="str">
            <v>ESTACA CONCRETO TIPO 'FRANKI' D = 700MM - 220T</v>
          </cell>
          <cell r="C4088" t="str">
            <v>M</v>
          </cell>
          <cell r="D4088">
            <v>2</v>
          </cell>
          <cell r="E4088">
            <v>338.33</v>
          </cell>
          <cell r="F4088">
            <v>338.33</v>
          </cell>
          <cell r="H4088">
            <v>338.33</v>
          </cell>
          <cell r="I4088" t="str">
            <v>MATE MDIV 2780</v>
          </cell>
        </row>
        <row r="4089">
          <cell r="A4089">
            <v>2798</v>
          </cell>
          <cell r="B4089" t="str">
            <v>ESTACA PRANCHA ARMCO TIPO FLANGE-PRETA ESP = 4,7 MM 16 KG/M</v>
          </cell>
          <cell r="C4089" t="str">
            <v>M</v>
          </cell>
          <cell r="D4089">
            <v>1</v>
          </cell>
          <cell r="E4089">
            <v>135.19999999999999</v>
          </cell>
          <cell r="F4089">
            <v>135.19999999999999</v>
          </cell>
          <cell r="H4089">
            <v>135.19999999999999</v>
          </cell>
          <cell r="I4089" t="str">
            <v>MATE MDIV 2798</v>
          </cell>
        </row>
        <row r="4090">
          <cell r="A4090">
            <v>11422</v>
          </cell>
          <cell r="B4090" t="str">
            <v>ESTACA PRANCHA ARMCO USG-7 L=12PES(3,66M) FLANGE PRETA E=4,7</v>
          </cell>
          <cell r="C4090" t="str">
            <v>UN</v>
          </cell>
          <cell r="D4090">
            <v>2</v>
          </cell>
          <cell r="E4090">
            <v>504.45</v>
          </cell>
          <cell r="F4090">
            <v>504.45</v>
          </cell>
          <cell r="H4090">
            <v>504.45</v>
          </cell>
          <cell r="I4090" t="str">
            <v>MATE MDIV 11422</v>
          </cell>
        </row>
        <row r="4091">
          <cell r="B4091" t="str">
            <v>MM 16KG/M</v>
          </cell>
        </row>
        <row r="4092">
          <cell r="A4092">
            <v>11423</v>
          </cell>
          <cell r="B4092" t="str">
            <v>ESTACA PRANCHA ARMCO USG-7 L=16PES(4,88M) NA-2C PRETA E=4,4M</v>
          </cell>
          <cell r="C4092" t="str">
            <v>UN</v>
          </cell>
          <cell r="D4092">
            <v>2</v>
          </cell>
          <cell r="E4092">
            <v>663.87</v>
          </cell>
          <cell r="F4092">
            <v>663.87</v>
          </cell>
          <cell r="H4092">
            <v>663.87</v>
          </cell>
          <cell r="I4092" t="str">
            <v>MATE MDIV 11423</v>
          </cell>
        </row>
        <row r="4093">
          <cell r="B4093" t="str">
            <v>M 16KG/M</v>
          </cell>
        </row>
        <row r="4094">
          <cell r="A4094">
            <v>11424</v>
          </cell>
          <cell r="B4094" t="str">
            <v>ESTACA PRANCHA ARMCO USG-7 L=20PES(6,1M) NA-4C PRETA E=4,7MM</v>
          </cell>
          <cell r="C4094" t="str">
            <v>UN</v>
          </cell>
          <cell r="D4094">
            <v>2</v>
          </cell>
          <cell r="E4094">
            <v>1275.75</v>
          </cell>
          <cell r="F4094">
            <v>1275.75</v>
          </cell>
          <cell r="H4094">
            <v>1275.75</v>
          </cell>
          <cell r="I4094" t="str">
            <v>MATE MDIV 11424</v>
          </cell>
        </row>
        <row r="4095">
          <cell r="B4095" t="str">
            <v>25KG/M</v>
          </cell>
        </row>
        <row r="4096">
          <cell r="A4096">
            <v>11425</v>
          </cell>
          <cell r="B4096" t="str">
            <v>ESTACA PRANCHA ARMCO USG-7 L=24PES(7,32M) NA-8C PRETA E=4,7M</v>
          </cell>
          <cell r="C4096" t="str">
            <v>UN</v>
          </cell>
          <cell r="D4096">
            <v>2</v>
          </cell>
          <cell r="E4096">
            <v>2260.16</v>
          </cell>
          <cell r="F4096">
            <v>2260.16</v>
          </cell>
          <cell r="H4096">
            <v>2260.16</v>
          </cell>
          <cell r="I4096" t="str">
            <v>MATE MDIV 11425</v>
          </cell>
        </row>
        <row r="4097">
          <cell r="B4097" t="str">
            <v>M 37KG/M</v>
          </cell>
        </row>
        <row r="4098">
          <cell r="A4098">
            <v>13</v>
          </cell>
          <cell r="B4098" t="str">
            <v>ESTOPA</v>
          </cell>
          <cell r="C4098" t="str">
            <v>KG</v>
          </cell>
          <cell r="D4098">
            <v>2</v>
          </cell>
          <cell r="E4098">
            <v>2.37</v>
          </cell>
          <cell r="F4098">
            <v>4.03</v>
          </cell>
          <cell r="H4098">
            <v>5.25</v>
          </cell>
          <cell r="I4098" t="str">
            <v>MATE MDIV 13</v>
          </cell>
        </row>
        <row r="4099">
          <cell r="A4099">
            <v>14</v>
          </cell>
          <cell r="B4099" t="str">
            <v>ESTOPA OU CORDA ALCATROADA P/ JUNTA DE TUBOS CONCRETO/CERAMI</v>
          </cell>
          <cell r="C4099" t="str">
            <v>KG</v>
          </cell>
          <cell r="D4099">
            <v>2</v>
          </cell>
          <cell r="E4099">
            <v>2.73</v>
          </cell>
          <cell r="F4099">
            <v>3.82</v>
          </cell>
          <cell r="H4099">
            <v>5.86</v>
          </cell>
          <cell r="I4099" t="str">
            <v>MATE MDIV 14</v>
          </cell>
        </row>
        <row r="4100">
          <cell r="B4100" t="str">
            <v>CO</v>
          </cell>
        </row>
        <row r="4101">
          <cell r="A4101">
            <v>11429</v>
          </cell>
          <cell r="B4101" t="str">
            <v>ESTOPIM DUPLO</v>
          </cell>
          <cell r="C4101" t="str">
            <v>M</v>
          </cell>
          <cell r="D4101">
            <v>2</v>
          </cell>
          <cell r="E4101">
            <v>1.31</v>
          </cell>
          <cell r="F4101">
            <v>1.31</v>
          </cell>
          <cell r="H4101">
            <v>1.31</v>
          </cell>
          <cell r="I4101" t="str">
            <v>MATE MDIV 11429</v>
          </cell>
        </row>
        <row r="4102">
          <cell r="A4102">
            <v>2762</v>
          </cell>
          <cell r="B4102" t="str">
            <v>ESTOPIM SIMPLES</v>
          </cell>
          <cell r="C4102" t="str">
            <v>M</v>
          </cell>
          <cell r="D4102">
            <v>2</v>
          </cell>
          <cell r="E4102">
            <v>1.18</v>
          </cell>
          <cell r="F4102">
            <v>1.18</v>
          </cell>
          <cell r="H4102">
            <v>1.18</v>
          </cell>
          <cell r="I4102" t="str">
            <v>MATE MDIV 2762</v>
          </cell>
        </row>
        <row r="4103">
          <cell r="A4103">
            <v>21142</v>
          </cell>
          <cell r="B4103" t="str">
            <v>ESTRIBO C/ PARAFUSO EM CHAPA DE FERRO FUNDIDO DE 2" X 3/16"</v>
          </cell>
          <cell r="C4103" t="str">
            <v>UN</v>
          </cell>
          <cell r="D4103">
            <v>2</v>
          </cell>
          <cell r="E4103">
            <v>10.77</v>
          </cell>
          <cell r="F4103">
            <v>12.53</v>
          </cell>
          <cell r="H4103">
            <v>14.1</v>
          </cell>
          <cell r="I4103" t="str">
            <v>MATE MDIV 21142</v>
          </cell>
        </row>
        <row r="4104">
          <cell r="B4104" t="str">
            <v>X 35CM SECAO "U" PARA MADEIRAMENTO DE TELHADO"</v>
          </cell>
        </row>
        <row r="4105">
          <cell r="A4105">
            <v>12865</v>
          </cell>
          <cell r="B4105" t="str">
            <v>ESTUCADOR</v>
          </cell>
          <cell r="C4105" t="str">
            <v>H</v>
          </cell>
          <cell r="D4105">
            <v>2</v>
          </cell>
          <cell r="E4105">
            <v>3.1</v>
          </cell>
          <cell r="F4105">
            <v>3.1</v>
          </cell>
          <cell r="H4105">
            <v>3.1</v>
          </cell>
          <cell r="I4105" t="str">
            <v>MOBR MOBA 12865</v>
          </cell>
        </row>
        <row r="4106">
          <cell r="A4106">
            <v>14284</v>
          </cell>
          <cell r="B4106" t="str">
            <v>EXPLOSOR ELETRONICO AEE T9.A7 1000V</v>
          </cell>
          <cell r="C4106" t="str">
            <v>UN</v>
          </cell>
          <cell r="D4106">
            <v>2</v>
          </cell>
          <cell r="E4106">
            <v>8.73</v>
          </cell>
          <cell r="F4106">
            <v>8.73</v>
          </cell>
          <cell r="H4106">
            <v>8.73</v>
          </cell>
          <cell r="I4106" t="str">
            <v>MATE MDIV 14284</v>
          </cell>
        </row>
        <row r="4107">
          <cell r="A4107">
            <v>11582</v>
          </cell>
          <cell r="B4107" t="str">
            <v>EXTENSOR/HASTE DE COMANDO 25MM ALUMINIO</v>
          </cell>
          <cell r="C4107" t="str">
            <v>UN</v>
          </cell>
          <cell r="D4107">
            <v>2</v>
          </cell>
          <cell r="E4107">
            <v>12.48</v>
          </cell>
          <cell r="F4107">
            <v>13.44</v>
          </cell>
          <cell r="H4107">
            <v>15.27</v>
          </cell>
          <cell r="I4107" t="str">
            <v>MATE MDIV 11582</v>
          </cell>
        </row>
        <row r="4108">
          <cell r="A4108">
            <v>10886</v>
          </cell>
          <cell r="B4108" t="str">
            <v>EXTINTOR DE INCENDIO C/ CARGA DE AGUA PRESSURIZADA AP 10L</v>
          </cell>
          <cell r="C4108" t="str">
            <v>UN</v>
          </cell>
          <cell r="D4108">
            <v>2</v>
          </cell>
          <cell r="E4108">
            <v>110.99</v>
          </cell>
          <cell r="F4108">
            <v>138.74</v>
          </cell>
          <cell r="H4108">
            <v>166.49</v>
          </cell>
          <cell r="I4108" t="str">
            <v>MATE MDIV 10886</v>
          </cell>
        </row>
        <row r="4109">
          <cell r="A4109" t="str">
            <v>ÓDIGO</v>
          </cell>
          <cell r="B4109" t="str">
            <v>| DESCRIÇÃO DO INSUMO</v>
          </cell>
          <cell r="C4109" t="str">
            <v>| UNID.</v>
          </cell>
          <cell r="D4109" t="str">
            <v>| CAT.</v>
          </cell>
          <cell r="E4109" t="str">
            <v>P R E Ç O</v>
          </cell>
          <cell r="F4109" t="str">
            <v>S  C A L C</v>
          </cell>
          <cell r="G4109" t="str">
            <v>U L A</v>
          </cell>
          <cell r="H4109" t="str">
            <v>D O S  |</v>
          </cell>
          <cell r="I4109" t="str">
            <v>COD.INTELIGENTE</v>
          </cell>
        </row>
        <row r="4110">
          <cell r="D4110">
            <v>1</v>
          </cell>
          <cell r="E4110" t="str">
            <v>.QUARTIL</v>
          </cell>
          <cell r="F4110" t="str">
            <v>MEDIANO</v>
          </cell>
          <cell r="G4110">
            <v>3</v>
          </cell>
          <cell r="H4110" t="str">
            <v>.QUARTIL</v>
          </cell>
        </row>
        <row r="4112">
          <cell r="A4112" t="str">
            <v>íNCULO..</v>
          </cell>
          <cell r="B4112" t="str">
            <v>...: NACIONAL CAIXA</v>
          </cell>
        </row>
        <row r="4114">
          <cell r="A4114">
            <v>10890</v>
          </cell>
          <cell r="B4114" t="str">
            <v>EXTINTOR DE INCENDIO C/ CARGA DE PO QUIMICO SECO PQS 12KG</v>
          </cell>
          <cell r="C4114" t="str">
            <v>UN</v>
          </cell>
          <cell r="D4114">
            <v>2</v>
          </cell>
          <cell r="E4114">
            <v>167.72</v>
          </cell>
          <cell r="F4114">
            <v>209.66</v>
          </cell>
          <cell r="H4114">
            <v>251.59</v>
          </cell>
          <cell r="I4114" t="str">
            <v>MATE MDIV 10890</v>
          </cell>
        </row>
        <row r="4115">
          <cell r="A4115">
            <v>10891</v>
          </cell>
          <cell r="B4115" t="str">
            <v>EXTINTOR DE INCENDIO C/ CARGA DE PO QUIMICO SECO PQS 4KG</v>
          </cell>
          <cell r="C4115" t="str">
            <v>UN</v>
          </cell>
          <cell r="D4115">
            <v>2</v>
          </cell>
          <cell r="E4115">
            <v>96.74</v>
          </cell>
          <cell r="F4115">
            <v>120.92</v>
          </cell>
          <cell r="H4115">
            <v>145.11000000000001</v>
          </cell>
          <cell r="I4115" t="str">
            <v>MATE MDIV 10891</v>
          </cell>
        </row>
        <row r="4116">
          <cell r="A4116">
            <v>10892</v>
          </cell>
          <cell r="B4116" t="str">
            <v>EXTINTOR DE INCENDIO C/ CARGA DE PO QUIMICO SECO PQS 6KG</v>
          </cell>
          <cell r="C4116" t="str">
            <v>UN</v>
          </cell>
          <cell r="D4116">
            <v>1</v>
          </cell>
          <cell r="E4116">
            <v>120</v>
          </cell>
          <cell r="F4116">
            <v>150</v>
          </cell>
          <cell r="H4116">
            <v>180</v>
          </cell>
          <cell r="I4116" t="str">
            <v>MATE MDIV 10892</v>
          </cell>
        </row>
        <row r="4117">
          <cell r="A4117">
            <v>20977</v>
          </cell>
          <cell r="B4117" t="str">
            <v>EXTINTOR DE INCENDIO C/ CARGA DE PO QUIMICO SECO PQS 8KG</v>
          </cell>
          <cell r="C4117" t="str">
            <v>UN</v>
          </cell>
          <cell r="D4117">
            <v>2</v>
          </cell>
          <cell r="E4117">
            <v>143.44999999999999</v>
          </cell>
          <cell r="F4117">
            <v>179.32</v>
          </cell>
          <cell r="H4117">
            <v>215.18</v>
          </cell>
          <cell r="I4117" t="str">
            <v>MATE MDIV 20977</v>
          </cell>
        </row>
        <row r="4118">
          <cell r="A4118">
            <v>10888</v>
          </cell>
          <cell r="B4118" t="str">
            <v>EXTINTOR DE INCENDIO C/ CARGA GAS CARBONICO CO2 4KG</v>
          </cell>
          <cell r="C4118" t="str">
            <v>UN</v>
          </cell>
          <cell r="D4118">
            <v>2</v>
          </cell>
          <cell r="E4118">
            <v>320.64999999999998</v>
          </cell>
          <cell r="F4118">
            <v>400.82</v>
          </cell>
          <cell r="H4118">
            <v>480.98</v>
          </cell>
          <cell r="I4118" t="str">
            <v>MATE MDIV 10888</v>
          </cell>
        </row>
        <row r="4119">
          <cell r="A4119">
            <v>10889</v>
          </cell>
          <cell r="B4119" t="str">
            <v>EXTINTOR DE INCENDIO C/ CARGA GAS CARBONICO CO2 6KG</v>
          </cell>
          <cell r="C4119" t="str">
            <v>UN</v>
          </cell>
          <cell r="D4119">
            <v>2</v>
          </cell>
          <cell r="E4119">
            <v>392.46</v>
          </cell>
          <cell r="F4119">
            <v>490.57</v>
          </cell>
          <cell r="H4119">
            <v>588.69000000000005</v>
          </cell>
          <cell r="I4119" t="str">
            <v>MATE MDIV 10889</v>
          </cell>
        </row>
        <row r="4120">
          <cell r="A4120">
            <v>15008</v>
          </cell>
          <cell r="B4120" t="str">
            <v>EXTREMIDADE FOFO FLANGE E BOLSA JGS PN-10 DN 200 INCLUSIVE A</v>
          </cell>
          <cell r="C4120" t="str">
            <v>UN</v>
          </cell>
          <cell r="D4120">
            <v>2</v>
          </cell>
          <cell r="E4120">
            <v>283.44</v>
          </cell>
          <cell r="F4120">
            <v>306.35000000000002</v>
          </cell>
          <cell r="H4120">
            <v>342.97</v>
          </cell>
          <cell r="I4120" t="str">
            <v>MATE MHIS 15008</v>
          </cell>
        </row>
        <row r="4121">
          <cell r="B4121" t="str">
            <v>NEL BORRACHA</v>
          </cell>
        </row>
        <row r="4122">
          <cell r="A4122">
            <v>15009</v>
          </cell>
          <cell r="B4122" t="str">
            <v>EXTREMIDADE FOFO FLANGE E BOLSA JGS PN-10 DN 250 INCLUSIVE A</v>
          </cell>
          <cell r="C4122" t="str">
            <v>UN</v>
          </cell>
          <cell r="D4122">
            <v>2</v>
          </cell>
          <cell r="E4122">
            <v>393.26</v>
          </cell>
          <cell r="F4122">
            <v>425.04</v>
          </cell>
          <cell r="H4122">
            <v>475.85</v>
          </cell>
          <cell r="I4122" t="str">
            <v>MATE MHIS 15009</v>
          </cell>
        </row>
        <row r="4123">
          <cell r="B4123" t="str">
            <v>NEL BORRACHA</v>
          </cell>
        </row>
        <row r="4124">
          <cell r="A4124">
            <v>15010</v>
          </cell>
          <cell r="B4124" t="str">
            <v>EXTREMIDADE FOFO FLANGE E BOLSA JGS PN-10 DN 300 INCLUSIVE A</v>
          </cell>
          <cell r="C4124" t="str">
            <v>UN</v>
          </cell>
          <cell r="D4124">
            <v>2</v>
          </cell>
          <cell r="E4124">
            <v>498.81</v>
          </cell>
          <cell r="F4124">
            <v>539.12</v>
          </cell>
          <cell r="H4124">
            <v>603.55999999999995</v>
          </cell>
          <cell r="I4124" t="str">
            <v>MATE MHIS 15010</v>
          </cell>
        </row>
        <row r="4125">
          <cell r="B4125" t="str">
            <v>NEL BORRACHA</v>
          </cell>
        </row>
        <row r="4126">
          <cell r="A4126">
            <v>2947</v>
          </cell>
          <cell r="B4126" t="str">
            <v>EXTREMIDADE FOFO FLANGE E BOLSA JGS PN-10 DN 350 INCLUSIVE A</v>
          </cell>
          <cell r="C4126" t="str">
            <v>UN</v>
          </cell>
          <cell r="D4126">
            <v>2</v>
          </cell>
          <cell r="E4126">
            <v>616.03</v>
          </cell>
          <cell r="F4126">
            <v>665.81</v>
          </cell>
          <cell r="H4126">
            <v>745.4</v>
          </cell>
          <cell r="I4126" t="str">
            <v>MATE MHIS 2947</v>
          </cell>
        </row>
        <row r="4127">
          <cell r="B4127" t="str">
            <v>NEL BORRACHA</v>
          </cell>
        </row>
        <row r="4128">
          <cell r="A4128">
            <v>2873</v>
          </cell>
          <cell r="B4128" t="str">
            <v>EXTREMIDADE FOFO FLANGE E BOLSA JGS PN-10 DN 400 INCLUSIVE A</v>
          </cell>
          <cell r="C4128" t="str">
            <v>UN</v>
          </cell>
          <cell r="D4128">
            <v>2</v>
          </cell>
          <cell r="E4128">
            <v>544.51</v>
          </cell>
          <cell r="F4128">
            <v>588.51</v>
          </cell>
          <cell r="H4128">
            <v>658.86</v>
          </cell>
          <cell r="I4128" t="str">
            <v>MATE MHIS 2873</v>
          </cell>
        </row>
        <row r="4129">
          <cell r="B4129" t="str">
            <v>NEL BORRACHA</v>
          </cell>
        </row>
        <row r="4130">
          <cell r="A4130">
            <v>2946</v>
          </cell>
          <cell r="B4130" t="str">
            <v>EXTREMIDADE FOFO FLANGE E BOLSA JGS PN-10 DN 500 INCLUSIVE A</v>
          </cell>
          <cell r="C4130" t="str">
            <v>UN</v>
          </cell>
          <cell r="D4130">
            <v>2</v>
          </cell>
          <cell r="E4130">
            <v>1092.97</v>
          </cell>
          <cell r="F4130">
            <v>1181.3</v>
          </cell>
          <cell r="H4130">
            <v>1322.5</v>
          </cell>
          <cell r="I4130" t="str">
            <v>MATE MHIS 2946</v>
          </cell>
        </row>
        <row r="4131">
          <cell r="B4131" t="str">
            <v>NEL BORRACHA</v>
          </cell>
        </row>
        <row r="4132">
          <cell r="A4132">
            <v>2875</v>
          </cell>
          <cell r="B4132" t="str">
            <v>EXTREMIDADE FOFO FLANGE E BOLSA JGS PN-10 DN 600 INCLUSIVE A</v>
          </cell>
          <cell r="C4132" t="str">
            <v>UN</v>
          </cell>
          <cell r="D4132">
            <v>2</v>
          </cell>
          <cell r="E4132">
            <v>1484.98</v>
          </cell>
          <cell r="F4132">
            <v>1604.98</v>
          </cell>
          <cell r="H4132">
            <v>1796.82</v>
          </cell>
          <cell r="I4132" t="str">
            <v>MATE MHIS 2875</v>
          </cell>
        </row>
        <row r="4133">
          <cell r="B4133" t="str">
            <v>NEL BORRACHA</v>
          </cell>
        </row>
        <row r="4134">
          <cell r="A4134">
            <v>2877</v>
          </cell>
          <cell r="B4134" t="str">
            <v>EXTREMIDADE FOFO FLANGE E BOLSA JGS PN-10 DN 800 INCLUSIVE A</v>
          </cell>
          <cell r="C4134" t="str">
            <v>UN</v>
          </cell>
          <cell r="D4134">
            <v>2</v>
          </cell>
          <cell r="E4134">
            <v>3818.93</v>
          </cell>
          <cell r="F4134">
            <v>4127.53</v>
          </cell>
          <cell r="H4134">
            <v>4620.91</v>
          </cell>
          <cell r="I4134" t="str">
            <v>MATE MHIS 2877</v>
          </cell>
        </row>
        <row r="4135">
          <cell r="B4135" t="str">
            <v>NEL BORRACHA</v>
          </cell>
        </row>
        <row r="4136">
          <cell r="A4136">
            <v>2869</v>
          </cell>
          <cell r="B4136" t="str">
            <v>EXTREMIDADE FOFO FLANGE E BOLSA JGS PN-10/16 DN 100 INCLUSIV</v>
          </cell>
          <cell r="C4136" t="str">
            <v>UN</v>
          </cell>
          <cell r="D4136">
            <v>1</v>
          </cell>
          <cell r="E4136">
            <v>99</v>
          </cell>
          <cell r="F4136">
            <v>107</v>
          </cell>
          <cell r="H4136">
            <v>119.79</v>
          </cell>
          <cell r="I4136" t="str">
            <v>MATE MHIS 2869</v>
          </cell>
        </row>
        <row r="4137">
          <cell r="B4137" t="str">
            <v>E ANEL BORRACHA</v>
          </cell>
        </row>
        <row r="4138">
          <cell r="A4138">
            <v>2870</v>
          </cell>
          <cell r="B4138" t="str">
            <v>EXTREMIDADE FOFO FLANGE E BOLSA JGS PN-10/16 DN 150 INCLUSIV</v>
          </cell>
          <cell r="C4138" t="str">
            <v>UN</v>
          </cell>
          <cell r="D4138">
            <v>2</v>
          </cell>
          <cell r="E4138">
            <v>158.81</v>
          </cell>
          <cell r="F4138">
            <v>171.64</v>
          </cell>
          <cell r="H4138">
            <v>192.16</v>
          </cell>
          <cell r="I4138" t="str">
            <v>MATE MHIS 2870</v>
          </cell>
        </row>
        <row r="4139">
          <cell r="B4139" t="str">
            <v>E ANEL BORRACHA</v>
          </cell>
        </row>
        <row r="4140">
          <cell r="A4140" t="str">
            <v>ÓDIGO</v>
          </cell>
          <cell r="B4140" t="str">
            <v>| DESCRIÇÃO DO INSUMO</v>
          </cell>
          <cell r="C4140" t="str">
            <v>| UNID.</v>
          </cell>
          <cell r="D4140" t="str">
            <v>| CAT.</v>
          </cell>
          <cell r="E4140" t="str">
            <v>P R E Ç O</v>
          </cell>
          <cell r="F4140" t="str">
            <v>S  C A L C</v>
          </cell>
          <cell r="G4140" t="str">
            <v>U L A</v>
          </cell>
          <cell r="H4140" t="str">
            <v>D O S  |</v>
          </cell>
          <cell r="I4140" t="str">
            <v>COD.INTELIGENTE</v>
          </cell>
        </row>
        <row r="4141">
          <cell r="D4141">
            <v>1</v>
          </cell>
          <cell r="E4141" t="str">
            <v>.QUARTIL</v>
          </cell>
          <cell r="F4141" t="str">
            <v>MEDIANO</v>
          </cell>
          <cell r="G4141">
            <v>3</v>
          </cell>
          <cell r="H4141" t="str">
            <v>.QUARTIL</v>
          </cell>
        </row>
        <row r="4143">
          <cell r="A4143" t="str">
            <v>íNCULO..</v>
          </cell>
          <cell r="B4143" t="str">
            <v>...: NACIONAL CAIXA</v>
          </cell>
        </row>
        <row r="4145">
          <cell r="A4145">
            <v>2948</v>
          </cell>
          <cell r="B4145" t="str">
            <v>EXTREMIDADE FOFO FLANGE E BOLSA JGS PN-10/16 DN 200 INCLUSIV</v>
          </cell>
          <cell r="C4145" t="str">
            <v>UN</v>
          </cell>
          <cell r="D4145">
            <v>2</v>
          </cell>
          <cell r="E4145">
            <v>200.08</v>
          </cell>
          <cell r="F4145">
            <v>216.24</v>
          </cell>
          <cell r="H4145">
            <v>242.09</v>
          </cell>
          <cell r="I4145" t="str">
            <v>MATE MHIS 2948</v>
          </cell>
        </row>
        <row r="4146">
          <cell r="B4146" t="str">
            <v>E ANEL BORRACHA</v>
          </cell>
        </row>
        <row r="4147">
          <cell r="A4147">
            <v>2871</v>
          </cell>
          <cell r="B4147" t="str">
            <v>EXTREMIDADE FOFO FLANGE E BOLSA JGS PN-10/16 DN 250 INCLUSIV</v>
          </cell>
          <cell r="C4147" t="str">
            <v>UN</v>
          </cell>
          <cell r="D4147">
            <v>2</v>
          </cell>
          <cell r="E4147">
            <v>298.52999999999997</v>
          </cell>
          <cell r="F4147">
            <v>322.66000000000003</v>
          </cell>
          <cell r="H4147">
            <v>361.23</v>
          </cell>
          <cell r="I4147" t="str">
            <v>MATE MHIS 2871</v>
          </cell>
        </row>
        <row r="4148">
          <cell r="B4148" t="str">
            <v>E ANEL BORRACHA</v>
          </cell>
        </row>
        <row r="4149">
          <cell r="A4149">
            <v>2872</v>
          </cell>
          <cell r="B4149" t="str">
            <v>EXTREMIDADE FOFO FLANGE E BOLSA JGS PN-10/16 DN 300 INCLUSIV</v>
          </cell>
          <cell r="C4149" t="str">
            <v>UN</v>
          </cell>
          <cell r="D4149">
            <v>2</v>
          </cell>
          <cell r="E4149">
            <v>383.64</v>
          </cell>
          <cell r="F4149">
            <v>414.64</v>
          </cell>
          <cell r="H4149">
            <v>464.2</v>
          </cell>
          <cell r="I4149" t="str">
            <v>MATE MHIS 2872</v>
          </cell>
        </row>
        <row r="4150">
          <cell r="B4150" t="str">
            <v>E ANEL BORRACHA</v>
          </cell>
        </row>
        <row r="4151">
          <cell r="A4151">
            <v>2868</v>
          </cell>
          <cell r="B4151" t="str">
            <v>EXTREMIDADE FOFO FLANGE E BOLSA JGS PN-10/16/25 DN 80 INCLUS</v>
          </cell>
          <cell r="C4151" t="str">
            <v>UN</v>
          </cell>
          <cell r="D4151">
            <v>2</v>
          </cell>
          <cell r="E4151">
            <v>92.81</v>
          </cell>
          <cell r="F4151">
            <v>100.31</v>
          </cell>
          <cell r="H4151">
            <v>112.3</v>
          </cell>
          <cell r="I4151" t="str">
            <v>MATE MHIS 2868</v>
          </cell>
        </row>
        <row r="4152">
          <cell r="B4152" t="str">
            <v>IVE ANEL BORRACHA</v>
          </cell>
        </row>
        <row r="4153">
          <cell r="A4153">
            <v>2886</v>
          </cell>
          <cell r="B4153" t="str">
            <v>EXTREMIDADE FOFO FLANGE E BOLSA JGS PN-16 DN 350 INCLUSIVE A</v>
          </cell>
          <cell r="C4153" t="str">
            <v>UN</v>
          </cell>
          <cell r="D4153">
            <v>2</v>
          </cell>
          <cell r="E4153">
            <v>655.15</v>
          </cell>
          <cell r="F4153">
            <v>708.09</v>
          </cell>
          <cell r="H4153">
            <v>792.73</v>
          </cell>
          <cell r="I4153" t="str">
            <v>MATE MHIS 2886</v>
          </cell>
        </row>
        <row r="4154">
          <cell r="B4154" t="str">
            <v>NEL BORRACHA</v>
          </cell>
        </row>
        <row r="4155">
          <cell r="A4155">
            <v>2943</v>
          </cell>
          <cell r="B4155" t="str">
            <v>EXTREMIDADE FOFO FLANGE E BOLSA JGS PN-16 DN 400 INCLUSIVE A</v>
          </cell>
          <cell r="C4155" t="str">
            <v>UN</v>
          </cell>
          <cell r="D4155">
            <v>2</v>
          </cell>
          <cell r="E4155">
            <v>832.87</v>
          </cell>
          <cell r="F4155">
            <v>900.17</v>
          </cell>
          <cell r="H4155">
            <v>1007.77</v>
          </cell>
          <cell r="I4155" t="str">
            <v>MATE MHIS 2943</v>
          </cell>
        </row>
        <row r="4156">
          <cell r="B4156" t="str">
            <v>NEL BORRACHA</v>
          </cell>
        </row>
        <row r="4157">
          <cell r="A4157">
            <v>2942</v>
          </cell>
          <cell r="B4157" t="str">
            <v>EXTREMIDADE FOFO FLANGE E BOLSA JGS PN-16 DN 500 INCLUSIVE A</v>
          </cell>
          <cell r="C4157" t="str">
            <v>UN</v>
          </cell>
          <cell r="D4157">
            <v>2</v>
          </cell>
          <cell r="E4157">
            <v>1282.04</v>
          </cell>
          <cell r="F4157">
            <v>1385.64</v>
          </cell>
          <cell r="H4157">
            <v>1551.27</v>
          </cell>
          <cell r="I4157" t="str">
            <v>MATE MHIS 2942</v>
          </cell>
        </row>
        <row r="4158">
          <cell r="B4158" t="str">
            <v>NEL BORRACHA</v>
          </cell>
        </row>
        <row r="4159">
          <cell r="A4159">
            <v>2888</v>
          </cell>
          <cell r="B4159" t="str">
            <v>EXTREMIDADE FOFO FLANGE E BOLSA JGS PN-16 DN 600 INCLUSIVE A</v>
          </cell>
          <cell r="C4159" t="str">
            <v>UN</v>
          </cell>
          <cell r="D4159">
            <v>2</v>
          </cell>
          <cell r="E4159">
            <v>1837.01</v>
          </cell>
          <cell r="F4159">
            <v>1985.46</v>
          </cell>
          <cell r="H4159">
            <v>2222.79</v>
          </cell>
          <cell r="I4159" t="str">
            <v>MATE MHIS 2888</v>
          </cell>
        </row>
        <row r="4160">
          <cell r="B4160" t="str">
            <v>NEL BORRACHA</v>
          </cell>
        </row>
        <row r="4161">
          <cell r="A4161">
            <v>2940</v>
          </cell>
          <cell r="B4161" t="str">
            <v>EXTREMIDADE FOFO FLANGE E BOLSA JGS PN-25 DN 100 INCLUSIVE A</v>
          </cell>
          <cell r="C4161" t="str">
            <v>UN</v>
          </cell>
          <cell r="D4161">
            <v>2</v>
          </cell>
          <cell r="E4161">
            <v>134.87</v>
          </cell>
          <cell r="F4161">
            <v>145.77000000000001</v>
          </cell>
          <cell r="H4161">
            <v>163.19999999999999</v>
          </cell>
          <cell r="I4161" t="str">
            <v>MATE MHIS 2940</v>
          </cell>
        </row>
        <row r="4162">
          <cell r="B4162" t="str">
            <v>NEL BORRACHA</v>
          </cell>
        </row>
        <row r="4163">
          <cell r="A4163">
            <v>2890</v>
          </cell>
          <cell r="B4163" t="str">
            <v>EXTREMIDADE FOFO FLANGE E BOLSA JGS PN-25 DN 150 INCLUSIVE A</v>
          </cell>
          <cell r="C4163" t="str">
            <v>UN</v>
          </cell>
          <cell r="D4163">
            <v>2</v>
          </cell>
          <cell r="E4163">
            <v>216.59</v>
          </cell>
          <cell r="F4163">
            <v>234.1</v>
          </cell>
          <cell r="H4163">
            <v>262.08</v>
          </cell>
          <cell r="I4163" t="str">
            <v>MATE MHIS 2890</v>
          </cell>
        </row>
        <row r="4164">
          <cell r="B4164" t="str">
            <v>NEL BORRACHA</v>
          </cell>
        </row>
        <row r="4165">
          <cell r="A4165">
            <v>2939</v>
          </cell>
          <cell r="B4165" t="str">
            <v>EXTREMIDADE FOFO FLANGE E BOLSA JGS PN-25 DN 200 INCLUSIVE A</v>
          </cell>
          <cell r="C4165" t="str">
            <v>UN</v>
          </cell>
          <cell r="D4165">
            <v>2</v>
          </cell>
          <cell r="E4165">
            <v>310.24</v>
          </cell>
          <cell r="F4165">
            <v>335.31</v>
          </cell>
          <cell r="H4165">
            <v>375.39</v>
          </cell>
          <cell r="I4165" t="str">
            <v>MATE MHIS 2939</v>
          </cell>
        </row>
        <row r="4166">
          <cell r="B4166" t="str">
            <v>NEL BORRACHA</v>
          </cell>
        </row>
        <row r="4167">
          <cell r="B4167" t="str">
            <v>**CAIXA**</v>
          </cell>
        </row>
        <row r="4168">
          <cell r="A4168">
            <v>2891</v>
          </cell>
          <cell r="B4168" t="str">
            <v>EXTREMIDADE FOFO FLANGE E BOLSA JGS PN-25 DN 250 INCLUSIVE A</v>
          </cell>
          <cell r="C4168" t="str">
            <v>UN</v>
          </cell>
          <cell r="D4168">
            <v>2</v>
          </cell>
          <cell r="E4168">
            <v>439.54</v>
          </cell>
          <cell r="F4168">
            <v>475.06</v>
          </cell>
          <cell r="H4168">
            <v>531.85</v>
          </cell>
          <cell r="I4168" t="str">
            <v>MATE MHIS 2891</v>
          </cell>
        </row>
        <row r="4169">
          <cell r="B4169" t="str">
            <v>NEL BORRACHA</v>
          </cell>
        </row>
        <row r="4170">
          <cell r="A4170">
            <v>2938</v>
          </cell>
          <cell r="B4170" t="str">
            <v>EXTREMIDADE FOFO FLANGE E BOLSA JGS PN-25 DN 300 INCLUSIVE A</v>
          </cell>
          <cell r="C4170" t="str">
            <v>UN</v>
          </cell>
          <cell r="D4170">
            <v>2</v>
          </cell>
          <cell r="E4170">
            <v>564.59</v>
          </cell>
          <cell r="F4170">
            <v>610.22</v>
          </cell>
          <cell r="H4170">
            <v>683.16</v>
          </cell>
          <cell r="I4170" t="str">
            <v>MATE MHIS 2938</v>
          </cell>
        </row>
        <row r="4171">
          <cell r="A4171" t="str">
            <v>ÓDIGO</v>
          </cell>
          <cell r="B4171" t="str">
            <v>| DESCRIÇÃO DO INSUMO</v>
          </cell>
          <cell r="C4171" t="str">
            <v>| UNID.</v>
          </cell>
          <cell r="D4171" t="str">
            <v>| CAT.</v>
          </cell>
          <cell r="E4171" t="str">
            <v>P R E Ç O</v>
          </cell>
          <cell r="F4171" t="str">
            <v>S  C A L C</v>
          </cell>
          <cell r="G4171" t="str">
            <v>U L A</v>
          </cell>
          <cell r="H4171" t="str">
            <v>D O S  |</v>
          </cell>
          <cell r="I4171" t="str">
            <v>COD.INTELIGENTE</v>
          </cell>
        </row>
        <row r="4172">
          <cell r="D4172">
            <v>1</v>
          </cell>
          <cell r="E4172" t="str">
            <v>.QUARTIL</v>
          </cell>
          <cell r="F4172" t="str">
            <v>MEDIANO</v>
          </cell>
          <cell r="G4172">
            <v>3</v>
          </cell>
          <cell r="H4172" t="str">
            <v>.QUARTIL</v>
          </cell>
        </row>
        <row r="4174">
          <cell r="A4174" t="str">
            <v>íNCULO..</v>
          </cell>
          <cell r="B4174" t="str">
            <v>...: NACIONAL CAIXA</v>
          </cell>
        </row>
        <row r="4176">
          <cell r="B4176" t="str">
            <v>NEL BORRACHA</v>
          </cell>
        </row>
        <row r="4177">
          <cell r="A4177">
            <v>2892</v>
          </cell>
          <cell r="B4177" t="str">
            <v>EXTREMIDADE FOFO FLANGE E BOLSA JGS PN-25 DN 350 INCLUSIVE A</v>
          </cell>
          <cell r="C4177" t="str">
            <v>UN</v>
          </cell>
          <cell r="D4177">
            <v>2</v>
          </cell>
          <cell r="E4177">
            <v>772.49</v>
          </cell>
          <cell r="F4177">
            <v>834.92</v>
          </cell>
          <cell r="H4177">
            <v>934.72</v>
          </cell>
          <cell r="I4177" t="str">
            <v>MATE MHIS 2892</v>
          </cell>
        </row>
        <row r="4178">
          <cell r="B4178" t="str">
            <v>NEL BORRACHA</v>
          </cell>
        </row>
        <row r="4179">
          <cell r="A4179">
            <v>2937</v>
          </cell>
          <cell r="B4179" t="str">
            <v>EXTREMIDADE FOFO FLANGE E BOLSA JGS PN-25 DN 400 INCLUSIVE A</v>
          </cell>
          <cell r="C4179" t="str">
            <v>UN</v>
          </cell>
          <cell r="D4179">
            <v>2</v>
          </cell>
          <cell r="E4179">
            <v>976.28</v>
          </cell>
          <cell r="F4179">
            <v>1055.17</v>
          </cell>
          <cell r="H4179">
            <v>1181.3</v>
          </cell>
          <cell r="I4179" t="str">
            <v>MATE MHIS 2937</v>
          </cell>
        </row>
        <row r="4180">
          <cell r="B4180" t="str">
            <v>NEL BORRACHA</v>
          </cell>
        </row>
        <row r="4181">
          <cell r="A4181">
            <v>2936</v>
          </cell>
          <cell r="B4181" t="str">
            <v>EXTREMIDADE FOFO FLANGE E BOLSA JGS PN-25 DN 500 INCLUSIVE A</v>
          </cell>
          <cell r="C4181" t="str">
            <v>UN</v>
          </cell>
          <cell r="D4181">
            <v>2</v>
          </cell>
          <cell r="E4181">
            <v>1425.45</v>
          </cell>
          <cell r="F4181">
            <v>1540.64</v>
          </cell>
          <cell r="H4181">
            <v>1724.8</v>
          </cell>
          <cell r="I4181" t="str">
            <v>MATE MHIS 2936</v>
          </cell>
        </row>
        <row r="4182">
          <cell r="B4182" t="str">
            <v>NEL BORRACHA</v>
          </cell>
        </row>
        <row r="4183">
          <cell r="A4183">
            <v>2894</v>
          </cell>
          <cell r="B4183" t="str">
            <v>EXTREMIDADE FOFO FLANGE E BOLSA JGS PN-25 DN 600 INCLUSIVE A</v>
          </cell>
          <cell r="C4183" t="str">
            <v>UN</v>
          </cell>
          <cell r="D4183">
            <v>2</v>
          </cell>
          <cell r="E4183">
            <v>2019.54</v>
          </cell>
          <cell r="F4183">
            <v>2182.7399999999998</v>
          </cell>
          <cell r="H4183">
            <v>2443.65</v>
          </cell>
          <cell r="I4183" t="str">
            <v>MATE MHIS 2894</v>
          </cell>
        </row>
        <row r="4184">
          <cell r="B4184" t="str">
            <v>NEL BORRACHA</v>
          </cell>
        </row>
        <row r="4185">
          <cell r="A4185">
            <v>2971</v>
          </cell>
          <cell r="B4185" t="str">
            <v>EXTREMIDADE FOFO FLANGE E BOLSA JM PN-10 DN    350</v>
          </cell>
          <cell r="C4185" t="str">
            <v>UN</v>
          </cell>
          <cell r="D4185">
            <v>2</v>
          </cell>
          <cell r="E4185">
            <v>1622.04</v>
          </cell>
          <cell r="F4185">
            <v>1753.12</v>
          </cell>
          <cell r="H4185">
            <v>1962.67</v>
          </cell>
          <cell r="I4185" t="str">
            <v>MATE MHIS 2971</v>
          </cell>
        </row>
        <row r="4186">
          <cell r="A4186">
            <v>2823</v>
          </cell>
          <cell r="B4186" t="str">
            <v>EXTREMIDADE FOFO FLANGE E BOLSA JM PN-10 DN    400</v>
          </cell>
          <cell r="C4186" t="str">
            <v>UN</v>
          </cell>
          <cell r="D4186">
            <v>2</v>
          </cell>
          <cell r="E4186">
            <v>2040.53</v>
          </cell>
          <cell r="F4186">
            <v>2205.42</v>
          </cell>
          <cell r="H4186">
            <v>2469.04</v>
          </cell>
          <cell r="I4186" t="str">
            <v>MATE MHIS 2823</v>
          </cell>
        </row>
        <row r="4187">
          <cell r="A4187">
            <v>2970</v>
          </cell>
          <cell r="B4187" t="str">
            <v>EXTREMIDADE FOFO FLANGE E BOLSA JM PN-10 DN    500</v>
          </cell>
          <cell r="C4187" t="str">
            <v>UN</v>
          </cell>
          <cell r="D4187">
            <v>2</v>
          </cell>
          <cell r="E4187">
            <v>3099.84</v>
          </cell>
          <cell r="F4187">
            <v>3350.34</v>
          </cell>
          <cell r="H4187">
            <v>3750.81</v>
          </cell>
          <cell r="I4187" t="str">
            <v>MATE MHIS 2970</v>
          </cell>
        </row>
        <row r="4188">
          <cell r="A4188">
            <v>2825</v>
          </cell>
          <cell r="B4188" t="str">
            <v>EXTREMIDADE FOFO FLANGE E BOLSA JM PN-10 DN    600</v>
          </cell>
          <cell r="C4188" t="str">
            <v>UN</v>
          </cell>
          <cell r="D4188">
            <v>2</v>
          </cell>
          <cell r="E4188">
            <v>3654.15</v>
          </cell>
          <cell r="F4188">
            <v>3949.43</v>
          </cell>
          <cell r="H4188">
            <v>4421.5200000000004</v>
          </cell>
          <cell r="I4188" t="str">
            <v>MATE MHIS 2825</v>
          </cell>
        </row>
        <row r="4189">
          <cell r="A4189">
            <v>2969</v>
          </cell>
          <cell r="B4189" t="str">
            <v>EXTREMIDADE FOFO FLANGE E BOLSA JM PN-10 DN    700</v>
          </cell>
          <cell r="C4189" t="str">
            <v>UN</v>
          </cell>
          <cell r="D4189">
            <v>2</v>
          </cell>
          <cell r="E4189">
            <v>6168.44</v>
          </cell>
          <cell r="F4189">
            <v>6666.9</v>
          </cell>
          <cell r="H4189">
            <v>7463.82</v>
          </cell>
          <cell r="I4189" t="str">
            <v>MATE MHIS 2969</v>
          </cell>
        </row>
        <row r="4190">
          <cell r="A4190">
            <v>2826</v>
          </cell>
          <cell r="B4190" t="str">
            <v>EXTREMIDADE FOFO FLANGE E BOLSA JM PN-10 DN    800</v>
          </cell>
          <cell r="C4190" t="str">
            <v>UN</v>
          </cell>
          <cell r="D4190">
            <v>2</v>
          </cell>
          <cell r="E4190">
            <v>8369.42</v>
          </cell>
          <cell r="F4190">
            <v>9045.74</v>
          </cell>
          <cell r="G4190">
            <v>1</v>
          </cell>
          <cell r="H4190" t="str">
            <v>0.127,00</v>
          </cell>
          <cell r="I4190" t="str">
            <v>MATE MHIS 2826</v>
          </cell>
        </row>
        <row r="4191">
          <cell r="A4191">
            <v>2968</v>
          </cell>
          <cell r="B4191" t="str">
            <v>EXTREMIDADE FOFO FLANGE E BOLSA JM PN-10 DN    900</v>
          </cell>
          <cell r="C4191" t="str">
            <v>UN</v>
          </cell>
          <cell r="D4191">
            <v>2</v>
          </cell>
          <cell r="E4191">
            <v>9387.92</v>
          </cell>
          <cell r="F4191">
            <v>10146.540000000001</v>
          </cell>
          <cell r="G4191">
            <v>1</v>
          </cell>
          <cell r="H4191">
            <v>1359.38</v>
          </cell>
          <cell r="I4191" t="str">
            <v>MATE MHIS 2968</v>
          </cell>
        </row>
        <row r="4192">
          <cell r="A4192">
            <v>2967</v>
          </cell>
          <cell r="B4192" t="str">
            <v>EXTREMIDADE FOFO FLANGE E BOLSA JM PN-10 DN 1000</v>
          </cell>
          <cell r="C4192" t="str">
            <v>UN</v>
          </cell>
          <cell r="D4192" t="str">
            <v>2     1</v>
          </cell>
          <cell r="E4192">
            <v>2785.38</v>
          </cell>
          <cell r="F4192">
            <v>13818.54</v>
          </cell>
          <cell r="G4192">
            <v>1</v>
          </cell>
          <cell r="H4192">
            <v>5470.31</v>
          </cell>
          <cell r="I4192" t="str">
            <v>MATE MHIS 2967</v>
          </cell>
        </row>
        <row r="4193">
          <cell r="A4193">
            <v>2827</v>
          </cell>
          <cell r="B4193" t="str">
            <v>EXTREMIDADE FOFO FLANGE E BOLSA JM PN-10 DN 1200</v>
          </cell>
          <cell r="C4193" t="str">
            <v>UN</v>
          </cell>
          <cell r="D4193" t="str">
            <v>2     1</v>
          </cell>
          <cell r="E4193">
            <v>3913.17</v>
          </cell>
          <cell r="F4193">
            <v>15037.46</v>
          </cell>
          <cell r="G4193">
            <v>1</v>
          </cell>
          <cell r="H4193">
            <v>6834.93</v>
          </cell>
          <cell r="I4193" t="str">
            <v>MATE MHIS 2827</v>
          </cell>
        </row>
        <row r="4194">
          <cell r="A4194">
            <v>2972</v>
          </cell>
          <cell r="B4194" t="str">
            <v>EXTREMIDADE FOFO FLANGE E BOLSA JM PN-10/16 DN 300</v>
          </cell>
          <cell r="C4194" t="str">
            <v>UN</v>
          </cell>
          <cell r="D4194">
            <v>2</v>
          </cell>
          <cell r="E4194">
            <v>1150.4000000000001</v>
          </cell>
          <cell r="F4194">
            <v>1243.3599999999999</v>
          </cell>
          <cell r="H4194">
            <v>1391.98</v>
          </cell>
          <cell r="I4194" t="str">
            <v>MATE MHIS 2972</v>
          </cell>
        </row>
        <row r="4195">
          <cell r="A4195">
            <v>2829</v>
          </cell>
          <cell r="B4195" t="str">
            <v>EXTREMIDADE FOFO FLANGE E BOLSA JM PN-16 DN    350</v>
          </cell>
          <cell r="C4195" t="str">
            <v>UN</v>
          </cell>
          <cell r="D4195">
            <v>2</v>
          </cell>
          <cell r="E4195">
            <v>1654.86</v>
          </cell>
          <cell r="F4195">
            <v>1788.59</v>
          </cell>
          <cell r="H4195">
            <v>2002.38</v>
          </cell>
          <cell r="I4195" t="str">
            <v>MATE MHIS 2829</v>
          </cell>
        </row>
        <row r="4196">
          <cell r="A4196">
            <v>2966</v>
          </cell>
          <cell r="B4196" t="str">
            <v>EXTREMIDADE FOFO FLANGE E BOLSA JM PN-16 DN    400</v>
          </cell>
          <cell r="C4196" t="str">
            <v>UN</v>
          </cell>
          <cell r="D4196">
            <v>2</v>
          </cell>
          <cell r="E4196">
            <v>2141.7199999999998</v>
          </cell>
          <cell r="F4196">
            <v>2314.79</v>
          </cell>
          <cell r="H4196">
            <v>2591.48</v>
          </cell>
          <cell r="I4196" t="str">
            <v>MATE MHIS 2966</v>
          </cell>
        </row>
        <row r="4197">
          <cell r="A4197">
            <v>2831</v>
          </cell>
          <cell r="B4197" t="str">
            <v>EXTREMIDADE FOFO FLANGE E BOLSA JM PN-16 DN    500</v>
          </cell>
          <cell r="C4197" t="str">
            <v>UN</v>
          </cell>
          <cell r="D4197">
            <v>2</v>
          </cell>
          <cell r="E4197">
            <v>3352.82</v>
          </cell>
          <cell r="F4197">
            <v>3623.76</v>
          </cell>
          <cell r="H4197">
            <v>4056.92</v>
          </cell>
          <cell r="I4197" t="str">
            <v>MATE MHIS 2831</v>
          </cell>
        </row>
        <row r="4198">
          <cell r="A4198">
            <v>2832</v>
          </cell>
          <cell r="B4198" t="str">
            <v>EXTREMIDADE FOFO FLANGE E BOLSA JM PN-16 DN    600</v>
          </cell>
          <cell r="C4198" t="str">
            <v>UN</v>
          </cell>
          <cell r="D4198">
            <v>2</v>
          </cell>
          <cell r="E4198">
            <v>4050.56</v>
          </cell>
          <cell r="F4198">
            <v>4377.88</v>
          </cell>
          <cell r="H4198">
            <v>4901.18</v>
          </cell>
          <cell r="I4198" t="str">
            <v>MATE MHIS 2832</v>
          </cell>
        </row>
        <row r="4199">
          <cell r="A4199">
            <v>2833</v>
          </cell>
          <cell r="B4199" t="str">
            <v>EXTREMIDADE FOFO FLANGE E BOLSA JM PN-16 DN    700</v>
          </cell>
          <cell r="C4199" t="str">
            <v>UN</v>
          </cell>
          <cell r="D4199">
            <v>2</v>
          </cell>
          <cell r="E4199">
            <v>6502.3</v>
          </cell>
          <cell r="F4199">
            <v>7027.74</v>
          </cell>
          <cell r="H4199">
            <v>7867.78</v>
          </cell>
          <cell r="I4199" t="str">
            <v>MATE MHIS 2833</v>
          </cell>
        </row>
        <row r="4200">
          <cell r="A4200">
            <v>2834</v>
          </cell>
          <cell r="B4200" t="str">
            <v>EXTREMIDADE FOFO FLANGE E BOLSA JM PN-16 DN    800</v>
          </cell>
          <cell r="C4200" t="str">
            <v>UN</v>
          </cell>
          <cell r="D4200">
            <v>2</v>
          </cell>
          <cell r="E4200">
            <v>9206.36</v>
          </cell>
          <cell r="F4200">
            <v>9950.31</v>
          </cell>
          <cell r="G4200">
            <v>1</v>
          </cell>
          <cell r="H4200">
            <v>1139.7</v>
          </cell>
          <cell r="I4200" t="str">
            <v>MATE MHIS 2834</v>
          </cell>
        </row>
        <row r="4201">
          <cell r="A4201">
            <v>2835</v>
          </cell>
          <cell r="B4201" t="str">
            <v>EXTREMIDADE FOFO FLANGE E BOLSA JM PN-16 DN    900</v>
          </cell>
          <cell r="C4201" t="str">
            <v>UN</v>
          </cell>
          <cell r="D4201" t="str">
            <v>2     1</v>
          </cell>
          <cell r="E4201" t="str">
            <v>0.789,62</v>
          </cell>
          <cell r="F4201">
            <v>11661.51</v>
          </cell>
          <cell r="G4201">
            <v>1</v>
          </cell>
          <cell r="H4201">
            <v>3055.44</v>
          </cell>
          <cell r="I4201" t="str">
            <v>MATE MHIS 2835</v>
          </cell>
        </row>
        <row r="4202">
          <cell r="A4202" t="str">
            <v>ÓDIGO</v>
          </cell>
          <cell r="B4202" t="str">
            <v>| DESCRIÇÃO DO INSUMO</v>
          </cell>
          <cell r="C4202" t="str">
            <v>| UNID.</v>
          </cell>
          <cell r="D4202" t="str">
            <v>| CAT.</v>
          </cell>
          <cell r="E4202" t="str">
            <v>P R E Ç O</v>
          </cell>
          <cell r="F4202" t="str">
            <v>S  C A L C</v>
          </cell>
          <cell r="G4202" t="str">
            <v>U L A</v>
          </cell>
          <cell r="H4202" t="str">
            <v>D O S  |</v>
          </cell>
          <cell r="I4202" t="str">
            <v>COD.INTELIGENTE</v>
          </cell>
        </row>
        <row r="4203">
          <cell r="D4203">
            <v>1</v>
          </cell>
          <cell r="E4203" t="str">
            <v>.QUARTIL</v>
          </cell>
          <cell r="F4203" t="str">
            <v>MEDIANO</v>
          </cell>
          <cell r="G4203">
            <v>3</v>
          </cell>
          <cell r="H4203" t="str">
            <v>.QUARTIL</v>
          </cell>
        </row>
        <row r="4205">
          <cell r="A4205" t="str">
            <v>íNCULO..</v>
          </cell>
          <cell r="B4205" t="str">
            <v>...: NACIONAL CAIXA</v>
          </cell>
        </row>
        <row r="4207">
          <cell r="A4207">
            <v>2836</v>
          </cell>
          <cell r="B4207" t="str">
            <v>EXTREMIDADE FOFO FLANGE E BOLSA JM PN-16 DN 1000</v>
          </cell>
          <cell r="C4207" t="str">
            <v>UN</v>
          </cell>
          <cell r="D4207" t="str">
            <v>2     1</v>
          </cell>
          <cell r="E4207">
            <v>4280.33</v>
          </cell>
          <cell r="F4207">
            <v>15434.3</v>
          </cell>
          <cell r="G4207">
            <v>1</v>
          </cell>
          <cell r="H4207">
            <v>7279.2</v>
          </cell>
          <cell r="I4207" t="str">
            <v>MATE MHIS 2836</v>
          </cell>
        </row>
        <row r="4208">
          <cell r="A4208">
            <v>2837</v>
          </cell>
          <cell r="B4208" t="str">
            <v>EXTREMIDADE FOFO FLANGE E BOLSA JM PN-16 DN 1200</v>
          </cell>
          <cell r="C4208" t="str">
            <v>UN</v>
          </cell>
          <cell r="D4208" t="str">
            <v>2     1</v>
          </cell>
          <cell r="E4208">
            <v>4932.6400000000003</v>
          </cell>
          <cell r="F4208">
            <v>16139.32</v>
          </cell>
          <cell r="G4208">
            <v>1</v>
          </cell>
          <cell r="H4208">
            <v>8068.5</v>
          </cell>
          <cell r="I4208" t="str">
            <v>MATE MHIS 2837</v>
          </cell>
        </row>
        <row r="4209">
          <cell r="A4209">
            <v>2828</v>
          </cell>
          <cell r="B4209" t="str">
            <v>EXTREMIDADE FOFO FLANGE E BOLSA JM PN-16 DN 300</v>
          </cell>
          <cell r="C4209" t="str">
            <v>UN</v>
          </cell>
          <cell r="D4209">
            <v>2</v>
          </cell>
          <cell r="E4209">
            <v>447.96</v>
          </cell>
          <cell r="F4209">
            <v>484.15</v>
          </cell>
          <cell r="H4209">
            <v>542.03</v>
          </cell>
          <cell r="I4209" t="str">
            <v>MATE MHIS 2828</v>
          </cell>
        </row>
        <row r="4210">
          <cell r="A4210">
            <v>2977</v>
          </cell>
          <cell r="B4210" t="str">
            <v>EXTREMIDADE FOFO FLANGE E BOLSA JM PN-25 DN    300</v>
          </cell>
          <cell r="C4210" t="str">
            <v>UN</v>
          </cell>
          <cell r="D4210">
            <v>2</v>
          </cell>
          <cell r="E4210">
            <v>1316.14</v>
          </cell>
          <cell r="F4210">
            <v>1422.5</v>
          </cell>
          <cell r="H4210">
            <v>1592.53</v>
          </cell>
          <cell r="I4210" t="str">
            <v>MATE MHIS 2977</v>
          </cell>
        </row>
        <row r="4211">
          <cell r="A4211">
            <v>3046</v>
          </cell>
          <cell r="B4211" t="str">
            <v>EXTREMIDADE FOFO FLANGE E BOLSA JM PN-25 DN    350</v>
          </cell>
          <cell r="C4211" t="str">
            <v>UN</v>
          </cell>
          <cell r="D4211">
            <v>2</v>
          </cell>
          <cell r="E4211">
            <v>1789.79</v>
          </cell>
          <cell r="F4211">
            <v>1934.42</v>
          </cell>
          <cell r="H4211">
            <v>2165.65</v>
          </cell>
          <cell r="I4211" t="str">
            <v>MATE MHIS 3046</v>
          </cell>
        </row>
        <row r="4212">
          <cell r="A4212">
            <v>2978</v>
          </cell>
          <cell r="B4212" t="str">
            <v>EXTREMIDADE FOFO FLANGE E BOLSA JM PN-25 DN    400</v>
          </cell>
          <cell r="C4212" t="str">
            <v>UN</v>
          </cell>
          <cell r="D4212">
            <v>2</v>
          </cell>
          <cell r="E4212">
            <v>2327.2600000000002</v>
          </cell>
          <cell r="F4212">
            <v>2515.3200000000002</v>
          </cell>
          <cell r="H4212">
            <v>2815.98</v>
          </cell>
          <cell r="I4212" t="str">
            <v>MATE MHIS 2978</v>
          </cell>
        </row>
        <row r="4213">
          <cell r="A4213">
            <v>2980</v>
          </cell>
          <cell r="B4213" t="str">
            <v>EXTREMIDADE FOFO FLANGE E BOLSA JM PN-25 DN    500</v>
          </cell>
          <cell r="C4213" t="str">
            <v>UN</v>
          </cell>
          <cell r="D4213">
            <v>2</v>
          </cell>
          <cell r="E4213">
            <v>3555.22</v>
          </cell>
          <cell r="F4213">
            <v>3842.51</v>
          </cell>
          <cell r="H4213">
            <v>4301.82</v>
          </cell>
          <cell r="I4213" t="str">
            <v>MATE MHIS 2980</v>
          </cell>
        </row>
        <row r="4214">
          <cell r="A4214">
            <v>3047</v>
          </cell>
          <cell r="B4214" t="str">
            <v>EXTREMIDADE FOFO FLANGE E BOLSA JM PN-25 DN    600</v>
          </cell>
          <cell r="C4214" t="str">
            <v>UN</v>
          </cell>
          <cell r="D4214">
            <v>2</v>
          </cell>
          <cell r="E4214">
            <v>4265.82</v>
          </cell>
          <cell r="F4214">
            <v>4610.54</v>
          </cell>
          <cell r="H4214">
            <v>5161.6499999999996</v>
          </cell>
          <cell r="I4214" t="str">
            <v>MATE MHIS 3047</v>
          </cell>
        </row>
        <row r="4215">
          <cell r="A4215">
            <v>2981</v>
          </cell>
          <cell r="B4215" t="str">
            <v>EXTREMIDADE FOFO FLANGE E BOLSA JM PN-25 DN    700</v>
          </cell>
          <cell r="C4215" t="str">
            <v>UN</v>
          </cell>
          <cell r="D4215">
            <v>2</v>
          </cell>
          <cell r="E4215">
            <v>7190.86</v>
          </cell>
          <cell r="F4215">
            <v>7771.95</v>
          </cell>
          <cell r="H4215">
            <v>8700.9500000000007</v>
          </cell>
          <cell r="I4215" t="str">
            <v>MATE MHIS 2981</v>
          </cell>
        </row>
        <row r="4216">
          <cell r="A4216">
            <v>2982</v>
          </cell>
          <cell r="B4216" t="str">
            <v>EXTREMIDADE FOFO FLANGE E BOLSA JM PN-25 DN    800</v>
          </cell>
          <cell r="C4216" t="str">
            <v>UN</v>
          </cell>
          <cell r="D4216" t="str">
            <v>2     1</v>
          </cell>
          <cell r="E4216" t="str">
            <v>0.094,63</v>
          </cell>
          <cell r="F4216">
            <v>10910.36</v>
          </cell>
          <cell r="G4216">
            <v>1</v>
          </cell>
          <cell r="H4216">
            <v>2214.5</v>
          </cell>
          <cell r="I4216" t="str">
            <v>MATE MHIS 2982</v>
          </cell>
        </row>
        <row r="4217">
          <cell r="A4217">
            <v>2983</v>
          </cell>
          <cell r="B4217" t="str">
            <v>EXTREMIDADE FOFO FLANGE E BOLSA JM PN-25 DN    900</v>
          </cell>
          <cell r="C4217" t="str">
            <v>UN</v>
          </cell>
          <cell r="D4217" t="str">
            <v>2     1</v>
          </cell>
          <cell r="E4217">
            <v>2017.31</v>
          </cell>
          <cell r="F4217">
            <v>12988.41</v>
          </cell>
          <cell r="G4217">
            <v>1</v>
          </cell>
          <cell r="H4217">
            <v>4540.95</v>
          </cell>
          <cell r="I4217" t="str">
            <v>MATE MHIS 2983</v>
          </cell>
        </row>
        <row r="4218">
          <cell r="A4218">
            <v>2984</v>
          </cell>
          <cell r="B4218" t="str">
            <v>EXTREMIDADE FOFO FLANGE E BOLSA JM PN-25 DN 1000</v>
          </cell>
          <cell r="C4218" t="str">
            <v>UN</v>
          </cell>
          <cell r="D4218" t="str">
            <v>2     1</v>
          </cell>
          <cell r="E4218">
            <v>5455.48</v>
          </cell>
          <cell r="F4218">
            <v>16704.41</v>
          </cell>
          <cell r="G4218">
            <v>1</v>
          </cell>
          <cell r="H4218">
            <v>8701.14</v>
          </cell>
          <cell r="I4218" t="str">
            <v>MATE MHIS 2984</v>
          </cell>
        </row>
        <row r="4219">
          <cell r="A4219">
            <v>2985</v>
          </cell>
          <cell r="B4219" t="str">
            <v>EXTREMIDADE FOFO FLANGE E BOLSA JM PN-25 DN 1200</v>
          </cell>
          <cell r="C4219" t="str">
            <v>UN</v>
          </cell>
          <cell r="D4219" t="str">
            <v>2     1</v>
          </cell>
          <cell r="E4219">
            <v>9528.02</v>
          </cell>
          <cell r="F4219">
            <v>21106.04</v>
          </cell>
          <cell r="G4219">
            <v>2</v>
          </cell>
          <cell r="H4219">
            <v>3628.9</v>
          </cell>
          <cell r="I4219" t="str">
            <v>MATE MHIS 2985</v>
          </cell>
        </row>
        <row r="4220">
          <cell r="A4220">
            <v>2850</v>
          </cell>
          <cell r="B4220" t="str">
            <v>EXTREMIDADE FOFO FLANGE E PONTA C/ ABA VEDACAO PN-16 DN 200</v>
          </cell>
          <cell r="C4220" t="str">
            <v>UN</v>
          </cell>
          <cell r="D4220">
            <v>2</v>
          </cell>
          <cell r="E4220">
            <v>643.89</v>
          </cell>
          <cell r="F4220">
            <v>695.93</v>
          </cell>
          <cell r="H4220">
            <v>779.11</v>
          </cell>
          <cell r="I4220" t="str">
            <v>MATE MHIS 2850</v>
          </cell>
        </row>
        <row r="4221">
          <cell r="A4221">
            <v>2959</v>
          </cell>
          <cell r="B4221" t="str">
            <v>EXTREMIDADE FOFO FLANGE E PONTA C/ ABA VEDACAO PN-16 DN 250</v>
          </cell>
          <cell r="C4221" t="str">
            <v>UN</v>
          </cell>
          <cell r="D4221">
            <v>2</v>
          </cell>
          <cell r="E4221">
            <v>881.84</v>
          </cell>
          <cell r="F4221">
            <v>953.1</v>
          </cell>
          <cell r="H4221">
            <v>1067.03</v>
          </cell>
          <cell r="I4221" t="str">
            <v>MATE MHIS 2959</v>
          </cell>
        </row>
        <row r="4222">
          <cell r="A4222">
            <v>2851</v>
          </cell>
          <cell r="B4222" t="str">
            <v>EXTREMIDADE FOFO FLANGE E PONTA C/ ABA VEDACAO PN-16 DN 300</v>
          </cell>
          <cell r="C4222" t="str">
            <v>UN</v>
          </cell>
          <cell r="D4222">
            <v>2</v>
          </cell>
          <cell r="E4222">
            <v>1049.81</v>
          </cell>
          <cell r="F4222">
            <v>1134.6400000000001</v>
          </cell>
          <cell r="H4222">
            <v>1270.27</v>
          </cell>
          <cell r="I4222" t="str">
            <v>MATE MHIS 2851</v>
          </cell>
        </row>
        <row r="4223">
          <cell r="A4223">
            <v>2954</v>
          </cell>
          <cell r="B4223" t="str">
            <v>EXTREMIDADE FOFO FLANGE E PONTA C/ ABA VEDACAO PN-25 DN 100</v>
          </cell>
          <cell r="C4223" t="str">
            <v>UN</v>
          </cell>
          <cell r="D4223">
            <v>2</v>
          </cell>
          <cell r="E4223">
            <v>447.96</v>
          </cell>
          <cell r="F4223">
            <v>484.15</v>
          </cell>
          <cell r="H4223">
            <v>542.03</v>
          </cell>
          <cell r="I4223" t="str">
            <v>MATE MHIS 2954</v>
          </cell>
        </row>
        <row r="4224">
          <cell r="A4224">
            <v>2842</v>
          </cell>
          <cell r="B4224" t="str">
            <v>EXTREMIDADE FOFO FLANGE E PONTA C/ABA VEDACAO PN-10 DN    35</v>
          </cell>
          <cell r="C4224" t="str">
            <v>UN</v>
          </cell>
          <cell r="D4224">
            <v>2</v>
          </cell>
          <cell r="E4224">
            <v>1473.43</v>
          </cell>
          <cell r="F4224">
            <v>1592.5</v>
          </cell>
          <cell r="H4224">
            <v>1782.86</v>
          </cell>
          <cell r="I4224" t="str">
            <v>MATE MHIS 2842</v>
          </cell>
        </row>
        <row r="4225">
          <cell r="B4225">
            <v>0</v>
          </cell>
        </row>
        <row r="4226">
          <cell r="A4226">
            <v>2843</v>
          </cell>
          <cell r="B4226" t="str">
            <v>EXTREMIDADE FOFO FLANGE E PONTA C/ABA VEDACAO PN-10 DN    40</v>
          </cell>
          <cell r="C4226" t="str">
            <v>UN</v>
          </cell>
          <cell r="D4226">
            <v>2</v>
          </cell>
          <cell r="E4226">
            <v>1611.12</v>
          </cell>
          <cell r="F4226">
            <v>1741.31</v>
          </cell>
          <cell r="H4226">
            <v>1949.45</v>
          </cell>
          <cell r="I4226" t="str">
            <v>MATE MHIS 2843</v>
          </cell>
        </row>
        <row r="4227">
          <cell r="B4227">
            <v>0</v>
          </cell>
        </row>
        <row r="4228">
          <cell r="A4228">
            <v>2964</v>
          </cell>
          <cell r="B4228" t="str">
            <v>EXTREMIDADE FOFO FLANGE E PONTA C/ABA VEDACAO PN-10 DN    50</v>
          </cell>
          <cell r="C4228" t="str">
            <v>UN</v>
          </cell>
          <cell r="D4228">
            <v>2</v>
          </cell>
          <cell r="E4228">
            <v>2598.87</v>
          </cell>
          <cell r="F4228">
            <v>2808.88</v>
          </cell>
          <cell r="H4228">
            <v>3144.64</v>
          </cell>
          <cell r="I4228" t="str">
            <v>MATE MHIS 2964</v>
          </cell>
        </row>
        <row r="4229">
          <cell r="B4229">
            <v>0</v>
          </cell>
        </row>
        <row r="4230">
          <cell r="A4230">
            <v>2844</v>
          </cell>
          <cell r="B4230" t="str">
            <v>EXTREMIDADE FOFO FLANGE E PONTA C/ABA VEDACAO PN-10 DN    60</v>
          </cell>
          <cell r="C4230" t="str">
            <v>UN</v>
          </cell>
          <cell r="D4230">
            <v>2</v>
          </cell>
          <cell r="E4230">
            <v>2958.69</v>
          </cell>
          <cell r="F4230">
            <v>3197.77</v>
          </cell>
          <cell r="H4230">
            <v>3580.01</v>
          </cell>
          <cell r="I4230" t="str">
            <v>MATE MHIS 2844</v>
          </cell>
        </row>
        <row r="4231">
          <cell r="B4231">
            <v>0</v>
          </cell>
        </row>
        <row r="4232">
          <cell r="A4232">
            <v>2963</v>
          </cell>
          <cell r="B4232" t="str">
            <v>EXTREMIDADE FOFO FLANGE E PONTA C/ABA VEDACAO PN-10 DN    70</v>
          </cell>
          <cell r="C4232" t="str">
            <v>UN</v>
          </cell>
          <cell r="D4232">
            <v>2</v>
          </cell>
          <cell r="E4232">
            <v>4496.05</v>
          </cell>
          <cell r="F4232">
            <v>4859.3599999999997</v>
          </cell>
          <cell r="H4232">
            <v>5440.22</v>
          </cell>
          <cell r="I4232" t="str">
            <v>MATE MHIS 2963</v>
          </cell>
        </row>
        <row r="4233">
          <cell r="A4233" t="str">
            <v>ÓDIGO</v>
          </cell>
          <cell r="B4233" t="str">
            <v>| DESCRIÇÃO DO INSUMO</v>
          </cell>
          <cell r="C4233" t="str">
            <v>| UNID.</v>
          </cell>
          <cell r="D4233" t="str">
            <v>| CAT.</v>
          </cell>
          <cell r="E4233" t="str">
            <v>P R E Ç O</v>
          </cell>
          <cell r="F4233" t="str">
            <v>S  C A L C</v>
          </cell>
          <cell r="G4233" t="str">
            <v>U L A</v>
          </cell>
          <cell r="H4233" t="str">
            <v>D O S  |</v>
          </cell>
          <cell r="I4233" t="str">
            <v>COD.INTELIGENTE</v>
          </cell>
        </row>
        <row r="4234">
          <cell r="D4234">
            <v>1</v>
          </cell>
          <cell r="E4234" t="str">
            <v>.QUARTIL</v>
          </cell>
          <cell r="F4234" t="str">
            <v>MEDIANO</v>
          </cell>
          <cell r="G4234">
            <v>3</v>
          </cell>
          <cell r="H4234" t="str">
            <v>.QUARTIL</v>
          </cell>
        </row>
        <row r="4236">
          <cell r="A4236" t="str">
            <v>íNCULO..</v>
          </cell>
          <cell r="B4236" t="str">
            <v>...: NACIONAL CAIXA</v>
          </cell>
        </row>
        <row r="4238">
          <cell r="B4238">
            <v>0</v>
          </cell>
        </row>
        <row r="4239">
          <cell r="A4239">
            <v>2962</v>
          </cell>
          <cell r="B4239" t="str">
            <v>EXTREMIDADE FOFO FLANGE E PONTA C/ABA VEDACAO PN-10 DN    80</v>
          </cell>
          <cell r="C4239" t="str">
            <v>UN</v>
          </cell>
          <cell r="D4239">
            <v>2</v>
          </cell>
          <cell r="E4239">
            <v>5142.3900000000003</v>
          </cell>
          <cell r="F4239">
            <v>5557.93</v>
          </cell>
          <cell r="H4239">
            <v>6222.29</v>
          </cell>
          <cell r="I4239" t="str">
            <v>MATE MHIS 2962</v>
          </cell>
        </row>
        <row r="4240">
          <cell r="B4240">
            <v>0</v>
          </cell>
        </row>
        <row r="4241">
          <cell r="A4241">
            <v>2845</v>
          </cell>
          <cell r="B4241" t="str">
            <v>EXTREMIDADE FOFO FLANGE E PONTA C/ABA VEDACAO PN-10 DN    90</v>
          </cell>
          <cell r="C4241" t="str">
            <v>UN</v>
          </cell>
          <cell r="D4241">
            <v>2</v>
          </cell>
          <cell r="E4241">
            <v>6273.02</v>
          </cell>
          <cell r="F4241">
            <v>6779.93</v>
          </cell>
          <cell r="H4241">
            <v>7590.35</v>
          </cell>
          <cell r="I4241" t="str">
            <v>MATE MHIS 2845</v>
          </cell>
        </row>
        <row r="4242">
          <cell r="B4242">
            <v>0</v>
          </cell>
        </row>
        <row r="4243">
          <cell r="A4243">
            <v>2961</v>
          </cell>
          <cell r="B4243" t="str">
            <v>EXTREMIDADE FOFO FLANGE E PONTA C/ABA VEDACAO PN-10 DN 1000</v>
          </cell>
          <cell r="C4243" t="str">
            <v>UN</v>
          </cell>
          <cell r="D4243">
            <v>2</v>
          </cell>
          <cell r="E4243">
            <v>6706.65</v>
          </cell>
          <cell r="F4243">
            <v>7248.6</v>
          </cell>
          <cell r="H4243">
            <v>8115.05</v>
          </cell>
          <cell r="I4243" t="str">
            <v>MATE MHIS 2961</v>
          </cell>
        </row>
        <row r="4244">
          <cell r="A4244">
            <v>2846</v>
          </cell>
          <cell r="B4244" t="str">
            <v>EXTREMIDADE FOFO FLANGE E PONTA C/ABA VEDACAO PN-10 DN 1200</v>
          </cell>
          <cell r="C4244" t="str">
            <v>UN</v>
          </cell>
          <cell r="D4244" t="str">
            <v>2     1</v>
          </cell>
          <cell r="E4244">
            <v>1587.93</v>
          </cell>
          <cell r="F4244">
            <v>12524.33</v>
          </cell>
          <cell r="G4244">
            <v>1</v>
          </cell>
          <cell r="H4244">
            <v>4021.4</v>
          </cell>
          <cell r="I4244" t="str">
            <v>MATE MHIS 2846</v>
          </cell>
        </row>
        <row r="4245">
          <cell r="A4245">
            <v>2839</v>
          </cell>
          <cell r="B4245" t="str">
            <v>EXTREMIDADE FOFO FLANGE E PONTA C/ABA VEDACAO PN-10/16 DN 15</v>
          </cell>
          <cell r="C4245" t="str">
            <v>UN</v>
          </cell>
          <cell r="D4245">
            <v>2</v>
          </cell>
          <cell r="E4245">
            <v>430.99</v>
          </cell>
          <cell r="F4245">
            <v>465.81</v>
          </cell>
          <cell r="H4245">
            <v>521.49</v>
          </cell>
          <cell r="I4245" t="str">
            <v>MATE MHIS 2839</v>
          </cell>
        </row>
        <row r="4246">
          <cell r="B4246">
            <v>0</v>
          </cell>
        </row>
        <row r="4247">
          <cell r="A4247">
            <v>2840</v>
          </cell>
          <cell r="B4247" t="str">
            <v>EXTREMIDADE FOFO FLANGE E PONTA C/ABA VEDACAO PN-10/16 DN 20</v>
          </cell>
          <cell r="C4247" t="str">
            <v>UN</v>
          </cell>
          <cell r="D4247">
            <v>2</v>
          </cell>
          <cell r="E4247">
            <v>643.89</v>
          </cell>
          <cell r="F4247">
            <v>695.93</v>
          </cell>
          <cell r="H4247">
            <v>779.11</v>
          </cell>
          <cell r="I4247" t="str">
            <v>MATE MHIS 2840</v>
          </cell>
        </row>
        <row r="4248">
          <cell r="B4248">
            <v>0</v>
          </cell>
        </row>
        <row r="4249">
          <cell r="A4249">
            <v>2965</v>
          </cell>
          <cell r="B4249" t="str">
            <v>EXTREMIDADE FOFO FLANGE E PONTA C/ABA VEDACAO PN-10/16 DN 25</v>
          </cell>
          <cell r="C4249" t="str">
            <v>UN</v>
          </cell>
          <cell r="D4249">
            <v>2</v>
          </cell>
          <cell r="E4249">
            <v>881.84</v>
          </cell>
          <cell r="F4249">
            <v>953.1</v>
          </cell>
          <cell r="H4249">
            <v>1067.03</v>
          </cell>
          <cell r="I4249" t="str">
            <v>MATE MHIS 2965</v>
          </cell>
        </row>
        <row r="4250">
          <cell r="B4250">
            <v>0</v>
          </cell>
        </row>
        <row r="4251">
          <cell r="A4251">
            <v>2841</v>
          </cell>
          <cell r="B4251" t="str">
            <v>EXTREMIDADE FOFO FLANGE E PONTA C/ABA VEDACAO PN-10/16 DN 30</v>
          </cell>
          <cell r="C4251" t="str">
            <v>UN</v>
          </cell>
          <cell r="D4251">
            <v>2</v>
          </cell>
          <cell r="E4251">
            <v>1035.82</v>
          </cell>
          <cell r="F4251">
            <v>1119.53</v>
          </cell>
          <cell r="H4251">
            <v>1253.3499999999999</v>
          </cell>
          <cell r="I4251" t="str">
            <v>MATE MHIS 2841</v>
          </cell>
        </row>
        <row r="4252">
          <cell r="B4252">
            <v>0</v>
          </cell>
        </row>
        <row r="4253">
          <cell r="A4253">
            <v>2960</v>
          </cell>
          <cell r="B4253" t="str">
            <v>EXTREMIDADE FOFO FLANGE E PONTA C/ABA VEDACAO PN-10/16/25 DN</v>
          </cell>
          <cell r="C4253" t="str">
            <v>UN</v>
          </cell>
          <cell r="D4253">
            <v>2</v>
          </cell>
          <cell r="E4253">
            <v>216.96</v>
          </cell>
          <cell r="F4253">
            <v>234.49</v>
          </cell>
          <cell r="H4253">
            <v>262.52</v>
          </cell>
          <cell r="I4253" t="str">
            <v>MATE MHIS 2960</v>
          </cell>
        </row>
        <row r="4254">
          <cell r="B4254">
            <v>80</v>
          </cell>
        </row>
        <row r="4255">
          <cell r="A4255">
            <v>2838</v>
          </cell>
          <cell r="B4255" t="str">
            <v>EXTREMIDADE FOFO FLANGE E PONTA C/ABA VEDACAO PN-10/16/25 DN</v>
          </cell>
          <cell r="C4255" t="str">
            <v>UN</v>
          </cell>
          <cell r="D4255">
            <v>2</v>
          </cell>
          <cell r="E4255">
            <v>297.72000000000003</v>
          </cell>
          <cell r="F4255">
            <v>321.77999999999997</v>
          </cell>
          <cell r="H4255">
            <v>360.24</v>
          </cell>
          <cell r="I4255" t="str">
            <v>MATE MHIS 2838</v>
          </cell>
        </row>
        <row r="4256">
          <cell r="B4256">
            <v>100</v>
          </cell>
        </row>
        <row r="4257">
          <cell r="A4257">
            <v>2958</v>
          </cell>
          <cell r="B4257" t="str">
            <v>EXTREMIDADE FOFO FLANGE E PONTA C/ABA VEDACAO PN-16 DN    35</v>
          </cell>
          <cell r="C4257" t="str">
            <v>UN</v>
          </cell>
          <cell r="D4257">
            <v>2</v>
          </cell>
          <cell r="E4257">
            <v>1490.02</v>
          </cell>
          <cell r="F4257">
            <v>1610.43</v>
          </cell>
          <cell r="H4257">
            <v>1802.93</v>
          </cell>
          <cell r="I4257" t="str">
            <v>MATE MHIS 2958</v>
          </cell>
        </row>
        <row r="4258">
          <cell r="B4258">
            <v>0</v>
          </cell>
        </row>
        <row r="4259">
          <cell r="A4259">
            <v>2852</v>
          </cell>
          <cell r="B4259" t="str">
            <v>EXTREMIDADE FOFO FLANGE E PONTA C/ABA VEDACAO PN-16 DN    40</v>
          </cell>
          <cell r="C4259" t="str">
            <v>UN</v>
          </cell>
          <cell r="D4259">
            <v>2</v>
          </cell>
          <cell r="E4259">
            <v>1611.12</v>
          </cell>
          <cell r="F4259">
            <v>1741.31</v>
          </cell>
          <cell r="H4259">
            <v>1949.45</v>
          </cell>
          <cell r="I4259" t="str">
            <v>MATE MHIS 2852</v>
          </cell>
        </row>
        <row r="4260">
          <cell r="B4260">
            <v>0</v>
          </cell>
        </row>
        <row r="4261">
          <cell r="A4261">
            <v>2853</v>
          </cell>
          <cell r="B4261" t="str">
            <v>EXTREMIDADE FOFO FLANGE E PONTA C/ABA VEDACAO PN-16 DN    50</v>
          </cell>
          <cell r="C4261" t="str">
            <v>UN</v>
          </cell>
          <cell r="D4261">
            <v>2</v>
          </cell>
          <cell r="E4261">
            <v>3016.8</v>
          </cell>
          <cell r="F4261">
            <v>3260.58</v>
          </cell>
          <cell r="H4261">
            <v>3650.33</v>
          </cell>
          <cell r="I4261" t="str">
            <v>MATE MHIS 2853</v>
          </cell>
        </row>
        <row r="4262">
          <cell r="B4262">
            <v>0</v>
          </cell>
        </row>
        <row r="4263">
          <cell r="A4263">
            <v>2957</v>
          </cell>
          <cell r="B4263" t="str">
            <v>EXTREMIDADE FOFO FLANGE E PONTA C/ABA VEDACAO PN-16 DN    60</v>
          </cell>
          <cell r="C4263" t="str">
            <v>UN</v>
          </cell>
          <cell r="D4263">
            <v>2</v>
          </cell>
          <cell r="E4263">
            <v>3779.36</v>
          </cell>
          <cell r="F4263">
            <v>4084.77</v>
          </cell>
          <cell r="H4263">
            <v>4573.03</v>
          </cell>
          <cell r="I4263" t="str">
            <v>MATE MHIS 2957</v>
          </cell>
        </row>
        <row r="4264">
          <cell r="A4264" t="str">
            <v>ÓDIGO</v>
          </cell>
          <cell r="B4264" t="str">
            <v>| DESCRIÇÃO DO INSUMO</v>
          </cell>
          <cell r="C4264" t="str">
            <v>| UNID.</v>
          </cell>
          <cell r="D4264" t="str">
            <v>| CAT.</v>
          </cell>
          <cell r="E4264" t="str">
            <v>P R E Ç O</v>
          </cell>
          <cell r="F4264" t="str">
            <v>S  C A L C</v>
          </cell>
          <cell r="G4264" t="str">
            <v>U L A</v>
          </cell>
          <cell r="H4264" t="str">
            <v>D O S  |</v>
          </cell>
          <cell r="I4264" t="str">
            <v>COD.INTELIGENTE</v>
          </cell>
        </row>
        <row r="4265">
          <cell r="D4265">
            <v>1</v>
          </cell>
          <cell r="E4265" t="str">
            <v>.QUARTIL</v>
          </cell>
          <cell r="F4265" t="str">
            <v>MEDIANO</v>
          </cell>
          <cell r="G4265">
            <v>3</v>
          </cell>
          <cell r="H4265" t="str">
            <v>.QUARTIL</v>
          </cell>
        </row>
        <row r="4267">
          <cell r="A4267" t="str">
            <v>íNCULO..</v>
          </cell>
          <cell r="B4267" t="str">
            <v>...: NACIONAL CAIXA</v>
          </cell>
        </row>
        <row r="4269">
          <cell r="B4269">
            <v>0</v>
          </cell>
        </row>
        <row r="4270">
          <cell r="A4270">
            <v>2854</v>
          </cell>
          <cell r="B4270" t="str">
            <v>EXTREMIDADE FOFO FLANGE E PONTA C/ABA VEDACAO PN-16 DN    70</v>
          </cell>
          <cell r="C4270" t="str">
            <v>UN</v>
          </cell>
          <cell r="D4270">
            <v>2</v>
          </cell>
          <cell r="E4270">
            <v>5623.33</v>
          </cell>
          <cell r="F4270">
            <v>6077.74</v>
          </cell>
          <cell r="H4270">
            <v>6804.23</v>
          </cell>
          <cell r="I4270" t="str">
            <v>MATE MHIS 2854</v>
          </cell>
        </row>
        <row r="4271">
          <cell r="B4271">
            <v>0</v>
          </cell>
        </row>
        <row r="4272">
          <cell r="A4272">
            <v>2956</v>
          </cell>
          <cell r="B4272" t="str">
            <v>EXTREMIDADE FOFO FLANGE E PONTA C/ABA VEDACAO PN-16 DN    80</v>
          </cell>
          <cell r="C4272" t="str">
            <v>UN</v>
          </cell>
          <cell r="D4272">
            <v>2</v>
          </cell>
          <cell r="E4272">
            <v>6568.53</v>
          </cell>
          <cell r="F4272">
            <v>7099.32</v>
          </cell>
          <cell r="H4272">
            <v>7947.93</v>
          </cell>
          <cell r="I4272" t="str">
            <v>MATE MHIS 2956</v>
          </cell>
        </row>
        <row r="4273">
          <cell r="B4273">
            <v>0</v>
          </cell>
        </row>
        <row r="4274">
          <cell r="A4274">
            <v>2855</v>
          </cell>
          <cell r="B4274" t="str">
            <v>EXTREMIDADE FOFO FLANGE E PONTA C/ABA VEDACAO PN-16 DN    90</v>
          </cell>
          <cell r="C4274" t="str">
            <v>UN</v>
          </cell>
          <cell r="D4274">
            <v>2</v>
          </cell>
          <cell r="E4274">
            <v>7418.52</v>
          </cell>
          <cell r="F4274">
            <v>8018</v>
          </cell>
          <cell r="H4274">
            <v>8976.41</v>
          </cell>
          <cell r="I4274" t="str">
            <v>MATE MHIS 2855</v>
          </cell>
        </row>
        <row r="4275">
          <cell r="B4275">
            <v>0</v>
          </cell>
        </row>
        <row r="4276">
          <cell r="A4276">
            <v>2856</v>
          </cell>
          <cell r="B4276" t="str">
            <v>EXTREMIDADE FOFO FLANGE E PONTA C/ABA VEDACAO PN-16 DN 1000</v>
          </cell>
          <cell r="C4276" t="str">
            <v>UN</v>
          </cell>
          <cell r="D4276">
            <v>2</v>
          </cell>
          <cell r="E4276">
            <v>9868.42</v>
          </cell>
          <cell r="F4276">
            <v>10665.87</v>
          </cell>
          <cell r="G4276">
            <v>1</v>
          </cell>
          <cell r="H4276">
            <v>1940.79</v>
          </cell>
          <cell r="I4276" t="str">
            <v>MATE MHIS 2856</v>
          </cell>
        </row>
        <row r="4277">
          <cell r="A4277">
            <v>2955</v>
          </cell>
          <cell r="B4277" t="str">
            <v>EXTREMIDADE FOFO FLANGE E PONTA C/ABA VEDACAO PN-16 DN 1200</v>
          </cell>
          <cell r="C4277" t="str">
            <v>UN</v>
          </cell>
          <cell r="D4277" t="str">
            <v>2     1</v>
          </cell>
          <cell r="E4277">
            <v>2643.05</v>
          </cell>
          <cell r="F4277">
            <v>13664.71</v>
          </cell>
          <cell r="G4277">
            <v>1</v>
          </cell>
          <cell r="H4277">
            <v>5298.09</v>
          </cell>
          <cell r="I4277" t="str">
            <v>MATE MHIS 2955</v>
          </cell>
        </row>
        <row r="4278">
          <cell r="A4278">
            <v>2859</v>
          </cell>
          <cell r="B4278" t="str">
            <v>EXTREMIDADE FOFO FLANGE E PONTA C/ABA VEDACAO PN-25 DN    15</v>
          </cell>
          <cell r="C4278" t="str">
            <v>UN</v>
          </cell>
          <cell r="D4278">
            <v>2</v>
          </cell>
          <cell r="E4278">
            <v>643.89</v>
          </cell>
          <cell r="F4278">
            <v>695.93</v>
          </cell>
          <cell r="H4278">
            <v>779.11</v>
          </cell>
          <cell r="I4278" t="str">
            <v>MATE MHIS 2859</v>
          </cell>
        </row>
        <row r="4279">
          <cell r="B4279">
            <v>0</v>
          </cell>
        </row>
        <row r="4280">
          <cell r="A4280">
            <v>2860</v>
          </cell>
          <cell r="B4280" t="str">
            <v>EXTREMIDADE FOFO FLANGE E PONTA C/ABA VEDACAO PN-25 DN    20</v>
          </cell>
          <cell r="C4280" t="str">
            <v>UN</v>
          </cell>
          <cell r="D4280">
            <v>2</v>
          </cell>
          <cell r="E4280">
            <v>699.85</v>
          </cell>
          <cell r="F4280">
            <v>756.41</v>
          </cell>
          <cell r="H4280">
            <v>846.82</v>
          </cell>
          <cell r="I4280" t="str">
            <v>MATE MHIS 2860</v>
          </cell>
        </row>
        <row r="4281">
          <cell r="B4281">
            <v>0</v>
          </cell>
        </row>
        <row r="4282">
          <cell r="A4282">
            <v>2953</v>
          </cell>
          <cell r="B4282" t="str">
            <v>EXTREMIDADE FOFO FLANGE E PONTA C/ABA VEDACAO PN-25 DN    25</v>
          </cell>
          <cell r="C4282" t="str">
            <v>UN</v>
          </cell>
          <cell r="D4282">
            <v>2</v>
          </cell>
          <cell r="E4282">
            <v>881.84</v>
          </cell>
          <cell r="F4282">
            <v>953.1</v>
          </cell>
          <cell r="H4282">
            <v>1067.03</v>
          </cell>
          <cell r="I4282" t="str">
            <v>MATE MHIS 2953</v>
          </cell>
        </row>
        <row r="4283">
          <cell r="B4283">
            <v>0</v>
          </cell>
        </row>
        <row r="4284">
          <cell r="A4284">
            <v>2952</v>
          </cell>
          <cell r="B4284" t="str">
            <v>EXTREMIDADE FOFO FLANGE E PONTA C/ABA VEDACAO PN-25 DN    30</v>
          </cell>
          <cell r="C4284" t="str">
            <v>UN</v>
          </cell>
          <cell r="D4284">
            <v>2</v>
          </cell>
          <cell r="E4284">
            <v>1133.81</v>
          </cell>
          <cell r="F4284">
            <v>1225.43</v>
          </cell>
          <cell r="H4284">
            <v>1371.91</v>
          </cell>
          <cell r="I4284" t="str">
            <v>MATE MHIS 2952</v>
          </cell>
        </row>
        <row r="4285">
          <cell r="B4285">
            <v>0</v>
          </cell>
        </row>
        <row r="4286">
          <cell r="A4286">
            <v>2861</v>
          </cell>
          <cell r="B4286" t="str">
            <v>EXTREMIDADE FOFO FLANGE E PONTA C/ABA VEDACAO PN-25 DN    35</v>
          </cell>
          <cell r="C4286" t="str">
            <v>UN</v>
          </cell>
          <cell r="D4286">
            <v>2</v>
          </cell>
          <cell r="E4286">
            <v>1913.09</v>
          </cell>
          <cell r="F4286">
            <v>2067.6799999999998</v>
          </cell>
          <cell r="H4286">
            <v>2314.84</v>
          </cell>
          <cell r="I4286" t="str">
            <v>MATE MHIS 2861</v>
          </cell>
        </row>
        <row r="4287">
          <cell r="B4287">
            <v>0</v>
          </cell>
        </row>
        <row r="4288">
          <cell r="A4288">
            <v>2862</v>
          </cell>
          <cell r="B4288" t="str">
            <v>EXTREMIDADE FOFO FLANGE E PONTA C/ABA VEDACAO PN-25 DN    40</v>
          </cell>
          <cell r="C4288" t="str">
            <v>UN</v>
          </cell>
          <cell r="D4288">
            <v>2</v>
          </cell>
          <cell r="E4288">
            <v>1894.55</v>
          </cell>
          <cell r="F4288">
            <v>2047.64</v>
          </cell>
          <cell r="H4288">
            <v>2292.4</v>
          </cell>
          <cell r="I4288" t="str">
            <v>MATE MHIS 2862</v>
          </cell>
        </row>
        <row r="4289">
          <cell r="B4289">
            <v>0</v>
          </cell>
        </row>
        <row r="4290">
          <cell r="A4290">
            <v>2951</v>
          </cell>
          <cell r="B4290" t="str">
            <v>EXTREMIDADE FOFO FLANGE E PONTA C/ABA VEDACAO PN-25 DN    50</v>
          </cell>
          <cell r="C4290" t="str">
            <v>UN</v>
          </cell>
          <cell r="D4290">
            <v>2</v>
          </cell>
          <cell r="E4290">
            <v>3255.92</v>
          </cell>
          <cell r="F4290">
            <v>3519.03</v>
          </cell>
          <cell r="H4290">
            <v>3939.67</v>
          </cell>
          <cell r="I4290" t="str">
            <v>MATE MHIS 2951</v>
          </cell>
        </row>
        <row r="4291">
          <cell r="B4291">
            <v>0</v>
          </cell>
        </row>
        <row r="4292">
          <cell r="A4292">
            <v>2863</v>
          </cell>
          <cell r="B4292" t="str">
            <v>EXTREMIDADE FOFO FLANGE E PONTA C/ABA VEDACAO PN-25 DN    60</v>
          </cell>
          <cell r="C4292" t="str">
            <v>UN</v>
          </cell>
          <cell r="D4292">
            <v>2</v>
          </cell>
          <cell r="E4292">
            <v>4433.21</v>
          </cell>
          <cell r="F4292">
            <v>4791.45</v>
          </cell>
          <cell r="H4292">
            <v>5364.19</v>
          </cell>
          <cell r="I4292" t="str">
            <v>MATE MHIS 2863</v>
          </cell>
        </row>
        <row r="4293">
          <cell r="B4293">
            <v>0</v>
          </cell>
        </row>
        <row r="4294">
          <cell r="A4294">
            <v>2864</v>
          </cell>
          <cell r="B4294" t="str">
            <v>EXTREMIDADE FOFO FLANGE E PONTA C/ABA VEDACAO PN-25 DN    70</v>
          </cell>
          <cell r="C4294" t="str">
            <v>UN</v>
          </cell>
          <cell r="D4294">
            <v>2</v>
          </cell>
          <cell r="E4294">
            <v>6181.54</v>
          </cell>
          <cell r="F4294">
            <v>6681.06</v>
          </cell>
          <cell r="H4294">
            <v>7479.67</v>
          </cell>
          <cell r="I4294" t="str">
            <v>MATE MHIS 2864</v>
          </cell>
        </row>
        <row r="4295">
          <cell r="A4295" t="str">
            <v>ÓDIGO</v>
          </cell>
          <cell r="B4295" t="str">
            <v>| DESCRIÇÃO DO INSUMO</v>
          </cell>
          <cell r="C4295" t="str">
            <v>| UNID.</v>
          </cell>
          <cell r="D4295" t="str">
            <v>| CAT.</v>
          </cell>
          <cell r="E4295" t="str">
            <v>P R E Ç O</v>
          </cell>
          <cell r="F4295" t="str">
            <v>S  C A L C</v>
          </cell>
          <cell r="G4295" t="str">
            <v>U L A</v>
          </cell>
          <cell r="H4295" t="str">
            <v>D O S  |</v>
          </cell>
          <cell r="I4295" t="str">
            <v>COD.INTELIGENTE</v>
          </cell>
        </row>
        <row r="4296">
          <cell r="D4296">
            <v>1</v>
          </cell>
          <cell r="E4296" t="str">
            <v>.QUARTIL</v>
          </cell>
          <cell r="F4296" t="str">
            <v>MEDIANO</v>
          </cell>
          <cell r="G4296">
            <v>3</v>
          </cell>
          <cell r="H4296" t="str">
            <v>.QUARTIL</v>
          </cell>
        </row>
        <row r="4298">
          <cell r="A4298" t="str">
            <v>íNCULO..</v>
          </cell>
          <cell r="B4298" t="str">
            <v>...: NACIONAL CAIXA</v>
          </cell>
        </row>
        <row r="4300">
          <cell r="B4300">
            <v>0</v>
          </cell>
        </row>
        <row r="4301">
          <cell r="A4301">
            <v>2865</v>
          </cell>
          <cell r="B4301" t="str">
            <v>EXTREMIDADE FOFO FLANGE E PONTA C/ABA VEDACAO PN-25 DN    80</v>
          </cell>
          <cell r="C4301" t="str">
            <v>UN</v>
          </cell>
          <cell r="D4301">
            <v>2</v>
          </cell>
          <cell r="E4301">
            <v>7627.35</v>
          </cell>
          <cell r="F4301">
            <v>8243.7099999999991</v>
          </cell>
          <cell r="H4301">
            <v>9229.1</v>
          </cell>
          <cell r="I4301" t="str">
            <v>MATE MHIS 2865</v>
          </cell>
        </row>
        <row r="4302">
          <cell r="B4302">
            <v>0</v>
          </cell>
        </row>
        <row r="4303">
          <cell r="A4303">
            <v>2950</v>
          </cell>
          <cell r="B4303" t="str">
            <v>EXTREMIDADE FOFO FLANGE E PONTA C/ABA VEDACAO PN-25 DN    90</v>
          </cell>
          <cell r="C4303" t="str">
            <v>UN</v>
          </cell>
          <cell r="D4303">
            <v>2</v>
          </cell>
          <cell r="E4303">
            <v>8618.6</v>
          </cell>
          <cell r="F4303">
            <v>9315.06</v>
          </cell>
          <cell r="G4303">
            <v>1</v>
          </cell>
          <cell r="H4303" t="str">
            <v>0.428,51</v>
          </cell>
          <cell r="I4303" t="str">
            <v>MATE MHIS 2950</v>
          </cell>
        </row>
        <row r="4304">
          <cell r="B4304">
            <v>0</v>
          </cell>
        </row>
        <row r="4305">
          <cell r="A4305">
            <v>2949</v>
          </cell>
          <cell r="B4305" t="str">
            <v>EXTREMIDADE FOFO FLANGE E PONTA C/ABA VEDACAO PN-25 DN 1000</v>
          </cell>
          <cell r="C4305" t="str">
            <v>UN</v>
          </cell>
          <cell r="D4305" t="str">
            <v>2     1</v>
          </cell>
          <cell r="E4305">
            <v>1460.69</v>
          </cell>
          <cell r="F4305">
            <v>12386.81</v>
          </cell>
          <cell r="G4305">
            <v>1</v>
          </cell>
          <cell r="H4305">
            <v>3867.44</v>
          </cell>
          <cell r="I4305" t="str">
            <v>MATE MHIS 2949</v>
          </cell>
        </row>
        <row r="4306">
          <cell r="A4306">
            <v>2866</v>
          </cell>
          <cell r="B4306" t="str">
            <v>EXTREMIDADE FOFO FLANGE E PONTA C/ABA VEDACAO PN-25 DN 1200</v>
          </cell>
          <cell r="C4306" t="str">
            <v>UN</v>
          </cell>
          <cell r="D4306" t="str">
            <v>2     1</v>
          </cell>
          <cell r="E4306">
            <v>4862.41</v>
          </cell>
          <cell r="F4306">
            <v>16063.41</v>
          </cell>
          <cell r="G4306">
            <v>1</v>
          </cell>
          <cell r="H4306">
            <v>7983.51</v>
          </cell>
          <cell r="I4306" t="str">
            <v>MATE MHIS 2866</v>
          </cell>
        </row>
        <row r="4307">
          <cell r="A4307">
            <v>2899</v>
          </cell>
          <cell r="B4307" t="str">
            <v>EXTREMIDADE FOFO FLANGE E PONTA P/ JE / JM PN-10 DN    250</v>
          </cell>
          <cell r="C4307" t="str">
            <v>UN</v>
          </cell>
          <cell r="D4307">
            <v>2</v>
          </cell>
          <cell r="E4307">
            <v>369.2</v>
          </cell>
          <cell r="F4307">
            <v>399.04</v>
          </cell>
          <cell r="H4307">
            <v>446.73</v>
          </cell>
          <cell r="I4307" t="str">
            <v>MATE MHIS 2899</v>
          </cell>
        </row>
        <row r="4308">
          <cell r="A4308">
            <v>2933</v>
          </cell>
          <cell r="B4308" t="str">
            <v>EXTREMIDADE FOFO FLANGE E PONTA P/ JE / JM PN-10 DN    300</v>
          </cell>
          <cell r="C4308" t="str">
            <v>UN</v>
          </cell>
          <cell r="D4308">
            <v>2</v>
          </cell>
          <cell r="E4308">
            <v>426.95</v>
          </cell>
          <cell r="F4308">
            <v>461.45</v>
          </cell>
          <cell r="H4308">
            <v>516.61</v>
          </cell>
          <cell r="I4308" t="str">
            <v>MATE MHIS 2933</v>
          </cell>
        </row>
        <row r="4309">
          <cell r="A4309">
            <v>2900</v>
          </cell>
          <cell r="B4309" t="str">
            <v>EXTREMIDADE FOFO FLANGE E PONTA P/ JE / JM PN-10 DN    350</v>
          </cell>
          <cell r="C4309" t="str">
            <v>UN</v>
          </cell>
          <cell r="D4309">
            <v>2</v>
          </cell>
          <cell r="E4309">
            <v>775.71</v>
          </cell>
          <cell r="F4309">
            <v>838.4</v>
          </cell>
          <cell r="H4309">
            <v>938.61</v>
          </cell>
          <cell r="I4309" t="str">
            <v>MATE MHIS 2900</v>
          </cell>
        </row>
        <row r="4310">
          <cell r="A4310">
            <v>2901</v>
          </cell>
          <cell r="B4310" t="str">
            <v>EXTREMIDADE FOFO FLANGE E PONTA P/ JE / JM PN-10 DN    400</v>
          </cell>
          <cell r="C4310" t="str">
            <v>UN</v>
          </cell>
          <cell r="D4310">
            <v>2</v>
          </cell>
          <cell r="E4310">
            <v>756.97</v>
          </cell>
          <cell r="F4310">
            <v>818.14</v>
          </cell>
          <cell r="H4310">
            <v>915.93</v>
          </cell>
          <cell r="I4310" t="str">
            <v>MATE MHIS 2901</v>
          </cell>
        </row>
        <row r="4311">
          <cell r="A4311">
            <v>2902</v>
          </cell>
          <cell r="B4311" t="str">
            <v>EXTREMIDADE FOFO FLANGE E PONTA P/ JE / JM PN-10 DN    450</v>
          </cell>
          <cell r="C4311" t="str">
            <v>UN</v>
          </cell>
          <cell r="D4311">
            <v>2</v>
          </cell>
          <cell r="E4311">
            <v>1156.1199999999999</v>
          </cell>
          <cell r="F4311">
            <v>1249.54</v>
          </cell>
          <cell r="H4311">
            <v>1398.9</v>
          </cell>
          <cell r="I4311" t="str">
            <v>MATE MHIS 2902</v>
          </cell>
        </row>
        <row r="4312">
          <cell r="A4312">
            <v>2903</v>
          </cell>
          <cell r="B4312" t="str">
            <v>EXTREMIDADE FOFO FLANGE E PONTA P/ JE / JM PN-10 DN    500</v>
          </cell>
          <cell r="C4312" t="str">
            <v>UN</v>
          </cell>
          <cell r="D4312">
            <v>2</v>
          </cell>
          <cell r="E4312">
            <v>1364.01</v>
          </cell>
          <cell r="F4312">
            <v>1474.24</v>
          </cell>
          <cell r="H4312">
            <v>1650.46</v>
          </cell>
          <cell r="I4312" t="str">
            <v>MATE MHIS 2903</v>
          </cell>
        </row>
        <row r="4313">
          <cell r="A4313">
            <v>2932</v>
          </cell>
          <cell r="B4313" t="str">
            <v>EXTREMIDADE FOFO FLANGE E PONTA P/ JE / JM PN-10 DN    600</v>
          </cell>
          <cell r="C4313" t="str">
            <v>UN</v>
          </cell>
          <cell r="D4313">
            <v>2</v>
          </cell>
          <cell r="E4313">
            <v>1849.32</v>
          </cell>
          <cell r="F4313">
            <v>1998.76</v>
          </cell>
          <cell r="H4313">
            <v>2237.67</v>
          </cell>
          <cell r="I4313" t="str">
            <v>MATE MHIS 2932</v>
          </cell>
        </row>
        <row r="4314">
          <cell r="A4314">
            <v>2931</v>
          </cell>
          <cell r="B4314" t="str">
            <v>EXTREMIDADE FOFO FLANGE E PONTA P/ JE / JM PN-10 DN    700</v>
          </cell>
          <cell r="C4314" t="str">
            <v>UN</v>
          </cell>
          <cell r="D4314">
            <v>2</v>
          </cell>
          <cell r="E4314">
            <v>4124.9799999999996</v>
          </cell>
          <cell r="F4314">
            <v>4458.3100000000004</v>
          </cell>
          <cell r="H4314">
            <v>4991.22</v>
          </cell>
          <cell r="I4314" t="str">
            <v>MATE MHIS 2931</v>
          </cell>
        </row>
        <row r="4315">
          <cell r="A4315">
            <v>2904</v>
          </cell>
          <cell r="B4315" t="str">
            <v>EXTREMIDADE FOFO FLANGE E PONTA P/ JE / JM PN-10 DN    800</v>
          </cell>
          <cell r="C4315" t="str">
            <v>UN</v>
          </cell>
          <cell r="D4315">
            <v>2</v>
          </cell>
          <cell r="E4315">
            <v>4729.6000000000004</v>
          </cell>
          <cell r="F4315">
            <v>5111.79</v>
          </cell>
          <cell r="H4315">
            <v>5722.81</v>
          </cell>
          <cell r="I4315" t="str">
            <v>MATE MHIS 2904</v>
          </cell>
        </row>
        <row r="4316">
          <cell r="A4316">
            <v>2905</v>
          </cell>
          <cell r="B4316" t="str">
            <v>EXTREMIDADE FOFO FLANGE E PONTA P/ JE / JM PN-10 DN    900</v>
          </cell>
          <cell r="C4316" t="str">
            <v>UN</v>
          </cell>
          <cell r="D4316">
            <v>2</v>
          </cell>
          <cell r="E4316">
            <v>5406.68</v>
          </cell>
          <cell r="F4316">
            <v>5843.58</v>
          </cell>
          <cell r="H4316">
            <v>6542.08</v>
          </cell>
          <cell r="I4316" t="str">
            <v>MATE MHIS 2905</v>
          </cell>
        </row>
        <row r="4317">
          <cell r="A4317">
            <v>2930</v>
          </cell>
          <cell r="B4317" t="str">
            <v>EXTREMIDADE FOFO FLANGE E PONTA P/ JE / JM PN-10 DN 1000</v>
          </cell>
          <cell r="C4317" t="str">
            <v>UN</v>
          </cell>
          <cell r="D4317">
            <v>2</v>
          </cell>
          <cell r="E4317">
            <v>6006.45</v>
          </cell>
          <cell r="F4317">
            <v>6491.82</v>
          </cell>
          <cell r="H4317">
            <v>7267.8</v>
          </cell>
          <cell r="I4317" t="str">
            <v>MATE MHIS 2930</v>
          </cell>
        </row>
        <row r="4318">
          <cell r="A4318">
            <v>2906</v>
          </cell>
          <cell r="B4318" t="str">
            <v>EXTREMIDADE FOFO FLANGE E PONTA P/ JE / JM PN-10 DN 1200</v>
          </cell>
          <cell r="C4318" t="str">
            <v>UN</v>
          </cell>
          <cell r="D4318">
            <v>2</v>
          </cell>
          <cell r="E4318">
            <v>7399.9</v>
          </cell>
          <cell r="F4318">
            <v>7997.87</v>
          </cell>
          <cell r="H4318">
            <v>8953.8799999999992</v>
          </cell>
          <cell r="I4318" t="str">
            <v>MATE MHIS 2906</v>
          </cell>
        </row>
        <row r="4319">
          <cell r="A4319">
            <v>2896</v>
          </cell>
          <cell r="B4319" t="str">
            <v>EXTREMIDADE FOFO FLANGE E PONTA P/ JE / JM PN-10/16 DN 100</v>
          </cell>
          <cell r="C4319" t="str">
            <v>UN</v>
          </cell>
          <cell r="D4319">
            <v>2</v>
          </cell>
          <cell r="E4319">
            <v>86.62</v>
          </cell>
          <cell r="F4319">
            <v>93.62</v>
          </cell>
          <cell r="H4319">
            <v>104.81</v>
          </cell>
          <cell r="I4319" t="str">
            <v>MATE MHIS 2896</v>
          </cell>
        </row>
        <row r="4320">
          <cell r="A4320">
            <v>2897</v>
          </cell>
          <cell r="B4320" t="str">
            <v>EXTREMIDADE FOFO FLANGE E PONTA P/ JE / JM PN-10/16 DN 150</v>
          </cell>
          <cell r="C4320" t="str">
            <v>UN</v>
          </cell>
          <cell r="D4320">
            <v>2</v>
          </cell>
          <cell r="E4320">
            <v>152.62</v>
          </cell>
          <cell r="F4320">
            <v>164.95</v>
          </cell>
          <cell r="H4320">
            <v>184.67</v>
          </cell>
          <cell r="I4320" t="str">
            <v>MATE MHIS 2897</v>
          </cell>
        </row>
        <row r="4321">
          <cell r="A4321">
            <v>2898</v>
          </cell>
          <cell r="B4321" t="str">
            <v>EXTREMIDADE FOFO FLANGE E PONTA P/ JE / JM PN-10/16 DN 200</v>
          </cell>
          <cell r="C4321" t="str">
            <v>UN</v>
          </cell>
          <cell r="D4321">
            <v>2</v>
          </cell>
          <cell r="E4321">
            <v>224.83</v>
          </cell>
          <cell r="F4321">
            <v>242.99</v>
          </cell>
          <cell r="H4321">
            <v>272.04000000000002</v>
          </cell>
          <cell r="I4321" t="str">
            <v>MATE MHIS 2898</v>
          </cell>
        </row>
        <row r="4322">
          <cell r="A4322">
            <v>2908</v>
          </cell>
          <cell r="B4322" t="str">
            <v>EXTREMIDADE FOFO FLANGE E PONTA P/ JE / JM PN-10/16/25 DN 80</v>
          </cell>
          <cell r="C4322" t="str">
            <v>UN</v>
          </cell>
          <cell r="D4322">
            <v>2</v>
          </cell>
          <cell r="E4322">
            <v>76.31</v>
          </cell>
          <cell r="F4322">
            <v>82.47</v>
          </cell>
          <cell r="H4322">
            <v>92.33</v>
          </cell>
          <cell r="I4322" t="str">
            <v>MATE MHIS 2908</v>
          </cell>
        </row>
        <row r="4323">
          <cell r="A4323">
            <v>2911</v>
          </cell>
          <cell r="B4323" t="str">
            <v>EXTREMIDADE FOFO FLANGE E PONTA P/ JE / JM PN-16 DN    250</v>
          </cell>
          <cell r="C4323" t="str">
            <v>UN</v>
          </cell>
          <cell r="D4323">
            <v>2</v>
          </cell>
          <cell r="E4323">
            <v>514.12</v>
          </cell>
          <cell r="F4323">
            <v>555.66</v>
          </cell>
          <cell r="H4323">
            <v>622.08000000000004</v>
          </cell>
          <cell r="I4323" t="str">
            <v>MATE MHIS 2911</v>
          </cell>
        </row>
        <row r="4324">
          <cell r="A4324">
            <v>2928</v>
          </cell>
          <cell r="B4324" t="str">
            <v>EXTREMIDADE FOFO FLANGE E PONTA P/ JE / JM PN-16 DN    300</v>
          </cell>
          <cell r="C4324" t="str">
            <v>UN</v>
          </cell>
          <cell r="D4324">
            <v>2</v>
          </cell>
          <cell r="E4324">
            <v>616.86</v>
          </cell>
          <cell r="F4324">
            <v>666.71</v>
          </cell>
          <cell r="H4324">
            <v>746.41</v>
          </cell>
          <cell r="I4324" t="str">
            <v>MATE MHIS 2928</v>
          </cell>
        </row>
        <row r="4325">
          <cell r="A4325">
            <v>2927</v>
          </cell>
          <cell r="B4325" t="str">
            <v>EXTREMIDADE FOFO FLANGE E PONTA P/ JE / JM PN-16 DN    350</v>
          </cell>
          <cell r="C4325" t="str">
            <v>UN</v>
          </cell>
          <cell r="D4325">
            <v>2</v>
          </cell>
          <cell r="E4325">
            <v>775.71</v>
          </cell>
          <cell r="F4325">
            <v>838.4</v>
          </cell>
          <cell r="H4325">
            <v>938.61</v>
          </cell>
          <cell r="I4325" t="str">
            <v>MATE MHIS 2927</v>
          </cell>
        </row>
        <row r="4326">
          <cell r="A4326" t="str">
            <v>ÓDIGO</v>
          </cell>
          <cell r="B4326" t="str">
            <v>| DESCRIÇÃO DO INSUMO</v>
          </cell>
          <cell r="C4326" t="str">
            <v>| UNID.</v>
          </cell>
          <cell r="D4326" t="str">
            <v>| CAT.</v>
          </cell>
          <cell r="E4326" t="str">
            <v>P R E Ç O</v>
          </cell>
          <cell r="F4326" t="str">
            <v>S  C A L C</v>
          </cell>
          <cell r="G4326" t="str">
            <v>U L A</v>
          </cell>
          <cell r="H4326" t="str">
            <v>D O S  |</v>
          </cell>
          <cell r="I4326" t="str">
            <v>COD.INTELIGENTE</v>
          </cell>
        </row>
        <row r="4327">
          <cell r="D4327">
            <v>1</v>
          </cell>
          <cell r="E4327" t="str">
            <v>.QUARTIL</v>
          </cell>
          <cell r="F4327" t="str">
            <v>MEDIANO</v>
          </cell>
          <cell r="G4327">
            <v>3</v>
          </cell>
          <cell r="H4327" t="str">
            <v>.QUARTIL</v>
          </cell>
        </row>
        <row r="4329">
          <cell r="A4329" t="str">
            <v>íNCULO..</v>
          </cell>
          <cell r="B4329" t="str">
            <v>...: NACIONAL CAIXA</v>
          </cell>
        </row>
        <row r="4331">
          <cell r="A4331">
            <v>2912</v>
          </cell>
          <cell r="B4331" t="str">
            <v>EXTREMIDADE FOFO FLANGE E PONTA P/ JE / JM PN-16 DN    400</v>
          </cell>
          <cell r="C4331" t="str">
            <v>UN</v>
          </cell>
          <cell r="D4331">
            <v>2</v>
          </cell>
          <cell r="E4331">
            <v>1096.45</v>
          </cell>
          <cell r="F4331">
            <v>1185.05</v>
          </cell>
          <cell r="H4331">
            <v>1326.7</v>
          </cell>
          <cell r="I4331" t="str">
            <v>MATE MHIS 2912</v>
          </cell>
        </row>
        <row r="4332">
          <cell r="A4332">
            <v>2913</v>
          </cell>
          <cell r="B4332" t="str">
            <v>EXTREMIDADE FOFO FLANGE E PONTA P/ JE / JM PN-16 DN    500</v>
          </cell>
          <cell r="C4332" t="str">
            <v>UN</v>
          </cell>
          <cell r="D4332">
            <v>2</v>
          </cell>
          <cell r="E4332">
            <v>1626.04</v>
          </cell>
          <cell r="F4332">
            <v>1757.44</v>
          </cell>
          <cell r="H4332">
            <v>1967.51</v>
          </cell>
          <cell r="I4332" t="str">
            <v>MATE MHIS 2913</v>
          </cell>
        </row>
        <row r="4333">
          <cell r="A4333">
            <v>2914</v>
          </cell>
          <cell r="B4333" t="str">
            <v>EXTREMIDADE FOFO FLANGE E PONTA P/ JE / JM PN-16 DN    600</v>
          </cell>
          <cell r="C4333" t="str">
            <v>UN</v>
          </cell>
          <cell r="D4333">
            <v>2</v>
          </cell>
          <cell r="E4333">
            <v>2545.9699999999998</v>
          </cell>
          <cell r="F4333">
            <v>2751.71</v>
          </cell>
          <cell r="H4333">
            <v>3080.62</v>
          </cell>
          <cell r="I4333" t="str">
            <v>MATE MHIS 2914</v>
          </cell>
        </row>
        <row r="4334">
          <cell r="A4334">
            <v>2925</v>
          </cell>
          <cell r="B4334" t="str">
            <v>EXTREMIDADE FOFO FLANGE E PONTA P/ JE / JM PN-16 DN    700</v>
          </cell>
          <cell r="C4334" t="str">
            <v>UN</v>
          </cell>
          <cell r="D4334">
            <v>2</v>
          </cell>
          <cell r="E4334">
            <v>4125</v>
          </cell>
          <cell r="F4334">
            <v>4458.33</v>
          </cell>
          <cell r="H4334">
            <v>4991.25</v>
          </cell>
          <cell r="I4334" t="str">
            <v>MATE MHIS 2925</v>
          </cell>
        </row>
        <row r="4335">
          <cell r="A4335">
            <v>2915</v>
          </cell>
          <cell r="B4335" t="str">
            <v>EXTREMIDADE FOFO FLANGE E PONTA P/ JE / JM PN-16 DN    800</v>
          </cell>
          <cell r="C4335" t="str">
            <v>UN</v>
          </cell>
          <cell r="D4335">
            <v>2</v>
          </cell>
          <cell r="E4335">
            <v>4729.62</v>
          </cell>
          <cell r="F4335">
            <v>5111.8100000000004</v>
          </cell>
          <cell r="H4335">
            <v>5722.84</v>
          </cell>
          <cell r="I4335" t="str">
            <v>MATE MHIS 2915</v>
          </cell>
        </row>
        <row r="4336">
          <cell r="A4336">
            <v>2924</v>
          </cell>
          <cell r="B4336" t="str">
            <v>EXTREMIDADE FOFO FLANGE E PONTA P/ JE / JM PN-16 DN    900</v>
          </cell>
          <cell r="C4336" t="str">
            <v>UN</v>
          </cell>
          <cell r="D4336">
            <v>2</v>
          </cell>
          <cell r="E4336">
            <v>5406.69</v>
          </cell>
          <cell r="F4336">
            <v>5843.6</v>
          </cell>
          <cell r="H4336">
            <v>6542.1</v>
          </cell>
          <cell r="I4336" t="str">
            <v>MATE MHIS 2924</v>
          </cell>
        </row>
        <row r="4337">
          <cell r="A4337">
            <v>2923</v>
          </cell>
          <cell r="B4337" t="str">
            <v>EXTREMIDADE FOFO FLANGE E PONTA P/ JE / JM PN-16 DN 1000</v>
          </cell>
          <cell r="C4337" t="str">
            <v>UN</v>
          </cell>
          <cell r="D4337">
            <v>2</v>
          </cell>
          <cell r="E4337">
            <v>6094.54</v>
          </cell>
          <cell r="F4337">
            <v>6587.03</v>
          </cell>
          <cell r="H4337">
            <v>7374.39</v>
          </cell>
          <cell r="I4337" t="str">
            <v>MATE MHIS 2923</v>
          </cell>
        </row>
        <row r="4338">
          <cell r="A4338">
            <v>2916</v>
          </cell>
          <cell r="B4338" t="str">
            <v>EXTREMIDADE FOFO FLANGE E PONTA P/ JE / JM PN-16 DN 1200</v>
          </cell>
          <cell r="C4338" t="str">
            <v>UN</v>
          </cell>
          <cell r="D4338">
            <v>2</v>
          </cell>
          <cell r="E4338">
            <v>8438.48</v>
          </cell>
          <cell r="F4338">
            <v>9120.3799999999992</v>
          </cell>
          <cell r="G4338">
            <v>1</v>
          </cell>
          <cell r="H4338" t="str">
            <v>0.210,56</v>
          </cell>
          <cell r="I4338" t="str">
            <v>MATE MHIS 2916</v>
          </cell>
        </row>
        <row r="4339">
          <cell r="A4339">
            <v>2921</v>
          </cell>
          <cell r="B4339" t="str">
            <v>EXTREMIDADE FOFO FLANGE E PONTA P/ JE / JM PN-25 DN    100</v>
          </cell>
          <cell r="C4339" t="str">
            <v>UN</v>
          </cell>
          <cell r="D4339">
            <v>2</v>
          </cell>
          <cell r="E4339">
            <v>120.38</v>
          </cell>
          <cell r="F4339">
            <v>130.11000000000001</v>
          </cell>
          <cell r="H4339">
            <v>145.66</v>
          </cell>
          <cell r="I4339" t="str">
            <v>MATE MHIS 2921</v>
          </cell>
        </row>
        <row r="4340">
          <cell r="A4340">
            <v>2918</v>
          </cell>
          <cell r="B4340" t="str">
            <v>EXTREMIDADE FOFO FLANGE E PONTA P/ JE / JM PN-25 DN    150</v>
          </cell>
          <cell r="C4340" t="str">
            <v>UN</v>
          </cell>
          <cell r="D4340">
            <v>2</v>
          </cell>
          <cell r="E4340">
            <v>221.15</v>
          </cell>
          <cell r="F4340">
            <v>239.02</v>
          </cell>
          <cell r="H4340">
            <v>267.60000000000002</v>
          </cell>
          <cell r="I4340" t="str">
            <v>MATE MHIS 2918</v>
          </cell>
        </row>
        <row r="4341">
          <cell r="A4341">
            <v>2920</v>
          </cell>
          <cell r="B4341" t="str">
            <v>EXTREMIDADE FOFO FLANGE E PONTA P/ JE / JM PN-25 DN    200</v>
          </cell>
          <cell r="C4341" t="str">
            <v>UN</v>
          </cell>
          <cell r="D4341">
            <v>2</v>
          </cell>
          <cell r="E4341">
            <v>324.75</v>
          </cell>
          <cell r="F4341">
            <v>350.99</v>
          </cell>
          <cell r="H4341">
            <v>392.95</v>
          </cell>
          <cell r="I4341" t="str">
            <v>MATE MHIS 2920</v>
          </cell>
        </row>
        <row r="4342">
          <cell r="A4342">
            <v>2919</v>
          </cell>
          <cell r="B4342" t="str">
            <v>EXTREMIDADE FOFO FLANGE E PONTA P/ JE / JM PN-25 DN    250</v>
          </cell>
          <cell r="C4342" t="str">
            <v>UN</v>
          </cell>
          <cell r="D4342">
            <v>2</v>
          </cell>
          <cell r="E4342">
            <v>514.12</v>
          </cell>
          <cell r="F4342">
            <v>555.66</v>
          </cell>
          <cell r="H4342">
            <v>622.08000000000004</v>
          </cell>
          <cell r="I4342" t="str">
            <v>MATE MHIS 2919</v>
          </cell>
        </row>
        <row r="4343">
          <cell r="A4343">
            <v>2816</v>
          </cell>
          <cell r="B4343" t="str">
            <v>EXTREMIDADE FOFO FLANGE E PONTA P/ JE / JM PN-25 DN    300</v>
          </cell>
          <cell r="C4343" t="str">
            <v>UN</v>
          </cell>
          <cell r="D4343">
            <v>2</v>
          </cell>
          <cell r="E4343">
            <v>616.86</v>
          </cell>
          <cell r="F4343">
            <v>666.71</v>
          </cell>
          <cell r="H4343">
            <v>746.41</v>
          </cell>
          <cell r="I4343" t="str">
            <v>MATE MHIS 2816</v>
          </cell>
        </row>
        <row r="4344">
          <cell r="A4344">
            <v>2817</v>
          </cell>
          <cell r="B4344" t="str">
            <v>EXTREMIDADE FOFO FLANGE E PONTA P/ JE / JM PN-25 DN    350</v>
          </cell>
          <cell r="C4344" t="str">
            <v>UN</v>
          </cell>
          <cell r="D4344">
            <v>2</v>
          </cell>
          <cell r="E4344">
            <v>954.73</v>
          </cell>
          <cell r="F4344">
            <v>1031.8800000000001</v>
          </cell>
          <cell r="H4344">
            <v>1155.23</v>
          </cell>
          <cell r="I4344" t="str">
            <v>MATE MHIS 2817</v>
          </cell>
        </row>
        <row r="4345">
          <cell r="A4345">
            <v>2976</v>
          </cell>
          <cell r="B4345" t="str">
            <v>EXTREMIDADE FOFO FLANGE E PONTA P/ JE / JM PN-25 DN    400</v>
          </cell>
          <cell r="C4345" t="str">
            <v>UN</v>
          </cell>
          <cell r="D4345">
            <v>2</v>
          </cell>
          <cell r="E4345">
            <v>1096.45</v>
          </cell>
          <cell r="F4345">
            <v>1185.05</v>
          </cell>
          <cell r="H4345">
            <v>1326.7</v>
          </cell>
          <cell r="I4345" t="str">
            <v>MATE MHIS 2976</v>
          </cell>
        </row>
        <row r="4346">
          <cell r="A4346">
            <v>2975</v>
          </cell>
          <cell r="B4346" t="str">
            <v>EXTREMIDADE FOFO FLANGE E PONTA P/ JE / JM PN-25 DN    500</v>
          </cell>
          <cell r="C4346" t="str">
            <v>UN</v>
          </cell>
          <cell r="D4346">
            <v>2</v>
          </cell>
          <cell r="E4346">
            <v>1805.04</v>
          </cell>
          <cell r="F4346">
            <v>1950.91</v>
          </cell>
          <cell r="H4346">
            <v>2184.1</v>
          </cell>
          <cell r="I4346" t="str">
            <v>MATE MHIS 2975</v>
          </cell>
        </row>
        <row r="4347">
          <cell r="A4347">
            <v>2819</v>
          </cell>
          <cell r="B4347" t="str">
            <v>EXTREMIDADE FOFO FLANGE E PONTA P/ JE / JM PN-25 DN    600</v>
          </cell>
          <cell r="C4347" t="str">
            <v>UN</v>
          </cell>
          <cell r="D4347">
            <v>2</v>
          </cell>
          <cell r="E4347">
            <v>2580.7800000000002</v>
          </cell>
          <cell r="F4347">
            <v>2789.33</v>
          </cell>
          <cell r="H4347">
            <v>3122.74</v>
          </cell>
          <cell r="I4347" t="str">
            <v>MATE MHIS 2819</v>
          </cell>
        </row>
        <row r="4348">
          <cell r="A4348">
            <v>2820</v>
          </cell>
          <cell r="B4348" t="str">
            <v>EXTREMIDADE FOFO FLANGE E PONTA P/ JE / JM PN-25 DN    700</v>
          </cell>
          <cell r="C4348" t="str">
            <v>UN</v>
          </cell>
          <cell r="D4348">
            <v>2</v>
          </cell>
          <cell r="E4348">
            <v>4223.33</v>
          </cell>
          <cell r="F4348">
            <v>4564.6000000000004</v>
          </cell>
          <cell r="H4348">
            <v>5110.22</v>
          </cell>
          <cell r="I4348" t="str">
            <v>MATE MHIS 2820</v>
          </cell>
        </row>
        <row r="4349">
          <cell r="A4349">
            <v>2974</v>
          </cell>
          <cell r="B4349" t="str">
            <v>EXTREMIDADE FOFO FLANGE E PONTA P/ JE / JM PN-25 DN    800</v>
          </cell>
          <cell r="C4349" t="str">
            <v>UN</v>
          </cell>
          <cell r="D4349">
            <v>2</v>
          </cell>
          <cell r="E4349">
            <v>5142.3900000000003</v>
          </cell>
          <cell r="F4349">
            <v>5557.93</v>
          </cell>
          <cell r="H4349">
            <v>6222.29</v>
          </cell>
          <cell r="I4349" t="str">
            <v>MATE MHIS 2974</v>
          </cell>
        </row>
        <row r="4350">
          <cell r="A4350">
            <v>2973</v>
          </cell>
          <cell r="B4350" t="str">
            <v>EXTREMIDADE FOFO FLANGE E PONTA P/ JE / JM PN-25 DN    900</v>
          </cell>
          <cell r="C4350" t="str">
            <v>UN</v>
          </cell>
          <cell r="D4350">
            <v>2</v>
          </cell>
          <cell r="E4350">
            <v>5758.12</v>
          </cell>
          <cell r="F4350">
            <v>6223.42</v>
          </cell>
          <cell r="H4350">
            <v>6967.32</v>
          </cell>
          <cell r="I4350" t="str">
            <v>MATE MHIS 2973</v>
          </cell>
        </row>
        <row r="4351">
          <cell r="A4351">
            <v>2821</v>
          </cell>
          <cell r="B4351" t="str">
            <v>EXTREMIDADE FOFO FLANGE E PONTA P/ JE / JM PN-25 DN 1000</v>
          </cell>
          <cell r="C4351" t="str">
            <v>UN</v>
          </cell>
          <cell r="D4351">
            <v>2</v>
          </cell>
          <cell r="E4351">
            <v>7382.82</v>
          </cell>
          <cell r="F4351">
            <v>7979.41</v>
          </cell>
          <cell r="H4351">
            <v>8933.2199999999993</v>
          </cell>
          <cell r="I4351" t="str">
            <v>MATE MHIS 2821</v>
          </cell>
        </row>
        <row r="4352">
          <cell r="A4352">
            <v>2822</v>
          </cell>
          <cell r="B4352" t="str">
            <v>EXTREMIDADE FOFO FLANGE E PONTA P/ JE / JM PN-25 DN 1200</v>
          </cell>
          <cell r="C4352" t="str">
            <v>UN</v>
          </cell>
          <cell r="D4352" t="str">
            <v>2     1</v>
          </cell>
          <cell r="E4352" t="str">
            <v>0.061,27</v>
          </cell>
          <cell r="F4352">
            <v>10874.3</v>
          </cell>
          <cell r="G4352">
            <v>1</v>
          </cell>
          <cell r="H4352">
            <v>2174.14</v>
          </cell>
          <cell r="I4352" t="str">
            <v>MATE MHIS 2822</v>
          </cell>
        </row>
        <row r="4353">
          <cell r="A4353">
            <v>2910</v>
          </cell>
          <cell r="B4353" t="str">
            <v>EXTREMIDADE FOFO FLANGE E PONTA P/ JE/JM PN-16 DN 200</v>
          </cell>
          <cell r="C4353" t="str">
            <v>UN</v>
          </cell>
          <cell r="D4353">
            <v>2</v>
          </cell>
          <cell r="E4353">
            <v>324.75</v>
          </cell>
          <cell r="F4353">
            <v>350.99</v>
          </cell>
          <cell r="H4353">
            <v>392.95</v>
          </cell>
          <cell r="I4353" t="str">
            <v>MATE MHIS 2910</v>
          </cell>
        </row>
        <row r="4354">
          <cell r="A4354">
            <v>10780</v>
          </cell>
          <cell r="B4354" t="str">
            <v>EXTREMIDADE P/ HIDROMETRO PVC C/ BUCHA LATAO CURTA 1/2"</v>
          </cell>
          <cell r="C4354" t="str">
            <v>UN</v>
          </cell>
          <cell r="D4354">
            <v>2</v>
          </cell>
          <cell r="E4354">
            <v>5.77</v>
          </cell>
          <cell r="F4354">
            <v>5.77</v>
          </cell>
          <cell r="H4354">
            <v>5.77</v>
          </cell>
          <cell r="I4354" t="str">
            <v>MATE MHIS 10780</v>
          </cell>
        </row>
        <row r="4355">
          <cell r="A4355">
            <v>10781</v>
          </cell>
          <cell r="B4355" t="str">
            <v>EXTREMIDADE P/ HIDROMETRO PVC C/ BUCHA LATAO CURTA 3/4"</v>
          </cell>
          <cell r="C4355" t="str">
            <v>UN</v>
          </cell>
          <cell r="D4355">
            <v>2</v>
          </cell>
          <cell r="E4355">
            <v>7.73</v>
          </cell>
          <cell r="F4355">
            <v>7.73</v>
          </cell>
          <cell r="H4355">
            <v>7.73</v>
          </cell>
          <cell r="I4355" t="str">
            <v>MATE MHIS 10781</v>
          </cell>
        </row>
        <row r="4356">
          <cell r="A4356">
            <v>20108</v>
          </cell>
          <cell r="B4356" t="str">
            <v>EXTREMIDADE P/ HIDROMETRO PVC LONGA 1/2" SEM BUCHA LATAO</v>
          </cell>
          <cell r="C4356" t="str">
            <v>UN</v>
          </cell>
          <cell r="D4356">
            <v>2</v>
          </cell>
          <cell r="E4356">
            <v>3.1</v>
          </cell>
          <cell r="F4356">
            <v>3.1</v>
          </cell>
          <cell r="H4356">
            <v>3.1</v>
          </cell>
          <cell r="I4356" t="str">
            <v>MATE MHIS 20108</v>
          </cell>
        </row>
        <row r="4357">
          <cell r="A4357" t="str">
            <v>ÓDIGO</v>
          </cell>
          <cell r="B4357" t="str">
            <v>| DESCRIÇÃO DO INSUMO</v>
          </cell>
          <cell r="C4357" t="str">
            <v>| UNID.</v>
          </cell>
          <cell r="D4357" t="str">
            <v>| CAT.</v>
          </cell>
          <cell r="E4357" t="str">
            <v>P R E Ç O</v>
          </cell>
          <cell r="F4357" t="str">
            <v>S  C A L C</v>
          </cell>
          <cell r="G4357" t="str">
            <v>U L A</v>
          </cell>
          <cell r="H4357" t="str">
            <v>D O S  |</v>
          </cell>
          <cell r="I4357" t="str">
            <v>COD.INTELIGENTE</v>
          </cell>
        </row>
        <row r="4358">
          <cell r="D4358">
            <v>1</v>
          </cell>
          <cell r="E4358" t="str">
            <v>.QUARTIL</v>
          </cell>
          <cell r="F4358" t="str">
            <v>MEDIANO</v>
          </cell>
          <cell r="G4358">
            <v>3</v>
          </cell>
          <cell r="H4358" t="str">
            <v>.QUARTIL</v>
          </cell>
        </row>
        <row r="4360">
          <cell r="A4360" t="str">
            <v>íNCULO..</v>
          </cell>
          <cell r="B4360" t="str">
            <v>...: NACIONAL CAIXA</v>
          </cell>
        </row>
        <row r="4362">
          <cell r="A4362">
            <v>20109</v>
          </cell>
          <cell r="B4362" t="str">
            <v>EXTREMIDADE P/ HIDROMETRO PVC LONGA 3/4" SEM BUCHA LATAO</v>
          </cell>
          <cell r="C4362" t="str">
            <v>UN</v>
          </cell>
          <cell r="D4362">
            <v>2</v>
          </cell>
          <cell r="E4362">
            <v>4.63</v>
          </cell>
          <cell r="F4362">
            <v>4.63</v>
          </cell>
          <cell r="H4362">
            <v>4.63</v>
          </cell>
          <cell r="I4362" t="str">
            <v>MATE MHIS 20109</v>
          </cell>
        </row>
        <row r="4363">
          <cell r="A4363">
            <v>20106</v>
          </cell>
          <cell r="B4363" t="str">
            <v>EXTREMIDADE P/ HIDROMETRO PVC SEM BUCHA DE LATAO CURTA 1/2"</v>
          </cell>
          <cell r="C4363" t="str">
            <v>UN</v>
          </cell>
          <cell r="D4363">
            <v>2</v>
          </cell>
          <cell r="E4363">
            <v>3.06</v>
          </cell>
          <cell r="F4363">
            <v>3.06</v>
          </cell>
          <cell r="H4363">
            <v>3.06</v>
          </cell>
          <cell r="I4363" t="str">
            <v>MATE MHIS 20106</v>
          </cell>
        </row>
        <row r="4364">
          <cell r="A4364">
            <v>20107</v>
          </cell>
          <cell r="B4364" t="str">
            <v>EXTREMIDADE P/ HIDROMETRO PVC SEM BUCHA DE LATAO CURTA 3/4"</v>
          </cell>
          <cell r="C4364" t="str">
            <v>UN</v>
          </cell>
          <cell r="D4364">
            <v>2</v>
          </cell>
          <cell r="E4364">
            <v>3.52</v>
          </cell>
          <cell r="F4364">
            <v>3.52</v>
          </cell>
          <cell r="H4364">
            <v>3.52</v>
          </cell>
          <cell r="I4364" t="str">
            <v>MATE MHIS 20107</v>
          </cell>
        </row>
        <row r="4365">
          <cell r="A4365">
            <v>3073</v>
          </cell>
          <cell r="B4365" t="str">
            <v>EXTREMIDADE PVC PBA NBR 10351 BF DN 100/ DE 110MM</v>
          </cell>
          <cell r="C4365" t="str">
            <v>UN</v>
          </cell>
          <cell r="D4365">
            <v>2</v>
          </cell>
          <cell r="E4365">
            <v>116.85</v>
          </cell>
          <cell r="F4365">
            <v>116.85</v>
          </cell>
          <cell r="H4365">
            <v>116.85</v>
          </cell>
          <cell r="I4365" t="str">
            <v>MATE MHIS 3073</v>
          </cell>
        </row>
        <row r="4366">
          <cell r="A4366">
            <v>3068</v>
          </cell>
          <cell r="B4366" t="str">
            <v>EXTREMIDADE PVC PBA NBR 10351 BF DN 50/ DE 60MM</v>
          </cell>
          <cell r="C4366" t="str">
            <v>UN</v>
          </cell>
          <cell r="D4366">
            <v>1</v>
          </cell>
          <cell r="E4366">
            <v>55</v>
          </cell>
          <cell r="F4366">
            <v>55</v>
          </cell>
          <cell r="H4366">
            <v>55</v>
          </cell>
          <cell r="I4366" t="str">
            <v>MATE MHIS 3068</v>
          </cell>
        </row>
        <row r="4367">
          <cell r="A4367">
            <v>3074</v>
          </cell>
          <cell r="B4367" t="str">
            <v>EXTREMIDADE PVC PBA NBR 10351 BF DN 75/ DE 85MM</v>
          </cell>
          <cell r="C4367" t="str">
            <v>UN</v>
          </cell>
          <cell r="D4367">
            <v>2</v>
          </cell>
          <cell r="E4367">
            <v>93.04</v>
          </cell>
          <cell r="F4367">
            <v>93.04</v>
          </cell>
          <cell r="H4367">
            <v>93.04</v>
          </cell>
          <cell r="I4367" t="str">
            <v>MATE MHIS 3074</v>
          </cell>
        </row>
        <row r="4368">
          <cell r="A4368">
            <v>3076</v>
          </cell>
          <cell r="B4368" t="str">
            <v>EXTREMIDADE PVC PBA NBR 10351 PF DN 100/ DE 110MM</v>
          </cell>
          <cell r="C4368" t="str">
            <v>UN</v>
          </cell>
          <cell r="D4368">
            <v>2</v>
          </cell>
          <cell r="E4368">
            <v>104.79</v>
          </cell>
          <cell r="F4368">
            <v>104.79</v>
          </cell>
          <cell r="H4368">
            <v>104.79</v>
          </cell>
          <cell r="I4368" t="str">
            <v>MATE MHIS 3076</v>
          </cell>
        </row>
        <row r="4369">
          <cell r="A4369">
            <v>3072</v>
          </cell>
          <cell r="B4369" t="str">
            <v>EXTREMIDADE PVC PBA NBR 10351 PF DN 50/ DE 60MM</v>
          </cell>
          <cell r="C4369" t="str">
            <v>UN</v>
          </cell>
          <cell r="D4369">
            <v>2</v>
          </cell>
          <cell r="E4369">
            <v>46.54</v>
          </cell>
          <cell r="F4369">
            <v>46.54</v>
          </cell>
          <cell r="H4369">
            <v>46.54</v>
          </cell>
          <cell r="I4369" t="str">
            <v>MATE MHIS 3072</v>
          </cell>
        </row>
        <row r="4370">
          <cell r="A4370">
            <v>3075</v>
          </cell>
          <cell r="B4370" t="str">
            <v>EXTREMIDADE PVC PBA NBR 10351 PF DN 75/ DE 85MM</v>
          </cell>
          <cell r="C4370" t="str">
            <v>UN</v>
          </cell>
          <cell r="D4370">
            <v>2</v>
          </cell>
          <cell r="E4370">
            <v>83.85</v>
          </cell>
          <cell r="F4370">
            <v>83.85</v>
          </cell>
          <cell r="H4370">
            <v>83.85</v>
          </cell>
          <cell r="I4370" t="str">
            <v>MATE MHIS 3075</v>
          </cell>
        </row>
        <row r="4371">
          <cell r="A4371">
            <v>13836</v>
          </cell>
          <cell r="B4371" t="str">
            <v>EXTRUSORA DE GUIAS E SARJETAS EM CONCRETO SIMPLES, PAVIMAK M</v>
          </cell>
          <cell r="C4371" t="str">
            <v>UN</v>
          </cell>
          <cell r="D4371" t="str">
            <v>2     3</v>
          </cell>
          <cell r="E4371">
            <v>9657.52</v>
          </cell>
          <cell r="F4371">
            <v>39657.519999999997</v>
          </cell>
          <cell r="G4371">
            <v>3</v>
          </cell>
          <cell r="H4371">
            <v>9657.52</v>
          </cell>
          <cell r="I4371" t="str">
            <v>EQHP EQAQ 13836</v>
          </cell>
        </row>
        <row r="4372">
          <cell r="B4372" t="str">
            <v>OD. PK-620 (EQUIPAMENTO P/EXECUCAO DE MEIO-FIO/SARJETAS POR</v>
          </cell>
        </row>
        <row r="4373">
          <cell r="B4373" t="str">
            <v>EXTRUSAO DE CONCRETO)**CAIXA**</v>
          </cell>
        </row>
        <row r="4374">
          <cell r="A4374">
            <v>3084</v>
          </cell>
          <cell r="B4374" t="str">
            <v>FECHADURA BICO PAPAGAIO C/ CILINDRO P/ PORTA CORRER EXTERNA</v>
          </cell>
          <cell r="C4374" t="str">
            <v>CJ</v>
          </cell>
          <cell r="D4374">
            <v>2</v>
          </cell>
          <cell r="E4374">
            <v>26.44</v>
          </cell>
          <cell r="F4374">
            <v>32.53</v>
          </cell>
          <cell r="H4374">
            <v>35.369999999999997</v>
          </cell>
          <cell r="I4374" t="str">
            <v>MATE MDIV 3084</v>
          </cell>
        </row>
        <row r="4375">
          <cell r="B4375" t="str">
            <v>INCL CONCHAS - ACAB PADRAO MEDIO</v>
          </cell>
        </row>
        <row r="4376">
          <cell r="A4376">
            <v>11475</v>
          </cell>
          <cell r="B4376" t="str">
            <v>FECHADURA BICO PAPAGAIO C/ CILINDRO P/ PORTA CORRER EXTERNA</v>
          </cell>
          <cell r="C4376" t="str">
            <v>CJ</v>
          </cell>
          <cell r="D4376">
            <v>2</v>
          </cell>
          <cell r="E4376">
            <v>26.26</v>
          </cell>
          <cell r="F4376">
            <v>32.31</v>
          </cell>
          <cell r="H4376">
            <v>35.130000000000003</v>
          </cell>
          <cell r="I4376" t="str">
            <v>MATE MDIV 11475</v>
          </cell>
        </row>
        <row r="4377">
          <cell r="B4377" t="str">
            <v>INCL CONCHAS - ACAB SUPERIOR (LINHA LUXO)</v>
          </cell>
        </row>
        <row r="4378">
          <cell r="A4378">
            <v>11482</v>
          </cell>
          <cell r="B4378" t="str">
            <v>FECHADURA BICO PAPAGAIO P/ PORTA CORRER INTERNA CHAVE BIPART</v>
          </cell>
          <cell r="C4378" t="str">
            <v>CJ</v>
          </cell>
          <cell r="D4378">
            <v>2</v>
          </cell>
          <cell r="E4378">
            <v>25.18</v>
          </cell>
          <cell r="F4378">
            <v>30.98</v>
          </cell>
          <cell r="H4378">
            <v>33.69</v>
          </cell>
          <cell r="I4378" t="str">
            <v>MATE MDIV 11482</v>
          </cell>
        </row>
        <row r="4379">
          <cell r="B4379" t="str">
            <v>IDA - ACAB PADRAO MEDIO</v>
          </cell>
        </row>
        <row r="4380">
          <cell r="A4380">
            <v>11469</v>
          </cell>
          <cell r="B4380" t="str">
            <v>FECHADURA C/ CILINDRO ACABAMENTO POLIDO OU CROMADO P/ MOVEIS</v>
          </cell>
          <cell r="C4380" t="str">
            <v>UN</v>
          </cell>
          <cell r="D4380">
            <v>2</v>
          </cell>
          <cell r="E4380">
            <v>5.03</v>
          </cell>
          <cell r="F4380">
            <v>6.19</v>
          </cell>
          <cell r="H4380">
            <v>6.73</v>
          </cell>
          <cell r="I4380" t="str">
            <v>MATE MDIV 11469</v>
          </cell>
        </row>
        <row r="4381">
          <cell r="A4381">
            <v>3103</v>
          </cell>
          <cell r="B4381" t="str">
            <v>FECHADURA C/ CILINDRO LATAO CROMADO P/ PORTA VIDRO TP AROUCA</v>
          </cell>
          <cell r="C4381" t="str">
            <v>UN</v>
          </cell>
          <cell r="D4381">
            <v>2</v>
          </cell>
          <cell r="E4381">
            <v>22.79</v>
          </cell>
          <cell r="F4381">
            <v>28.04</v>
          </cell>
          <cell r="H4381">
            <v>30.48</v>
          </cell>
          <cell r="I4381" t="str">
            <v>MATE MDIV 3103</v>
          </cell>
        </row>
        <row r="4382">
          <cell r="B4382" t="str">
            <v>2171-L OU EQUIV</v>
          </cell>
        </row>
        <row r="4383">
          <cell r="A4383">
            <v>3081</v>
          </cell>
          <cell r="B4383" t="str">
            <v>FECHADURA EMBUTIR EXTERNA (C/ CILINDRO) COMPLETA - ACAB PADR</v>
          </cell>
          <cell r="C4383" t="str">
            <v>CJ</v>
          </cell>
          <cell r="D4383">
            <v>2</v>
          </cell>
          <cell r="E4383">
            <v>29.84</v>
          </cell>
          <cell r="F4383">
            <v>36.71</v>
          </cell>
          <cell r="H4383">
            <v>39.92</v>
          </cell>
          <cell r="I4383" t="str">
            <v>MATE MDIV 3081</v>
          </cell>
        </row>
        <row r="4384">
          <cell r="B4384" t="str">
            <v>AO MEDIO</v>
          </cell>
        </row>
        <row r="4385">
          <cell r="A4385">
            <v>3089</v>
          </cell>
          <cell r="B4385" t="str">
            <v>FECHADURA EMBUTIR EXTERNA (C/ CILINDRO) COMPLETA - ACAB SUPE</v>
          </cell>
          <cell r="C4385" t="str">
            <v>CJ</v>
          </cell>
          <cell r="D4385">
            <v>2</v>
          </cell>
          <cell r="E4385">
            <v>40.159999999999997</v>
          </cell>
          <cell r="F4385">
            <v>49.42</v>
          </cell>
          <cell r="H4385">
            <v>53.73</v>
          </cell>
          <cell r="I4385" t="str">
            <v>MATE MDIV 3089</v>
          </cell>
        </row>
        <row r="4386">
          <cell r="B4386" t="str">
            <v>RIOR (LINHA LUXO)</v>
          </cell>
        </row>
        <row r="4387">
          <cell r="A4387">
            <v>3080</v>
          </cell>
          <cell r="B4387" t="str">
            <v>FECHADURA EMBUTIR EXTERNA (C/ CILINDRO) COMPLETA - LINHA POP</v>
          </cell>
          <cell r="C4387" t="str">
            <v>CJ</v>
          </cell>
          <cell r="D4387">
            <v>1</v>
          </cell>
          <cell r="E4387">
            <v>22.35</v>
          </cell>
          <cell r="F4387">
            <v>25.75</v>
          </cell>
          <cell r="H4387">
            <v>29.9</v>
          </cell>
          <cell r="I4387" t="str">
            <v>MATE MDIV 3080</v>
          </cell>
        </row>
        <row r="4388">
          <cell r="A4388" t="str">
            <v>ÓDIGO</v>
          </cell>
          <cell r="B4388" t="str">
            <v>| DESCRIÇÃO DO INSUMO</v>
          </cell>
          <cell r="C4388" t="str">
            <v>| UNID.</v>
          </cell>
          <cell r="D4388" t="str">
            <v>| CAT.</v>
          </cell>
          <cell r="E4388" t="str">
            <v>P R E Ç O</v>
          </cell>
          <cell r="F4388" t="str">
            <v>S  C A L C</v>
          </cell>
          <cell r="G4388" t="str">
            <v>U L A</v>
          </cell>
          <cell r="H4388" t="str">
            <v>D O S  |</v>
          </cell>
          <cell r="I4388" t="str">
            <v>COD.INTELIGENTE</v>
          </cell>
        </row>
        <row r="4389">
          <cell r="D4389">
            <v>1</v>
          </cell>
          <cell r="E4389" t="str">
            <v>.QUARTIL</v>
          </cell>
          <cell r="F4389" t="str">
            <v>MEDIANO</v>
          </cell>
          <cell r="G4389">
            <v>3</v>
          </cell>
          <cell r="H4389" t="str">
            <v>.QUARTIL</v>
          </cell>
        </row>
        <row r="4391">
          <cell r="A4391" t="str">
            <v>íNCULO..</v>
          </cell>
          <cell r="B4391" t="str">
            <v>...: NACIONAL CAIXA</v>
          </cell>
        </row>
        <row r="4393">
          <cell r="B4393" t="str">
            <v>ULAR</v>
          </cell>
        </row>
        <row r="4394">
          <cell r="A4394">
            <v>3083</v>
          </cell>
          <cell r="B4394" t="str">
            <v>FECHADURA EMBUTIR EXTERNA C/ CILINDRO SEM ESPELHO E SEM MACA</v>
          </cell>
          <cell r="C4394" t="str">
            <v>UN</v>
          </cell>
          <cell r="D4394">
            <v>2</v>
          </cell>
          <cell r="E4394">
            <v>32.799999999999997</v>
          </cell>
          <cell r="F4394">
            <v>40.35</v>
          </cell>
          <cell r="H4394">
            <v>43.88</v>
          </cell>
          <cell r="I4394" t="str">
            <v>MATE MDIV 3083</v>
          </cell>
        </row>
        <row r="4395">
          <cell r="B4395" t="str">
            <v>NETA (SOMENTE A MAQUINA)</v>
          </cell>
        </row>
        <row r="4396">
          <cell r="A4396">
            <v>3099</v>
          </cell>
          <cell r="B4396" t="str">
            <v>FECHADURA EMBUTIR P/ PORTA DE BANHEIRO, COMPLETA - ACAB PADR</v>
          </cell>
          <cell r="C4396" t="str">
            <v>CJ</v>
          </cell>
          <cell r="D4396">
            <v>2</v>
          </cell>
          <cell r="E4396">
            <v>19.13</v>
          </cell>
          <cell r="F4396">
            <v>23.54</v>
          </cell>
          <cell r="H4396">
            <v>25.6</v>
          </cell>
          <cell r="I4396" t="str">
            <v>MATE MDIV 3099</v>
          </cell>
        </row>
        <row r="4397">
          <cell r="B4397" t="str">
            <v>AO MEDIO</v>
          </cell>
        </row>
        <row r="4398">
          <cell r="A4398">
            <v>3098</v>
          </cell>
          <cell r="B4398" t="str">
            <v>FECHADURA EMBUTIR P/ PORTA DE BANHEIRO, COMPLETA - ACAB SUPE</v>
          </cell>
          <cell r="C4398" t="str">
            <v>CJ</v>
          </cell>
          <cell r="D4398">
            <v>2</v>
          </cell>
          <cell r="E4398">
            <v>16.05</v>
          </cell>
          <cell r="F4398">
            <v>19.75</v>
          </cell>
          <cell r="H4398">
            <v>21.47</v>
          </cell>
          <cell r="I4398" t="str">
            <v>MATE MDIV 3098</v>
          </cell>
        </row>
        <row r="4399">
          <cell r="B4399" t="str">
            <v>RIOR (LINHA LUXO)</v>
          </cell>
        </row>
        <row r="4400">
          <cell r="A4400">
            <v>3097</v>
          </cell>
          <cell r="B4400" t="str">
            <v>FECHADURA EMBUTIR P/ PORTA DE BANHEIRO, COMPLETA - LINHA POP</v>
          </cell>
          <cell r="C4400" t="str">
            <v>CJ</v>
          </cell>
          <cell r="D4400">
            <v>2</v>
          </cell>
          <cell r="E4400">
            <v>22.04</v>
          </cell>
          <cell r="F4400">
            <v>27.12</v>
          </cell>
          <cell r="H4400">
            <v>29.49</v>
          </cell>
          <cell r="I4400" t="str">
            <v>MATE MDIV 3097</v>
          </cell>
        </row>
        <row r="4401">
          <cell r="B4401" t="str">
            <v>ULAR</v>
          </cell>
        </row>
        <row r="4402">
          <cell r="A4402">
            <v>3100</v>
          </cell>
          <cell r="B4402" t="str">
            <v>FECHADURA EMBUTIR P/ PORTA DE BANHEIRO, SEM MACANETA, SEM ES</v>
          </cell>
          <cell r="C4402" t="str">
            <v>CJ</v>
          </cell>
          <cell r="D4402">
            <v>2</v>
          </cell>
          <cell r="E4402">
            <v>15.82</v>
          </cell>
          <cell r="F4402">
            <v>19.47</v>
          </cell>
          <cell r="H4402">
            <v>21.17</v>
          </cell>
          <cell r="I4402" t="str">
            <v>MATE MDIV 3100</v>
          </cell>
        </row>
        <row r="4403">
          <cell r="B4403" t="str">
            <v>PELHO</v>
          </cell>
        </row>
        <row r="4404">
          <cell r="A4404">
            <v>11480</v>
          </cell>
          <cell r="B4404" t="str">
            <v>FECHADURA EMBUTIR REFORCADA (DE SEGURANCA) C/ CILINDRO P/ PO</v>
          </cell>
          <cell r="C4404" t="str">
            <v>CJ</v>
          </cell>
          <cell r="D4404">
            <v>2</v>
          </cell>
          <cell r="E4404">
            <v>25.43</v>
          </cell>
          <cell r="F4404">
            <v>31.29</v>
          </cell>
          <cell r="H4404">
            <v>34.020000000000003</v>
          </cell>
          <cell r="I4404" t="str">
            <v>MATE MDIV 11480</v>
          </cell>
        </row>
        <row r="4405">
          <cell r="B4405" t="str">
            <v>RTA EXT, COMPLETA - ACAB PADRAO MEDI  O</v>
          </cell>
        </row>
        <row r="4406">
          <cell r="A4406">
            <v>11483</v>
          </cell>
          <cell r="B4406" t="str">
            <v>FECHADURA EMBUTIR REFORCADA (DE SEGURANCA) C/ CILINDRO P/ PO</v>
          </cell>
          <cell r="C4406" t="str">
            <v>CJ</v>
          </cell>
          <cell r="D4406">
            <v>2</v>
          </cell>
          <cell r="E4406">
            <v>36.33</v>
          </cell>
          <cell r="F4406">
            <v>44.71</v>
          </cell>
          <cell r="H4406">
            <v>48.61</v>
          </cell>
          <cell r="I4406" t="str">
            <v>MATE MDIV 11483</v>
          </cell>
        </row>
        <row r="4407">
          <cell r="B4407" t="str">
            <v>RTA EXT, COMPLETA - ACAB SUPERIOR (LINHA LUXO)</v>
          </cell>
        </row>
        <row r="4408">
          <cell r="A4408">
            <v>11474</v>
          </cell>
          <cell r="B4408" t="str">
            <v>FECHADURA EMBUTIR TIPO GORGES LA FONTE 1010 OU EQUIV CROMADA</v>
          </cell>
          <cell r="C4408" t="str">
            <v>UN</v>
          </cell>
          <cell r="D4408">
            <v>2</v>
          </cell>
          <cell r="E4408">
            <v>8.6199999999999992</v>
          </cell>
          <cell r="F4408">
            <v>10.61</v>
          </cell>
          <cell r="H4408">
            <v>11.53</v>
          </cell>
          <cell r="I4408" t="str">
            <v>MATE MDIV 11474</v>
          </cell>
        </row>
        <row r="4409">
          <cell r="B4409" t="str">
            <v>P/ ARMARIO</v>
          </cell>
        </row>
        <row r="4410">
          <cell r="A4410">
            <v>11470</v>
          </cell>
          <cell r="B4410" t="str">
            <v>FECHADURA EMBUTIR TIPO LA FONTE 119 CILINDRO CROMADA C/ LING</v>
          </cell>
          <cell r="C4410" t="str">
            <v>UN</v>
          </cell>
          <cell r="D4410">
            <v>2</v>
          </cell>
          <cell r="E4410">
            <v>5.65</v>
          </cell>
          <cell r="F4410">
            <v>6.95</v>
          </cell>
          <cell r="H4410">
            <v>7.56</v>
          </cell>
          <cell r="I4410" t="str">
            <v>MATE MDIV 11470</v>
          </cell>
        </row>
        <row r="4411">
          <cell r="B4411" t="str">
            <v>UETA P/ ARMARIO</v>
          </cell>
        </row>
        <row r="4412">
          <cell r="A4412">
            <v>3093</v>
          </cell>
          <cell r="B4412" t="str">
            <v>FECHADURA EMBUTIR TP GORGES (CHAVE GRANDE) P/PORTA INTERNA,</v>
          </cell>
          <cell r="C4412" t="str">
            <v>CJ</v>
          </cell>
          <cell r="D4412">
            <v>2</v>
          </cell>
          <cell r="E4412">
            <v>15.22</v>
          </cell>
          <cell r="F4412">
            <v>18.73</v>
          </cell>
          <cell r="H4412">
            <v>20.36</v>
          </cell>
          <cell r="I4412" t="str">
            <v>MATE MDIV 3093</v>
          </cell>
        </row>
        <row r="4413">
          <cell r="B4413" t="str">
            <v>COMPLETA - ACAB PADRAO MEDIO</v>
          </cell>
        </row>
        <row r="4414">
          <cell r="A4414">
            <v>3092</v>
          </cell>
          <cell r="B4414" t="str">
            <v>FECHADURA EMBUTIR TP GORGES (CHAVE GRANDE) P/PORTA INTERNA,</v>
          </cell>
          <cell r="C4414" t="str">
            <v>CJ</v>
          </cell>
          <cell r="D4414">
            <v>2</v>
          </cell>
          <cell r="E4414">
            <v>49.23</v>
          </cell>
          <cell r="F4414">
            <v>60.57</v>
          </cell>
          <cell r="H4414">
            <v>65.86</v>
          </cell>
          <cell r="I4414" t="str">
            <v>MATE MDIV 3092</v>
          </cell>
        </row>
        <row r="4415">
          <cell r="B4415" t="str">
            <v>COMPLETA - LINHA LUXO</v>
          </cell>
        </row>
        <row r="4416">
          <cell r="A4416">
            <v>3090</v>
          </cell>
          <cell r="B4416" t="str">
            <v>FECHADURA EMBUTIR TP GORGES (CHAVE GRANDE) P/PORTA INTERNA,</v>
          </cell>
          <cell r="C4416" t="str">
            <v>CJ</v>
          </cell>
          <cell r="D4416">
            <v>2</v>
          </cell>
          <cell r="E4416">
            <v>15.73</v>
          </cell>
          <cell r="F4416">
            <v>19.36</v>
          </cell>
          <cell r="H4416">
            <v>21.05</v>
          </cell>
          <cell r="I4416" t="str">
            <v>MATE MDIV 3090</v>
          </cell>
        </row>
        <row r="4417">
          <cell r="B4417" t="str">
            <v>COMPLETA - LINHA POPULAR</v>
          </cell>
        </row>
        <row r="4418">
          <cell r="A4418">
            <v>11476</v>
          </cell>
          <cell r="B4418" t="str">
            <v>FECHADURA LA FONTE 1515-ST2-55MM TIPO GORGES P/ PORTA INTERN</v>
          </cell>
          <cell r="C4418" t="str">
            <v>UN</v>
          </cell>
          <cell r="D4418">
            <v>2</v>
          </cell>
          <cell r="E4418">
            <v>46.65</v>
          </cell>
          <cell r="F4418">
            <v>57.4</v>
          </cell>
          <cell r="H4418">
            <v>62.41</v>
          </cell>
          <cell r="I4418" t="str">
            <v>MATE MDIV 11476</v>
          </cell>
        </row>
        <row r="4419">
          <cell r="A4419" t="str">
            <v>ÓDIGO</v>
          </cell>
          <cell r="B4419" t="str">
            <v>| DESCRIÇÃO DO INSUMO</v>
          </cell>
          <cell r="C4419" t="str">
            <v>| UNID.</v>
          </cell>
          <cell r="D4419" t="str">
            <v>| CAT.</v>
          </cell>
          <cell r="E4419" t="str">
            <v>P R E Ç O</v>
          </cell>
          <cell r="F4419" t="str">
            <v>S  C A L C</v>
          </cell>
          <cell r="G4419" t="str">
            <v>U L A</v>
          </cell>
          <cell r="H4419" t="str">
            <v>D O S  |</v>
          </cell>
          <cell r="I4419" t="str">
            <v>COD.INTELIGENTE</v>
          </cell>
        </row>
        <row r="4420">
          <cell r="D4420">
            <v>1</v>
          </cell>
          <cell r="E4420" t="str">
            <v>.QUARTIL</v>
          </cell>
          <cell r="F4420" t="str">
            <v>MEDIANO</v>
          </cell>
          <cell r="G4420">
            <v>3</v>
          </cell>
          <cell r="H4420" t="str">
            <v>.QUARTIL</v>
          </cell>
        </row>
        <row r="4422">
          <cell r="A4422" t="str">
            <v>íNCULO..</v>
          </cell>
          <cell r="B4422" t="str">
            <v>...: NACIONAL CAIXA</v>
          </cell>
        </row>
        <row r="4424">
          <cell r="B4424" t="str">
            <v>A (SOMENTE A MAQUINA, SEM ESPELHO E SEM MACANETA)</v>
          </cell>
        </row>
        <row r="4425">
          <cell r="A4425">
            <v>11478</v>
          </cell>
          <cell r="B4425" t="str">
            <v>FECHADURA LA FONTE 330-ST-55MM C/ CILINDRO P/ PORTA EXT (SOM</v>
          </cell>
          <cell r="C4425" t="str">
            <v>UN</v>
          </cell>
          <cell r="D4425">
            <v>2</v>
          </cell>
          <cell r="E4425">
            <v>40.04</v>
          </cell>
          <cell r="F4425">
            <v>49.26</v>
          </cell>
          <cell r="H4425">
            <v>53.56</v>
          </cell>
          <cell r="I4425" t="str">
            <v>MATE MDIV 11478</v>
          </cell>
        </row>
        <row r="4426">
          <cell r="B4426" t="str">
            <v>ENTE A MAQUINA, SEM ESPELHO E SEM MACANETA)</v>
          </cell>
        </row>
        <row r="4427">
          <cell r="A4427">
            <v>11479</v>
          </cell>
          <cell r="B4427" t="str">
            <v>FECHADURA LA FONTE 330-ST2-40MM C/ CILINDRO P/ PORTA EXT (SO</v>
          </cell>
          <cell r="C4427" t="str">
            <v>UN</v>
          </cell>
          <cell r="D4427">
            <v>2</v>
          </cell>
          <cell r="E4427">
            <v>33.36</v>
          </cell>
          <cell r="F4427">
            <v>41.05</v>
          </cell>
          <cell r="H4427">
            <v>44.63</v>
          </cell>
          <cell r="I4427" t="str">
            <v>MATE MDIV 11479</v>
          </cell>
        </row>
        <row r="4428">
          <cell r="B4428" t="str">
            <v>MENTE A MAQUINA, SEM ESPELHO E SEM MACANETA)</v>
          </cell>
        </row>
        <row r="4429">
          <cell r="A4429">
            <v>11481</v>
          </cell>
          <cell r="B4429" t="str">
            <v>FECHADURA LA FONTE 7070-ST2-40MM P/ PORTA DE BANHEIRO (SOMEN</v>
          </cell>
          <cell r="C4429" t="str">
            <v>UN</v>
          </cell>
          <cell r="D4429">
            <v>2</v>
          </cell>
          <cell r="E4429">
            <v>18.88</v>
          </cell>
          <cell r="F4429">
            <v>23.23</v>
          </cell>
          <cell r="H4429">
            <v>25.26</v>
          </cell>
          <cell r="I4429" t="str">
            <v>MATE MDIV 11481</v>
          </cell>
        </row>
        <row r="4430">
          <cell r="B4430" t="str">
            <v>TE A MAQUINA, SEM ESPELHO E SEM MACA  NETA)</v>
          </cell>
        </row>
        <row r="4431">
          <cell r="A4431">
            <v>11473</v>
          </cell>
          <cell r="B4431" t="str">
            <v>FECHADURA SOBREPOR   C/ CILINDRO FERRO CROMADO OU PINTADO</v>
          </cell>
          <cell r="C4431" t="str">
            <v>UN</v>
          </cell>
          <cell r="D4431">
            <v>2</v>
          </cell>
          <cell r="E4431">
            <v>18.59</v>
          </cell>
          <cell r="F4431">
            <v>22.88</v>
          </cell>
          <cell r="H4431">
            <v>24.88</v>
          </cell>
          <cell r="I4431" t="str">
            <v>MATE MDIV 11473</v>
          </cell>
        </row>
        <row r="4432">
          <cell r="A4432">
            <v>11484</v>
          </cell>
          <cell r="B4432" t="str">
            <v>FECHADURA SOBREPOR C/ CILINDRO  LATAO CROMADO OU POLIDO</v>
          </cell>
          <cell r="C4432" t="str">
            <v>UN</v>
          </cell>
          <cell r="D4432">
            <v>2</v>
          </cell>
          <cell r="E4432">
            <v>42.87</v>
          </cell>
          <cell r="F4432">
            <v>52.75</v>
          </cell>
          <cell r="H4432">
            <v>57.35</v>
          </cell>
          <cell r="I4432" t="str">
            <v>MATE MDIV 11484</v>
          </cell>
        </row>
        <row r="4433">
          <cell r="A4433">
            <v>3082</v>
          </cell>
          <cell r="B4433" t="str">
            <v>FECHADURA SOBREPOR FERRO PINTADO C/ MACANETA, CHAVE GRANDE T</v>
          </cell>
          <cell r="C4433" t="str">
            <v>CJ</v>
          </cell>
          <cell r="D4433">
            <v>2</v>
          </cell>
          <cell r="E4433">
            <v>27.19</v>
          </cell>
          <cell r="F4433">
            <v>33.46</v>
          </cell>
          <cell r="H4433">
            <v>36.380000000000003</v>
          </cell>
          <cell r="I4433" t="str">
            <v>MATE MDIV 3082</v>
          </cell>
        </row>
        <row r="4434">
          <cell r="B4434" t="str">
            <v>P HAGA 1137 OU EQUIV</v>
          </cell>
        </row>
        <row r="4435">
          <cell r="A4435">
            <v>11467</v>
          </cell>
          <cell r="B4435" t="str">
            <v>FECHADURA SOBREPOR FERRO PINTADO CHAVE GRANDE</v>
          </cell>
          <cell r="C4435" t="str">
            <v>UN</v>
          </cell>
          <cell r="D4435">
            <v>2</v>
          </cell>
          <cell r="E4435">
            <v>15.73</v>
          </cell>
          <cell r="F4435">
            <v>19.71</v>
          </cell>
          <cell r="H4435">
            <v>21.05</v>
          </cell>
          <cell r="I4435" t="str">
            <v>MATE MDIV 11467</v>
          </cell>
        </row>
        <row r="4436">
          <cell r="A4436">
            <v>11468</v>
          </cell>
          <cell r="B4436" t="str">
            <v>FECHADURA TIPO LA FONTE 218 CILINDRO CROMADA P/ ARMARIO E GA</v>
          </cell>
          <cell r="C4436" t="str">
            <v>UN</v>
          </cell>
          <cell r="D4436">
            <v>2</v>
          </cell>
          <cell r="E4436">
            <v>4.34</v>
          </cell>
          <cell r="F4436">
            <v>5.34</v>
          </cell>
          <cell r="H4436">
            <v>5.81</v>
          </cell>
          <cell r="I4436" t="str">
            <v>MATE MDIV 11468</v>
          </cell>
        </row>
        <row r="4437">
          <cell r="B4437" t="str">
            <v>VETA ESP ATE 20MM</v>
          </cell>
        </row>
        <row r="4438">
          <cell r="A4438">
            <v>11477</v>
          </cell>
          <cell r="B4438" t="str">
            <v>FECHADURA TUBULAR CILINDRO CENTRAL 70MM COMPLETA - TP LA FON</v>
          </cell>
          <cell r="C4438" t="str">
            <v>CJ</v>
          </cell>
          <cell r="D4438">
            <v>2</v>
          </cell>
          <cell r="E4438">
            <v>33.68</v>
          </cell>
          <cell r="F4438">
            <v>41.44</v>
          </cell>
          <cell r="H4438">
            <v>45.06</v>
          </cell>
          <cell r="I4438" t="str">
            <v>MATE MDIV 11477</v>
          </cell>
        </row>
        <row r="4439">
          <cell r="B4439" t="str">
            <v>TE 30 CR OU EQUIV</v>
          </cell>
        </row>
        <row r="4440">
          <cell r="A4440">
            <v>11461</v>
          </cell>
          <cell r="B4440" t="str">
            <v>FECHO CHATO SOBREPOR FERRO ZINCADO/NIQUEL/GALV OU POLIDO - 5</v>
          </cell>
          <cell r="C4440" t="str">
            <v>UN</v>
          </cell>
          <cell r="D4440">
            <v>2</v>
          </cell>
          <cell r="E4440">
            <v>6.71</v>
          </cell>
          <cell r="F4440">
            <v>7.23</v>
          </cell>
          <cell r="H4440">
            <v>8.2200000000000006</v>
          </cell>
          <cell r="I4440" t="str">
            <v>MATE MDIV 11461</v>
          </cell>
        </row>
        <row r="4441">
          <cell r="B4441" t="str">
            <v>"</v>
          </cell>
        </row>
        <row r="4442">
          <cell r="A4442">
            <v>3106</v>
          </cell>
          <cell r="B4442" t="str">
            <v>FECHO CHATO SOBREPOR FERRO ZINCADO/NIQUEL/GALV OU POLIDO - 6</v>
          </cell>
          <cell r="C4442" t="str">
            <v>UN</v>
          </cell>
          <cell r="D4442">
            <v>2</v>
          </cell>
          <cell r="E4442">
            <v>7.93</v>
          </cell>
          <cell r="F4442">
            <v>8.5399999999999991</v>
          </cell>
          <cell r="H4442">
            <v>9.6999999999999993</v>
          </cell>
          <cell r="I4442" t="str">
            <v>MATE MDIV 3106</v>
          </cell>
        </row>
        <row r="4443">
          <cell r="B4443" t="str">
            <v>"</v>
          </cell>
        </row>
        <row r="4444">
          <cell r="A4444">
            <v>11540</v>
          </cell>
          <cell r="B4444" t="str">
            <v>FECHO CHATO SOBREPOR FERRO ZINCADO/NIQUEL/GALV OU POLIDO - 8</v>
          </cell>
          <cell r="C4444" t="str">
            <v>UN</v>
          </cell>
          <cell r="D4444">
            <v>2</v>
          </cell>
          <cell r="E4444">
            <v>17.34</v>
          </cell>
          <cell r="F4444">
            <v>18.68</v>
          </cell>
          <cell r="H4444">
            <v>21.22</v>
          </cell>
          <cell r="I4444" t="str">
            <v>MATE MDIV 11540</v>
          </cell>
        </row>
        <row r="4445">
          <cell r="B4445" t="str">
            <v>"</v>
          </cell>
        </row>
        <row r="4446">
          <cell r="A4446">
            <v>3096</v>
          </cell>
          <cell r="B4446" t="str">
            <v>FECHO CONCHA C/ ALAVANCA P/ PORTA OU JANELA CORRER</v>
          </cell>
          <cell r="C4446" t="str">
            <v>CJ</v>
          </cell>
          <cell r="D4446">
            <v>2</v>
          </cell>
          <cell r="E4446">
            <v>27.28</v>
          </cell>
          <cell r="F4446">
            <v>33.57</v>
          </cell>
          <cell r="H4446">
            <v>36.5</v>
          </cell>
          <cell r="I4446" t="str">
            <v>MATE MDIV 3096</v>
          </cell>
        </row>
        <row r="4447">
          <cell r="A4447">
            <v>3111</v>
          </cell>
          <cell r="B4447" t="str">
            <v>FECHO DE EMBUTIR (TP UNHA) C/ ALAVANCA FERRO OU ACO CROMADO</v>
          </cell>
          <cell r="C4447" t="str">
            <v>UN</v>
          </cell>
          <cell r="D4447">
            <v>2</v>
          </cell>
          <cell r="E4447">
            <v>12.09</v>
          </cell>
          <cell r="F4447">
            <v>13.02</v>
          </cell>
          <cell r="H4447">
            <v>14.8</v>
          </cell>
          <cell r="I4447" t="str">
            <v>MATE MDIV 3111</v>
          </cell>
        </row>
        <row r="4448">
          <cell r="B4448" t="str">
            <v>- 22CM</v>
          </cell>
        </row>
        <row r="4449">
          <cell r="A4449">
            <v>3108</v>
          </cell>
          <cell r="B4449" t="str">
            <v>FECHO DE EMBUTIR (TP UNHA) C/ ALAVANCA LATAO CROMADO - 22CM</v>
          </cell>
          <cell r="C4449" t="str">
            <v>UN</v>
          </cell>
          <cell r="D4449">
            <v>2</v>
          </cell>
          <cell r="E4449">
            <v>26.66</v>
          </cell>
          <cell r="F4449">
            <v>28.72</v>
          </cell>
          <cell r="H4449">
            <v>32.619999999999997</v>
          </cell>
          <cell r="I4449" t="str">
            <v>MATE MDIV 3108</v>
          </cell>
        </row>
        <row r="4450">
          <cell r="A4450" t="str">
            <v>ÓDIGO</v>
          </cell>
          <cell r="B4450" t="str">
            <v>| DESCRIÇÃO DO INSUMO</v>
          </cell>
          <cell r="C4450" t="str">
            <v>| UNID.</v>
          </cell>
          <cell r="D4450" t="str">
            <v>| CAT.</v>
          </cell>
          <cell r="E4450" t="str">
            <v>P R E Ç O</v>
          </cell>
          <cell r="F4450" t="str">
            <v>S  C A L C</v>
          </cell>
          <cell r="G4450" t="str">
            <v>U L A</v>
          </cell>
          <cell r="H4450" t="str">
            <v>D O S  |</v>
          </cell>
          <cell r="I4450" t="str">
            <v>COD.INTELIGENTE</v>
          </cell>
        </row>
        <row r="4451">
          <cell r="D4451">
            <v>1</v>
          </cell>
          <cell r="E4451" t="str">
            <v>.QUARTIL</v>
          </cell>
          <cell r="F4451" t="str">
            <v>MEDIANO</v>
          </cell>
          <cell r="G4451">
            <v>3</v>
          </cell>
          <cell r="H4451" t="str">
            <v>.QUARTIL</v>
          </cell>
        </row>
        <row r="4453">
          <cell r="A4453" t="str">
            <v>íNCULO..</v>
          </cell>
          <cell r="B4453" t="str">
            <v>...: NACIONAL CAIXA</v>
          </cell>
        </row>
        <row r="4455">
          <cell r="A4455">
            <v>3105</v>
          </cell>
          <cell r="B4455" t="str">
            <v>FECHO DE EMBUTIR (TP UNHA) C/ ALAVANCA LATAO CROMADO - 40CM</v>
          </cell>
          <cell r="C4455" t="str">
            <v>UN</v>
          </cell>
          <cell r="D4455">
            <v>2</v>
          </cell>
          <cell r="E4455">
            <v>29.43</v>
          </cell>
          <cell r="F4455">
            <v>31.7</v>
          </cell>
          <cell r="H4455">
            <v>36.020000000000003</v>
          </cell>
          <cell r="I4455" t="str">
            <v>MATE MDIV 3105</v>
          </cell>
        </row>
        <row r="4456">
          <cell r="A4456">
            <v>11458</v>
          </cell>
          <cell r="B4456" t="str">
            <v>FECHO SEGURANCA TP BATOM LATAO CROMADO P/ PORTA EXT</v>
          </cell>
          <cell r="C4456" t="str">
            <v>UN</v>
          </cell>
          <cell r="D4456">
            <v>2</v>
          </cell>
          <cell r="E4456">
            <v>18.2</v>
          </cell>
          <cell r="F4456">
            <v>19.61</v>
          </cell>
          <cell r="H4456">
            <v>22.28</v>
          </cell>
          <cell r="I4456" t="str">
            <v>MATE MDIV 11458</v>
          </cell>
        </row>
        <row r="4457">
          <cell r="A4457">
            <v>4083</v>
          </cell>
          <cell r="B4457" t="str">
            <v>FEITOR OU ENCARREGADO GERAL</v>
          </cell>
          <cell r="C4457" t="str">
            <v>H</v>
          </cell>
          <cell r="D4457">
            <v>1</v>
          </cell>
          <cell r="E4457">
            <v>3.11</v>
          </cell>
          <cell r="F4457">
            <v>3.2</v>
          </cell>
          <cell r="H4457">
            <v>3.24</v>
          </cell>
          <cell r="I4457" t="str">
            <v>MOBR MOBA 4083</v>
          </cell>
        </row>
        <row r="4458">
          <cell r="A4458">
            <v>2693</v>
          </cell>
          <cell r="B4458" t="str">
            <v>FELTRO ASFALTICO</v>
          </cell>
          <cell r="C4458" t="str">
            <v>M2</v>
          </cell>
          <cell r="D4458">
            <v>2</v>
          </cell>
          <cell r="E4458">
            <v>6.04</v>
          </cell>
          <cell r="F4458">
            <v>6.76</v>
          </cell>
          <cell r="H4458">
            <v>7.22</v>
          </cell>
          <cell r="I4458" t="str">
            <v>MATE MDIV 2693</v>
          </cell>
        </row>
        <row r="4459">
          <cell r="A4459">
            <v>4033</v>
          </cell>
          <cell r="B4459" t="str">
            <v>FELTRO ASFALTICO 15 LIBRAS TIPO VITFELTRO 15, ASFALTOS VITOR</v>
          </cell>
          <cell r="C4459" t="str">
            <v>M2</v>
          </cell>
          <cell r="D4459">
            <v>2</v>
          </cell>
          <cell r="E4459">
            <v>8.41</v>
          </cell>
          <cell r="F4459">
            <v>8.69</v>
          </cell>
          <cell r="H4459">
            <v>9.91</v>
          </cell>
          <cell r="I4459" t="str">
            <v>MATE MDIV 4033</v>
          </cell>
        </row>
        <row r="4460">
          <cell r="B4460" t="str">
            <v>IA OU EQUIV</v>
          </cell>
        </row>
        <row r="4461">
          <cell r="A4461">
            <v>11607</v>
          </cell>
          <cell r="B4461" t="str">
            <v>FELTRO ONDALIT LARGURA = 1,00 M</v>
          </cell>
          <cell r="C4461" t="str">
            <v>M</v>
          </cell>
          <cell r="D4461">
            <v>2</v>
          </cell>
          <cell r="E4461">
            <v>5.95</v>
          </cell>
          <cell r="F4461">
            <v>6.14</v>
          </cell>
          <cell r="H4461">
            <v>7</v>
          </cell>
          <cell r="I4461" t="str">
            <v>MATE MDIV 11607</v>
          </cell>
        </row>
        <row r="4462">
          <cell r="A4462">
            <v>25958</v>
          </cell>
          <cell r="B4462" t="str">
            <v>FERRAMENTEIRO (CONTROLA AS FERRAMENTAS DA MONTAGEM DE ESTRUT</v>
          </cell>
          <cell r="C4462" t="str">
            <v>H</v>
          </cell>
          <cell r="D4462">
            <v>2</v>
          </cell>
          <cell r="E4462">
            <v>1.57</v>
          </cell>
          <cell r="F4462">
            <v>1.95</v>
          </cell>
          <cell r="H4462">
            <v>2.33</v>
          </cell>
          <cell r="I4462" t="str">
            <v>MOBR MOBA 25958</v>
          </cell>
        </row>
        <row r="4463">
          <cell r="B4463" t="str">
            <v>URAS METÁLICAS)</v>
          </cell>
        </row>
        <row r="4464">
          <cell r="A4464">
            <v>14018</v>
          </cell>
          <cell r="B4464" t="str">
            <v>FERRO GUSA LINGOTE 191 A2 40% SILICIO</v>
          </cell>
          <cell r="C4464" t="str">
            <v>KG</v>
          </cell>
          <cell r="D4464">
            <v>2</v>
          </cell>
          <cell r="E4464">
            <v>0.81</v>
          </cell>
          <cell r="F4464">
            <v>0.88</v>
          </cell>
          <cell r="H4464">
            <v>1</v>
          </cell>
          <cell r="I4464" t="str">
            <v>MATE MDIV 14018</v>
          </cell>
        </row>
        <row r="4465">
          <cell r="A4465">
            <v>3107</v>
          </cell>
          <cell r="B4465" t="str">
            <v>FERROLHO/FECHO/TARJETA ALUMINIO 3'' TIPO FERROLHO/FECHO/TARJ</v>
          </cell>
          <cell r="C4465" t="str">
            <v>UN</v>
          </cell>
          <cell r="D4465">
            <v>2</v>
          </cell>
          <cell r="E4465">
            <v>6.24</v>
          </cell>
          <cell r="F4465">
            <v>6.72</v>
          </cell>
          <cell r="H4465">
            <v>7.63</v>
          </cell>
          <cell r="I4465" t="str">
            <v>MATE MDIV 3107</v>
          </cell>
        </row>
        <row r="4466">
          <cell r="B4466" t="str">
            <v>ETA P/ JAN / PORTA /PORTAO</v>
          </cell>
        </row>
        <row r="4467">
          <cell r="A4467">
            <v>11456</v>
          </cell>
          <cell r="B4467" t="str">
            <v>FERROLHO/FECHO/TARJETA OU TRINCO PINO REDONDO 12" SOBREPOR F</v>
          </cell>
          <cell r="C4467" t="str">
            <v>UN</v>
          </cell>
          <cell r="D4467">
            <v>2</v>
          </cell>
          <cell r="E4467">
            <v>10.92</v>
          </cell>
          <cell r="F4467">
            <v>11.76</v>
          </cell>
          <cell r="H4467">
            <v>13.36</v>
          </cell>
          <cell r="I4467" t="str">
            <v>MATE MDIV 11456</v>
          </cell>
        </row>
        <row r="4468">
          <cell r="B4468" t="str">
            <v>ERRO     ZINC/GALV OU POLIDO  "</v>
          </cell>
        </row>
        <row r="4469">
          <cell r="A4469">
            <v>3118</v>
          </cell>
          <cell r="B4469" t="str">
            <v>FERROLHO/FECHO/TARJETA OU TRINCO PINO REDONDO 2" SOBREPOR FE</v>
          </cell>
          <cell r="C4469" t="str">
            <v>UN</v>
          </cell>
          <cell r="D4469">
            <v>2</v>
          </cell>
          <cell r="E4469">
            <v>1.21</v>
          </cell>
          <cell r="F4469">
            <v>1.3</v>
          </cell>
          <cell r="H4469">
            <v>1.48</v>
          </cell>
          <cell r="I4469" t="str">
            <v>MATE MDIV 3118</v>
          </cell>
        </row>
        <row r="4470">
          <cell r="B4470" t="str">
            <v>RRO CROMADO</v>
          </cell>
        </row>
        <row r="4471">
          <cell r="A4471">
            <v>3119</v>
          </cell>
          <cell r="B4471" t="str">
            <v>FERROLHO/FECHO/TARJETA OU TRINCO PINO REDONDO 2" SOBREPOR FE</v>
          </cell>
          <cell r="C4471" t="str">
            <v>UN</v>
          </cell>
          <cell r="D4471">
            <v>2</v>
          </cell>
          <cell r="E4471">
            <v>0.93</v>
          </cell>
          <cell r="F4471">
            <v>1</v>
          </cell>
          <cell r="H4471">
            <v>1.1399999999999999</v>
          </cell>
          <cell r="I4471" t="str">
            <v>MATE MDIV 3119</v>
          </cell>
        </row>
        <row r="4472">
          <cell r="B4472" t="str">
            <v>RRO ZINC/GALV OU POLIDO</v>
          </cell>
        </row>
        <row r="4473">
          <cell r="A4473">
            <v>3122</v>
          </cell>
          <cell r="B4473" t="str">
            <v>FERROLHO/FECHO/TARJETA OU TRINCO PINO REDONDO 4" SOBREPOR FE</v>
          </cell>
          <cell r="C4473" t="str">
            <v>UN</v>
          </cell>
          <cell r="D4473">
            <v>2</v>
          </cell>
          <cell r="E4473">
            <v>4.33</v>
          </cell>
          <cell r="F4473">
            <v>4.67</v>
          </cell>
          <cell r="H4473">
            <v>5.3</v>
          </cell>
          <cell r="I4473" t="str">
            <v>MATE MDIV 3122</v>
          </cell>
        </row>
        <row r="4474">
          <cell r="B4474" t="str">
            <v>RRO ZINC/GALV OU POLIDO</v>
          </cell>
        </row>
        <row r="4475">
          <cell r="A4475">
            <v>11543</v>
          </cell>
          <cell r="B4475" t="str">
            <v>FERROLHO/FECHO/TARJETA OU TRINCO PINO REDONDO 4"(10CM) SOBRE</v>
          </cell>
          <cell r="C4475" t="str">
            <v>UN</v>
          </cell>
          <cell r="D4475">
            <v>2</v>
          </cell>
          <cell r="E4475">
            <v>14.63</v>
          </cell>
          <cell r="F4475">
            <v>15.76</v>
          </cell>
          <cell r="H4475">
            <v>17.899999999999999</v>
          </cell>
          <cell r="I4475" t="str">
            <v>MATE MDIV 11543</v>
          </cell>
        </row>
        <row r="4476">
          <cell r="B4476" t="str">
            <v>POR LATAO CROMADO/POLIDO OU OXIDADO</v>
          </cell>
        </row>
        <row r="4477">
          <cell r="A4477">
            <v>3121</v>
          </cell>
          <cell r="B4477" t="str">
            <v>FERROLHO/FECHO/TARJETA OU TRINCO PINO REDONDO 5" SOBREPOR FE</v>
          </cell>
          <cell r="C4477" t="str">
            <v>UN</v>
          </cell>
          <cell r="D4477">
            <v>2</v>
          </cell>
          <cell r="E4477">
            <v>6.8</v>
          </cell>
          <cell r="F4477">
            <v>7.33</v>
          </cell>
          <cell r="H4477">
            <v>8.32</v>
          </cell>
          <cell r="I4477" t="str">
            <v>MATE MDIV 3121</v>
          </cell>
        </row>
        <row r="4478">
          <cell r="B4478" t="str">
            <v>RRO ZINC/GALV OU POLIDO</v>
          </cell>
        </row>
        <row r="4479">
          <cell r="A4479">
            <v>3120</v>
          </cell>
          <cell r="B4479" t="str">
            <v>FERROLHO/FECHO/TARJETA OU TRINCO PINO REDONDO 6" SOBREPOR FE</v>
          </cell>
          <cell r="C4479" t="str">
            <v>UN</v>
          </cell>
          <cell r="D4479">
            <v>2</v>
          </cell>
          <cell r="E4479">
            <v>7</v>
          </cell>
          <cell r="F4479">
            <v>7.54</v>
          </cell>
          <cell r="H4479">
            <v>8.56</v>
          </cell>
          <cell r="I4479" t="str">
            <v>MATE MDIV 3120</v>
          </cell>
        </row>
        <row r="4480">
          <cell r="B4480" t="str">
            <v>RRO ZINC/GALV OU POLIDO</v>
          </cell>
        </row>
        <row r="4481">
          <cell r="A4481" t="str">
            <v>ÓDIGO</v>
          </cell>
          <cell r="B4481" t="str">
            <v>| DESCRIÇÃO DO INSUMO</v>
          </cell>
          <cell r="C4481" t="str">
            <v>| UNID.</v>
          </cell>
          <cell r="D4481" t="str">
            <v>| CAT.</v>
          </cell>
          <cell r="E4481" t="str">
            <v>P R E Ç O</v>
          </cell>
          <cell r="F4481" t="str">
            <v>S  C A L C</v>
          </cell>
          <cell r="G4481" t="str">
            <v>U L A</v>
          </cell>
          <cell r="H4481" t="str">
            <v>D O S  |</v>
          </cell>
          <cell r="I4481" t="str">
            <v>COD.INTELIGENTE</v>
          </cell>
        </row>
        <row r="4482">
          <cell r="D4482">
            <v>1</v>
          </cell>
          <cell r="E4482" t="str">
            <v>.QUARTIL</v>
          </cell>
          <cell r="F4482" t="str">
            <v>MEDIANO</v>
          </cell>
          <cell r="G4482">
            <v>3</v>
          </cell>
          <cell r="H4482" t="str">
            <v>.QUARTIL</v>
          </cell>
        </row>
        <row r="4484">
          <cell r="A4484" t="str">
            <v>íNCULO..</v>
          </cell>
          <cell r="B4484" t="str">
            <v>...: NACIONAL CAIXA</v>
          </cell>
        </row>
        <row r="4486">
          <cell r="A4486">
            <v>11455</v>
          </cell>
          <cell r="B4486" t="str">
            <v>FERROLHO/FECHO/TARJETA OU TRINCO PINO REDONDO 8" SOBREPOR FE</v>
          </cell>
          <cell r="C4486" t="str">
            <v>UN</v>
          </cell>
          <cell r="D4486">
            <v>2</v>
          </cell>
          <cell r="E4486">
            <v>11.92</v>
          </cell>
          <cell r="F4486">
            <v>12.84</v>
          </cell>
          <cell r="H4486">
            <v>14.58</v>
          </cell>
          <cell r="I4486" t="str">
            <v>MATE MDIV 11455</v>
          </cell>
        </row>
        <row r="4487">
          <cell r="B4487" t="str">
            <v>RRO     ZINC/GALV OU POLIDO  "</v>
          </cell>
        </row>
        <row r="4488">
          <cell r="A4488">
            <v>25951</v>
          </cell>
          <cell r="B4488" t="str">
            <v>FERTILIZANTE NPK - 10:10:10</v>
          </cell>
          <cell r="C4488" t="str">
            <v>KG</v>
          </cell>
          <cell r="D4488">
            <v>2</v>
          </cell>
          <cell r="E4488">
            <v>0.92</v>
          </cell>
          <cell r="F4488">
            <v>0.95</v>
          </cell>
          <cell r="H4488">
            <v>1.0900000000000001</v>
          </cell>
          <cell r="I4488" t="str">
            <v>MATE MAJD 25951</v>
          </cell>
        </row>
        <row r="4489">
          <cell r="A4489">
            <v>3123</v>
          </cell>
          <cell r="B4489" t="str">
            <v>FERTILIZANTE NPK - 4: 14: 8</v>
          </cell>
          <cell r="C4489" t="str">
            <v>KG</v>
          </cell>
          <cell r="D4489">
            <v>1</v>
          </cell>
          <cell r="E4489">
            <v>0.88</v>
          </cell>
          <cell r="F4489">
            <v>0.9</v>
          </cell>
          <cell r="H4489">
            <v>1.04</v>
          </cell>
          <cell r="I4489" t="str">
            <v>MATE MAJD 3123</v>
          </cell>
        </row>
        <row r="4490">
          <cell r="A4490">
            <v>21143</v>
          </cell>
          <cell r="B4490" t="str">
            <v>FILLER (MAT DE ENCHIMENTO P/ MISTURAS BETUMINOSAS CONF EM-02</v>
          </cell>
          <cell r="C4490" t="str">
            <v>T</v>
          </cell>
          <cell r="D4490">
            <v>2</v>
          </cell>
          <cell r="E4490">
            <v>18.29</v>
          </cell>
          <cell r="F4490">
            <v>19.71</v>
          </cell>
          <cell r="H4490">
            <v>21.85</v>
          </cell>
          <cell r="I4490" t="str">
            <v>MATE MDIV 21143</v>
          </cell>
        </row>
        <row r="4491">
          <cell r="B4491" t="str">
            <v>4/94 PASSANDO 100% PEN.40, 95% PEN.80 E 65% PEN.200)</v>
          </cell>
        </row>
        <row r="4492">
          <cell r="A4492">
            <v>11894</v>
          </cell>
          <cell r="B4492" t="str">
            <v>FILTRO CONCRETO PRE MOLDADO - 0,96 X 1,26 X 1,36 M</v>
          </cell>
          <cell r="C4492" t="str">
            <v>UN</v>
          </cell>
          <cell r="D4492">
            <v>2</v>
          </cell>
          <cell r="E4492">
            <v>327.26</v>
          </cell>
          <cell r="F4492">
            <v>327.26</v>
          </cell>
          <cell r="H4492">
            <v>327.26</v>
          </cell>
          <cell r="I4492" t="str">
            <v>MATE MHIS 11894</v>
          </cell>
        </row>
        <row r="4493">
          <cell r="A4493">
            <v>3138</v>
          </cell>
          <cell r="B4493" t="str">
            <v>FILTRO ESPIRALADO JAQUET S/TUB API 5A 600 F/M D = 6 5/8"</v>
          </cell>
          <cell r="C4493" t="str">
            <v>M</v>
          </cell>
          <cell r="D4493">
            <v>2</v>
          </cell>
          <cell r="E4493">
            <v>1164.51</v>
          </cell>
          <cell r="F4493">
            <v>1164.51</v>
          </cell>
          <cell r="H4493">
            <v>1164.51</v>
          </cell>
          <cell r="I4493" t="str">
            <v>MATE POCO 3138</v>
          </cell>
        </row>
        <row r="4494">
          <cell r="A4494">
            <v>3136</v>
          </cell>
          <cell r="B4494" t="str">
            <v>FILTRO ESPIRALADO JAQUET S/TUB API 5A 720 F/M D = 8 5/8"</v>
          </cell>
          <cell r="C4494" t="str">
            <v>M</v>
          </cell>
          <cell r="D4494">
            <v>2</v>
          </cell>
          <cell r="E4494">
            <v>1379.02</v>
          </cell>
          <cell r="F4494">
            <v>1379.02</v>
          </cell>
          <cell r="H4494">
            <v>1379.02</v>
          </cell>
          <cell r="I4494" t="str">
            <v>MATE POCO 3136</v>
          </cell>
        </row>
        <row r="4495">
          <cell r="A4495">
            <v>13116</v>
          </cell>
          <cell r="B4495" t="str">
            <v>FILTRO ESPIRALADO JAQUET S/TUB API 5A 840F/M D = 10 3/4"</v>
          </cell>
          <cell r="C4495" t="str">
            <v>M</v>
          </cell>
          <cell r="D4495">
            <v>2</v>
          </cell>
          <cell r="E4495">
            <v>1838.7</v>
          </cell>
          <cell r="F4495">
            <v>1838.7</v>
          </cell>
          <cell r="H4495">
            <v>1838.7</v>
          </cell>
          <cell r="I4495" t="str">
            <v>MATE POCO 13116</v>
          </cell>
        </row>
        <row r="4496">
          <cell r="A4496">
            <v>3134</v>
          </cell>
          <cell r="B4496" t="str">
            <v>FILTRO ESPIRALADO PERFIL V GALV D = 356 MM (14")</v>
          </cell>
          <cell r="C4496" t="str">
            <v>M</v>
          </cell>
          <cell r="D4496">
            <v>2</v>
          </cell>
          <cell r="E4496">
            <v>1654.84</v>
          </cell>
          <cell r="F4496">
            <v>1654.84</v>
          </cell>
          <cell r="H4496">
            <v>1654.84</v>
          </cell>
          <cell r="I4496" t="str">
            <v>MATE POCO 3134</v>
          </cell>
        </row>
        <row r="4497">
          <cell r="A4497">
            <v>3124</v>
          </cell>
          <cell r="B4497" t="str">
            <v>FILTRO ESPIRALADO PERFIL V GALV HIPER REFORCADO D = 152 MM (</v>
          </cell>
          <cell r="C4497" t="str">
            <v>M</v>
          </cell>
          <cell r="D4497">
            <v>1</v>
          </cell>
          <cell r="E4497">
            <v>950</v>
          </cell>
          <cell r="F4497">
            <v>950</v>
          </cell>
          <cell r="H4497">
            <v>950</v>
          </cell>
          <cell r="I4497" t="str">
            <v>MATE POCO 3124</v>
          </cell>
        </row>
        <row r="4498">
          <cell r="B4498" t="str">
            <v>6")</v>
          </cell>
        </row>
        <row r="4499">
          <cell r="A4499">
            <v>3125</v>
          </cell>
          <cell r="B4499" t="str">
            <v>FILTRO ESPIRALADO PERFIL V GALV HIPER REFORCADO D = 203 MM (</v>
          </cell>
          <cell r="C4499" t="str">
            <v>M</v>
          </cell>
          <cell r="D4499">
            <v>2</v>
          </cell>
          <cell r="E4499">
            <v>1428.06</v>
          </cell>
          <cell r="F4499">
            <v>1428.06</v>
          </cell>
          <cell r="H4499">
            <v>1428.06</v>
          </cell>
          <cell r="I4499" t="str">
            <v>MATE POCO 3125</v>
          </cell>
        </row>
        <row r="4500">
          <cell r="B4500" t="str">
            <v>8")</v>
          </cell>
        </row>
        <row r="4501">
          <cell r="A4501">
            <v>3130</v>
          </cell>
          <cell r="B4501" t="str">
            <v>FILTRO ESPIRALADO PERFIL V GALV HIPER REFORCADO D = 254 MM (</v>
          </cell>
          <cell r="C4501" t="str">
            <v>M</v>
          </cell>
          <cell r="D4501">
            <v>2</v>
          </cell>
          <cell r="E4501">
            <v>1838.7</v>
          </cell>
          <cell r="F4501">
            <v>1838.7</v>
          </cell>
          <cell r="H4501">
            <v>1838.7</v>
          </cell>
          <cell r="I4501" t="str">
            <v>MATE POCO 3130</v>
          </cell>
        </row>
        <row r="4502">
          <cell r="B4502" t="str">
            <v>10")</v>
          </cell>
        </row>
        <row r="4503">
          <cell r="A4503">
            <v>3135</v>
          </cell>
          <cell r="B4503" t="str">
            <v>FILTRO ESPIRALADO PERFIL V GALV HIPER REFORCADO D = 305 MM (</v>
          </cell>
          <cell r="C4503" t="str">
            <v>M</v>
          </cell>
          <cell r="D4503">
            <v>2</v>
          </cell>
          <cell r="E4503">
            <v>2433.2199999999998</v>
          </cell>
          <cell r="F4503">
            <v>2433.2199999999998</v>
          </cell>
          <cell r="H4503">
            <v>2433.2199999999998</v>
          </cell>
          <cell r="I4503" t="str">
            <v>MATE POCO 3135</v>
          </cell>
        </row>
        <row r="4504">
          <cell r="B4504" t="str">
            <v>12")</v>
          </cell>
        </row>
        <row r="4505">
          <cell r="A4505">
            <v>3128</v>
          </cell>
          <cell r="B4505" t="str">
            <v>FILTRO ESPIRALADO PERFIL V GALV HIPER REFORCADO D = 356 MM (</v>
          </cell>
          <cell r="C4505" t="str">
            <v>M</v>
          </cell>
          <cell r="D4505">
            <v>2</v>
          </cell>
          <cell r="E4505">
            <v>2880.64</v>
          </cell>
          <cell r="F4505">
            <v>2880.64</v>
          </cell>
          <cell r="H4505">
            <v>2880.64</v>
          </cell>
          <cell r="I4505" t="str">
            <v>MATE POCO 3128</v>
          </cell>
        </row>
        <row r="4506">
          <cell r="B4506" t="str">
            <v>14")</v>
          </cell>
        </row>
        <row r="4507">
          <cell r="A4507">
            <v>3133</v>
          </cell>
          <cell r="B4507" t="str">
            <v>FILTRO ESPIRALADO PERFIL V GALV REFORCADO D = 356 MM (14")</v>
          </cell>
          <cell r="C4507" t="str">
            <v>M</v>
          </cell>
          <cell r="D4507">
            <v>2</v>
          </cell>
          <cell r="E4507">
            <v>1991.93</v>
          </cell>
          <cell r="F4507">
            <v>1991.93</v>
          </cell>
          <cell r="H4507">
            <v>1991.93</v>
          </cell>
          <cell r="I4507" t="str">
            <v>MATE POCO 3133</v>
          </cell>
        </row>
        <row r="4508">
          <cell r="A4508">
            <v>3139</v>
          </cell>
          <cell r="B4508" t="str">
            <v>FILTRO ESPIRALADO PERFIL V GALV SUPER REFORCADO D = 152 MM (</v>
          </cell>
          <cell r="C4508" t="str">
            <v>M</v>
          </cell>
          <cell r="D4508">
            <v>2</v>
          </cell>
          <cell r="E4508">
            <v>790.64</v>
          </cell>
          <cell r="F4508">
            <v>790.64</v>
          </cell>
          <cell r="H4508">
            <v>790.64</v>
          </cell>
          <cell r="I4508" t="str">
            <v>MATE POCO 3139</v>
          </cell>
        </row>
        <row r="4509">
          <cell r="B4509" t="str">
            <v>6")</v>
          </cell>
        </row>
        <row r="4510">
          <cell r="A4510">
            <v>3127</v>
          </cell>
          <cell r="B4510" t="str">
            <v>FILTRO ESPIRALADO PERFIL V GALV SUPER REFORCADO D = 203 MM (</v>
          </cell>
          <cell r="C4510" t="str">
            <v>M</v>
          </cell>
          <cell r="D4510">
            <v>2</v>
          </cell>
          <cell r="E4510">
            <v>1189.02</v>
          </cell>
          <cell r="F4510">
            <v>1189.02</v>
          </cell>
          <cell r="H4510">
            <v>1189.02</v>
          </cell>
          <cell r="I4510" t="str">
            <v>MATE POCO 3127</v>
          </cell>
        </row>
        <row r="4511">
          <cell r="B4511" t="str">
            <v>8")</v>
          </cell>
        </row>
        <row r="4512">
          <cell r="A4512" t="str">
            <v>ÓDIGO</v>
          </cell>
          <cell r="B4512" t="str">
            <v>| DESCRIÇÃO DO INSUMO</v>
          </cell>
          <cell r="C4512" t="str">
            <v>| UNID.</v>
          </cell>
          <cell r="D4512" t="str">
            <v>| CAT.</v>
          </cell>
          <cell r="E4512" t="str">
            <v>P R E Ç O</v>
          </cell>
          <cell r="F4512" t="str">
            <v>S  C A L C</v>
          </cell>
          <cell r="G4512" t="str">
            <v>U L A</v>
          </cell>
          <cell r="H4512" t="str">
            <v>D O S  |</v>
          </cell>
          <cell r="I4512" t="str">
            <v>COD.INTELIGENTE</v>
          </cell>
        </row>
        <row r="4513">
          <cell r="D4513">
            <v>1</v>
          </cell>
          <cell r="E4513" t="str">
            <v>.QUARTIL</v>
          </cell>
          <cell r="F4513" t="str">
            <v>MEDIANO</v>
          </cell>
          <cell r="G4513">
            <v>3</v>
          </cell>
          <cell r="H4513" t="str">
            <v>.QUARTIL</v>
          </cell>
        </row>
        <row r="4515">
          <cell r="A4515" t="str">
            <v>íNCULO..</v>
          </cell>
          <cell r="B4515" t="str">
            <v>...: NACIONAL CAIXA</v>
          </cell>
        </row>
        <row r="4517">
          <cell r="A4517">
            <v>3131</v>
          </cell>
          <cell r="B4517" t="str">
            <v>FILTRO ESPIRALADO PERFIL V GALV SUPER REFORCADO D = 254 MM (</v>
          </cell>
          <cell r="C4517" t="str">
            <v>M</v>
          </cell>
          <cell r="D4517">
            <v>2</v>
          </cell>
          <cell r="E4517">
            <v>1532.25</v>
          </cell>
          <cell r="F4517">
            <v>1532.25</v>
          </cell>
          <cell r="H4517">
            <v>1532.25</v>
          </cell>
          <cell r="I4517" t="str">
            <v>MATE POCO 3131</v>
          </cell>
        </row>
        <row r="4518">
          <cell r="B4518" t="str">
            <v>10")</v>
          </cell>
        </row>
        <row r="4519">
          <cell r="A4519">
            <v>3126</v>
          </cell>
          <cell r="B4519" t="str">
            <v>FILTRO ESPIRALADO PERFIL V GALV SUPER REFORCADO D = 305 MM (</v>
          </cell>
          <cell r="C4519" t="str">
            <v>M</v>
          </cell>
          <cell r="D4519">
            <v>2</v>
          </cell>
          <cell r="E4519">
            <v>2022.57</v>
          </cell>
          <cell r="F4519">
            <v>2022.57</v>
          </cell>
          <cell r="H4519">
            <v>2022.57</v>
          </cell>
          <cell r="I4519" t="str">
            <v>MATE POCO 3126</v>
          </cell>
        </row>
        <row r="4520">
          <cell r="B4520" t="str">
            <v>12")</v>
          </cell>
        </row>
        <row r="4521">
          <cell r="A4521">
            <v>3129</v>
          </cell>
          <cell r="B4521" t="str">
            <v>FILTRO ESPIRALADO PERFIL V GALV SUPER REFORCADO D = 356 MM (</v>
          </cell>
          <cell r="C4521" t="str">
            <v>M</v>
          </cell>
          <cell r="D4521">
            <v>2</v>
          </cell>
          <cell r="E4521">
            <v>2390.3200000000002</v>
          </cell>
          <cell r="F4521">
            <v>2390.3200000000002</v>
          </cell>
          <cell r="H4521">
            <v>2390.3200000000002</v>
          </cell>
          <cell r="I4521" t="str">
            <v>MATE POCO 3129</v>
          </cell>
        </row>
        <row r="4522">
          <cell r="B4522" t="str">
            <v>14")</v>
          </cell>
        </row>
        <row r="4523">
          <cell r="A4523">
            <v>13119</v>
          </cell>
          <cell r="B4523" t="str">
            <v>FILTRO PARA POCO ARTESIANO TIPO NOLD EM ACO CARBONO 1020 CHA</v>
          </cell>
          <cell r="C4523" t="str">
            <v>M</v>
          </cell>
          <cell r="D4523">
            <v>2</v>
          </cell>
          <cell r="E4523">
            <v>203.85</v>
          </cell>
          <cell r="F4523">
            <v>203.85</v>
          </cell>
          <cell r="H4523">
            <v>203.85</v>
          </cell>
          <cell r="I4523" t="str">
            <v>MATE POCO 13119</v>
          </cell>
        </row>
        <row r="4524">
          <cell r="B4524" t="str">
            <v>PA 4,25MM (3,16") D= 6"</v>
          </cell>
        </row>
        <row r="4525">
          <cell r="A4525">
            <v>13120</v>
          </cell>
          <cell r="B4525" t="str">
            <v>FILTRO PARA POCO ARTESIANO TIPO NOLD EM ACO CARBONO 1020 CHA</v>
          </cell>
          <cell r="C4525" t="str">
            <v>M</v>
          </cell>
          <cell r="D4525">
            <v>2</v>
          </cell>
          <cell r="E4525">
            <v>266.61</v>
          </cell>
          <cell r="F4525">
            <v>266.61</v>
          </cell>
          <cell r="H4525">
            <v>266.61</v>
          </cell>
          <cell r="I4525" t="str">
            <v>MATE POCO 13120</v>
          </cell>
        </row>
        <row r="4526">
          <cell r="B4526" t="str">
            <v>PA 4,25MM (3,16") D= 8"</v>
          </cell>
        </row>
        <row r="4527">
          <cell r="A4527">
            <v>3137</v>
          </cell>
          <cell r="B4527" t="str">
            <v>FILTRO PVC RIGIDO NERVURADO RANHURAS 0,75MM DIN 4925 STD D =</v>
          </cell>
          <cell r="C4527" t="str">
            <v>M</v>
          </cell>
          <cell r="D4527">
            <v>2</v>
          </cell>
          <cell r="E4527">
            <v>412.11</v>
          </cell>
          <cell r="F4527">
            <v>412.11</v>
          </cell>
          <cell r="H4527">
            <v>412.11</v>
          </cell>
          <cell r="I4527" t="str">
            <v>MATE POCO 3137</v>
          </cell>
        </row>
        <row r="4528">
          <cell r="B4528" t="str">
            <v>154 MM  - 6"</v>
          </cell>
        </row>
        <row r="4529">
          <cell r="A4529">
            <v>3140</v>
          </cell>
          <cell r="B4529" t="str">
            <v>FILTRO PVC RIGIDO NERVURADO RANHURAS 0,75MM DIN 4925 STD D =</v>
          </cell>
          <cell r="C4529" t="str">
            <v>M</v>
          </cell>
          <cell r="D4529">
            <v>2</v>
          </cell>
          <cell r="E4529">
            <v>822.57</v>
          </cell>
          <cell r="F4529">
            <v>822.57</v>
          </cell>
          <cell r="H4529">
            <v>822.57</v>
          </cell>
          <cell r="I4529" t="str">
            <v>MATE POCO 3140</v>
          </cell>
        </row>
        <row r="4530">
          <cell r="B4530" t="str">
            <v>206 MM  - 8"</v>
          </cell>
        </row>
        <row r="4531">
          <cell r="A4531">
            <v>3132</v>
          </cell>
          <cell r="B4531" t="str">
            <v>FILTRO PVC RIGIDO NERVURADO RANHURAS 0,75MM DIN 4925 STD D =</v>
          </cell>
          <cell r="C4531" t="str">
            <v>M</v>
          </cell>
          <cell r="D4531">
            <v>2</v>
          </cell>
          <cell r="E4531">
            <v>1441.17</v>
          </cell>
          <cell r="F4531">
            <v>1441.17</v>
          </cell>
          <cell r="H4531">
            <v>1441.17</v>
          </cell>
          <cell r="I4531" t="str">
            <v>MATE POCO 3132</v>
          </cell>
        </row>
        <row r="4532">
          <cell r="B4532" t="str">
            <v>250 MM  - 10"</v>
          </cell>
        </row>
        <row r="4533">
          <cell r="A4533">
            <v>14146</v>
          </cell>
          <cell r="B4533" t="str">
            <v>FINCAPINO C 22 LONGO</v>
          </cell>
          <cell r="C4533" t="str">
            <v>CENTO</v>
          </cell>
          <cell r="D4533">
            <v>1</v>
          </cell>
          <cell r="E4533">
            <v>73.59</v>
          </cell>
          <cell r="F4533">
            <v>73.599999999999994</v>
          </cell>
          <cell r="H4533">
            <v>80</v>
          </cell>
          <cell r="I4533" t="str">
            <v>MATE MDIV 14146</v>
          </cell>
        </row>
        <row r="4534">
          <cell r="A4534">
            <v>14127</v>
          </cell>
          <cell r="B4534" t="str">
            <v>FIO COBRE NU DE 10 A 500MM2 600V</v>
          </cell>
          <cell r="C4534" t="str">
            <v>KG</v>
          </cell>
          <cell r="D4534">
            <v>2</v>
          </cell>
          <cell r="E4534">
            <v>29.52</v>
          </cell>
          <cell r="F4534">
            <v>37.57</v>
          </cell>
          <cell r="H4534">
            <v>39.18</v>
          </cell>
          <cell r="I4534" t="str">
            <v>MATE MELE 14127</v>
          </cell>
        </row>
        <row r="4535">
          <cell r="A4535">
            <v>14128</v>
          </cell>
          <cell r="B4535" t="str">
            <v>FIO DE COBRE NU 1,5MM2</v>
          </cell>
          <cell r="C4535" t="str">
            <v>KG</v>
          </cell>
          <cell r="D4535">
            <v>2</v>
          </cell>
          <cell r="E4535">
            <v>0.48</v>
          </cell>
          <cell r="F4535">
            <v>0.61</v>
          </cell>
          <cell r="H4535">
            <v>0.64</v>
          </cell>
          <cell r="I4535" t="str">
            <v>MATE MELE 14128</v>
          </cell>
        </row>
        <row r="4536">
          <cell r="A4536">
            <v>13389</v>
          </cell>
          <cell r="B4536" t="str">
            <v>FIO DE COBRE NU 10MM2</v>
          </cell>
          <cell r="C4536" t="str">
            <v>M</v>
          </cell>
          <cell r="D4536">
            <v>2</v>
          </cell>
          <cell r="E4536">
            <v>3.11</v>
          </cell>
          <cell r="F4536">
            <v>3.96</v>
          </cell>
          <cell r="H4536">
            <v>4.13</v>
          </cell>
          <cell r="I4536" t="str">
            <v>MATE MELE 13389</v>
          </cell>
        </row>
        <row r="4537">
          <cell r="A4537">
            <v>20057</v>
          </cell>
          <cell r="B4537" t="str">
            <v>FIO DE COBRE NU 2,5MM2</v>
          </cell>
          <cell r="C4537" t="str">
            <v>KG</v>
          </cell>
          <cell r="D4537">
            <v>2</v>
          </cell>
          <cell r="E4537">
            <v>0.82</v>
          </cell>
          <cell r="F4537">
            <v>1.04</v>
          </cell>
          <cell r="H4537">
            <v>1.0900000000000001</v>
          </cell>
          <cell r="I4537" t="str">
            <v>MATE MELE 20057</v>
          </cell>
        </row>
        <row r="4538">
          <cell r="A4538">
            <v>20058</v>
          </cell>
          <cell r="B4538" t="str">
            <v>FIO DE COBRE NU 4MM2</v>
          </cell>
          <cell r="C4538" t="str">
            <v>KG</v>
          </cell>
          <cell r="D4538">
            <v>2</v>
          </cell>
          <cell r="E4538">
            <v>1.3</v>
          </cell>
          <cell r="F4538">
            <v>1.66</v>
          </cell>
          <cell r="H4538">
            <v>1.73</v>
          </cell>
          <cell r="I4538" t="str">
            <v>MATE MELE 20058</v>
          </cell>
        </row>
        <row r="4539">
          <cell r="A4539">
            <v>13253</v>
          </cell>
          <cell r="B4539" t="str">
            <v>FIO DE COBRE NU 6MM2</v>
          </cell>
          <cell r="C4539" t="str">
            <v>M</v>
          </cell>
          <cell r="D4539">
            <v>2</v>
          </cell>
          <cell r="E4539">
            <v>1.93</v>
          </cell>
          <cell r="F4539">
            <v>2.46</v>
          </cell>
          <cell r="H4539">
            <v>2.56</v>
          </cell>
          <cell r="I4539" t="str">
            <v>MATE MELE 13253</v>
          </cell>
        </row>
        <row r="4540">
          <cell r="A4540">
            <v>20244</v>
          </cell>
          <cell r="B4540" t="str">
            <v>FIO P/ INSTAL. ELETRONICA (SOM) POLARIZADO BICOLOR 2 X 0,75M</v>
          </cell>
          <cell r="C4540" t="str">
            <v>M</v>
          </cell>
          <cell r="D4540">
            <v>2</v>
          </cell>
          <cell r="E4540">
            <v>1.21</v>
          </cell>
          <cell r="F4540">
            <v>1.21</v>
          </cell>
          <cell r="H4540">
            <v>1.28</v>
          </cell>
          <cell r="I4540" t="str">
            <v>MATE MELE 20244</v>
          </cell>
        </row>
        <row r="4541">
          <cell r="B4541" t="str">
            <v>M2</v>
          </cell>
        </row>
        <row r="4542">
          <cell r="A4542">
            <v>935</v>
          </cell>
          <cell r="B4542" t="str">
            <v>FIO P/ TELEFONE DE COBRE BITOLA 0,6MM ISOLACAO EM PVC, POLIP</v>
          </cell>
          <cell r="C4542" t="str">
            <v>M</v>
          </cell>
          <cell r="D4542">
            <v>2</v>
          </cell>
          <cell r="E4542">
            <v>0.48</v>
          </cell>
          <cell r="F4542">
            <v>0.48</v>
          </cell>
          <cell r="H4542">
            <v>0.51</v>
          </cell>
          <cell r="I4542" t="str">
            <v>MATE MELE 935</v>
          </cell>
        </row>
        <row r="4543">
          <cell r="A4543" t="str">
            <v>ÓDIGO</v>
          </cell>
          <cell r="B4543" t="str">
            <v>| DESCRIÇÃO DO INSUMO</v>
          </cell>
          <cell r="C4543" t="str">
            <v>| UNID.</v>
          </cell>
          <cell r="D4543" t="str">
            <v>| CAT.</v>
          </cell>
          <cell r="E4543" t="str">
            <v>P R E Ç O</v>
          </cell>
          <cell r="F4543" t="str">
            <v>S  C A L C</v>
          </cell>
          <cell r="G4543" t="str">
            <v>U L A</v>
          </cell>
          <cell r="H4543" t="str">
            <v>D O S  |</v>
          </cell>
          <cell r="I4543" t="str">
            <v>COD.INTELIGENTE</v>
          </cell>
        </row>
        <row r="4544">
          <cell r="D4544">
            <v>1</v>
          </cell>
          <cell r="E4544" t="str">
            <v>.QUARTIL</v>
          </cell>
          <cell r="F4544" t="str">
            <v>MEDIANO</v>
          </cell>
          <cell r="G4544">
            <v>3</v>
          </cell>
          <cell r="H4544" t="str">
            <v>.QUARTIL</v>
          </cell>
        </row>
        <row r="4546">
          <cell r="A4546" t="str">
            <v>íNCULO..</v>
          </cell>
          <cell r="B4546" t="str">
            <v>...: NACIONAL CAIXA</v>
          </cell>
        </row>
        <row r="4548">
          <cell r="B4548" t="str">
            <v>ROPILENO, 2 CONDUTORES</v>
          </cell>
        </row>
        <row r="4549">
          <cell r="A4549">
            <v>934</v>
          </cell>
          <cell r="B4549" t="str">
            <v>FIO P/ TELEFONE DE COBRE BITOLA 1,6MM ISOLACAO EM PVC, POLIP</v>
          </cell>
          <cell r="C4549" t="str">
            <v>M</v>
          </cell>
          <cell r="D4549">
            <v>2</v>
          </cell>
          <cell r="E4549">
            <v>1.88</v>
          </cell>
          <cell r="F4549">
            <v>1.88</v>
          </cell>
          <cell r="H4549">
            <v>2.0099999999999998</v>
          </cell>
          <cell r="I4549" t="str">
            <v>MATE MELE 934</v>
          </cell>
        </row>
        <row r="4550">
          <cell r="B4550" t="str">
            <v>ROPILENO, 2 CONDUTORES</v>
          </cell>
        </row>
        <row r="4551">
          <cell r="A4551">
            <v>936</v>
          </cell>
          <cell r="B4551" t="str">
            <v>FIO P/ TELEFONE DE COBRE BITOLA 1MM ISOLACAO EM PVC, POLIPRO</v>
          </cell>
          <cell r="C4551" t="str">
            <v>M</v>
          </cell>
          <cell r="D4551">
            <v>2</v>
          </cell>
          <cell r="E4551">
            <v>0.96</v>
          </cell>
          <cell r="F4551">
            <v>0.96</v>
          </cell>
          <cell r="H4551">
            <v>1.03</v>
          </cell>
          <cell r="I4551" t="str">
            <v>MATE MELE 936</v>
          </cell>
        </row>
        <row r="4552">
          <cell r="B4552" t="str">
            <v>PILENO, 2   CONDUTORES</v>
          </cell>
        </row>
        <row r="4553">
          <cell r="A4553">
            <v>941</v>
          </cell>
          <cell r="B4553" t="str">
            <v>FIO RIGIDO, ISOLACAO EM PVC 450/750V 0,5MM2</v>
          </cell>
          <cell r="C4553" t="str">
            <v>M</v>
          </cell>
          <cell r="D4553">
            <v>2</v>
          </cell>
          <cell r="E4553">
            <v>0.24</v>
          </cell>
          <cell r="F4553">
            <v>0.24</v>
          </cell>
          <cell r="H4553">
            <v>0.25</v>
          </cell>
          <cell r="I4553" t="str">
            <v>MATE MELE 941</v>
          </cell>
        </row>
        <row r="4554">
          <cell r="A4554">
            <v>942</v>
          </cell>
          <cell r="B4554" t="str">
            <v>FIO RIGIDO, ISOLACAO EM PVC 450/750V 0,75MM2</v>
          </cell>
          <cell r="C4554" t="str">
            <v>M</v>
          </cell>
          <cell r="D4554">
            <v>2</v>
          </cell>
          <cell r="E4554">
            <v>0.32</v>
          </cell>
          <cell r="F4554">
            <v>0.32</v>
          </cell>
          <cell r="H4554">
            <v>0.34</v>
          </cell>
          <cell r="I4554" t="str">
            <v>MATE MELE 942</v>
          </cell>
        </row>
        <row r="4555">
          <cell r="A4555">
            <v>938</v>
          </cell>
          <cell r="B4555" t="str">
            <v>FIO RIGIDO, ISOLACAO EM PVC 450/750V 1,5MM2</v>
          </cell>
          <cell r="C4555" t="str">
            <v>M</v>
          </cell>
          <cell r="D4555">
            <v>2</v>
          </cell>
          <cell r="E4555">
            <v>0.48</v>
          </cell>
          <cell r="F4555">
            <v>0.4</v>
          </cell>
          <cell r="H4555">
            <v>0.51</v>
          </cell>
          <cell r="I4555" t="str">
            <v>MATE MELE 938</v>
          </cell>
        </row>
        <row r="4556">
          <cell r="A4556">
            <v>943</v>
          </cell>
          <cell r="B4556" t="str">
            <v>FIO RIGIDO, ISOLACAO EM PVC 450/750V 1MM2</v>
          </cell>
          <cell r="C4556" t="str">
            <v>M</v>
          </cell>
          <cell r="D4556">
            <v>2</v>
          </cell>
          <cell r="E4556">
            <v>0.38</v>
          </cell>
          <cell r="F4556">
            <v>0.38</v>
          </cell>
          <cell r="H4556">
            <v>0.41</v>
          </cell>
          <cell r="I4556" t="str">
            <v>MATE MELE 943</v>
          </cell>
        </row>
        <row r="4557">
          <cell r="A4557">
            <v>937</v>
          </cell>
          <cell r="B4557" t="str">
            <v>FIO RIGIDO, ISOLACAO EM PVC 450/750V 10MM2</v>
          </cell>
          <cell r="C4557" t="str">
            <v>M</v>
          </cell>
          <cell r="D4557">
            <v>2</v>
          </cell>
          <cell r="E4557">
            <v>2.9</v>
          </cell>
          <cell r="F4557">
            <v>2.9</v>
          </cell>
          <cell r="H4557">
            <v>3.09</v>
          </cell>
          <cell r="I4557" t="str">
            <v>MATE MELE 937</v>
          </cell>
        </row>
        <row r="4558">
          <cell r="A4558">
            <v>928</v>
          </cell>
          <cell r="B4558" t="str">
            <v>FIO RIGIDO, ISOLACAO EM PVC 450/750V 16MM2</v>
          </cell>
          <cell r="C4558" t="str">
            <v>M</v>
          </cell>
          <cell r="D4558">
            <v>1</v>
          </cell>
          <cell r="E4558">
            <v>4.8899999999999997</v>
          </cell>
          <cell r="F4558">
            <v>4.8899999999999997</v>
          </cell>
          <cell r="H4558">
            <v>5.21</v>
          </cell>
          <cell r="I4558" t="str">
            <v>MATE MELE 928</v>
          </cell>
        </row>
        <row r="4559">
          <cell r="A4559">
            <v>939</v>
          </cell>
          <cell r="B4559" t="str">
            <v>FIO RIGIDO, ISOLACAO EM PVC 450/750V 2,5MM2</v>
          </cell>
          <cell r="C4559" t="str">
            <v>M</v>
          </cell>
          <cell r="D4559">
            <v>2</v>
          </cell>
          <cell r="E4559">
            <v>0.72</v>
          </cell>
          <cell r="F4559">
            <v>0.73</v>
          </cell>
          <cell r="H4559">
            <v>0.77</v>
          </cell>
          <cell r="I4559" t="str">
            <v>MATE MELE 939</v>
          </cell>
        </row>
        <row r="4560">
          <cell r="A4560">
            <v>944</v>
          </cell>
          <cell r="B4560" t="str">
            <v>FIO RIGIDO, ISOLACAO EM PVC 450/750V 4,0MM2</v>
          </cell>
          <cell r="C4560" t="str">
            <v>M</v>
          </cell>
          <cell r="D4560">
            <v>2</v>
          </cell>
          <cell r="E4560">
            <v>1.1599999999999999</v>
          </cell>
          <cell r="F4560">
            <v>1.1599999999999999</v>
          </cell>
          <cell r="H4560">
            <v>1.23</v>
          </cell>
          <cell r="I4560" t="str">
            <v>MATE MELE 944</v>
          </cell>
        </row>
        <row r="4561">
          <cell r="A4561">
            <v>940</v>
          </cell>
          <cell r="B4561" t="str">
            <v>FIO RIGIDO, ISOLACAO EM PVC 450/750V 6MM2</v>
          </cell>
          <cell r="C4561" t="str">
            <v>M</v>
          </cell>
          <cell r="D4561">
            <v>2</v>
          </cell>
          <cell r="E4561">
            <v>1.67</v>
          </cell>
          <cell r="F4561">
            <v>1.67</v>
          </cell>
          <cell r="H4561">
            <v>1.77</v>
          </cell>
          <cell r="I4561" t="str">
            <v>MATE MELE 940</v>
          </cell>
        </row>
        <row r="4562">
          <cell r="A4562">
            <v>11889</v>
          </cell>
          <cell r="B4562" t="str">
            <v>FIO/CORDAO COBRE ISOLADO PARALELO OU TORCIDO 2 X 0,75MM2, TI</v>
          </cell>
          <cell r="C4562" t="str">
            <v>M</v>
          </cell>
          <cell r="D4562">
            <v>2</v>
          </cell>
          <cell r="E4562">
            <v>1.04</v>
          </cell>
          <cell r="F4562">
            <v>1.27</v>
          </cell>
          <cell r="H4562">
            <v>1.38</v>
          </cell>
          <cell r="I4562" t="str">
            <v>MATE MELE 11889</v>
          </cell>
        </row>
        <row r="4563">
          <cell r="B4563" t="str">
            <v>PO PLASTIFLEX PIRELLI OU EQUIV</v>
          </cell>
        </row>
        <row r="4564">
          <cell r="A4564">
            <v>11890</v>
          </cell>
          <cell r="B4564" t="str">
            <v>FIO/CORDAO COBRE ISOLADO PARALELO OU TORCIDO 2 X 1,5MM2, TIP</v>
          </cell>
          <cell r="C4564" t="str">
            <v>M</v>
          </cell>
          <cell r="D4564">
            <v>2</v>
          </cell>
          <cell r="E4564">
            <v>1.52</v>
          </cell>
          <cell r="F4564">
            <v>1.84</v>
          </cell>
          <cell r="H4564">
            <v>2</v>
          </cell>
          <cell r="I4564" t="str">
            <v>MATE MELE 11890</v>
          </cell>
        </row>
        <row r="4565">
          <cell r="B4565" t="str">
            <v>O PLASTIFLEX PIRELLI OU EQUIV</v>
          </cell>
        </row>
        <row r="4566">
          <cell r="A4566">
            <v>11891</v>
          </cell>
          <cell r="B4566" t="str">
            <v>FIO/CORDAO COBRE ISOLADO PARALELO OU TORCIDO 2 X 2,5MM2, TIP</v>
          </cell>
          <cell r="C4566" t="str">
            <v>M</v>
          </cell>
          <cell r="D4566">
            <v>2</v>
          </cell>
          <cell r="E4566">
            <v>2.14</v>
          </cell>
          <cell r="F4566">
            <v>2.59</v>
          </cell>
          <cell r="H4566">
            <v>2.82</v>
          </cell>
          <cell r="I4566" t="str">
            <v>MATE MELE 11891</v>
          </cell>
        </row>
        <row r="4567">
          <cell r="B4567" t="str">
            <v>O PLASTIFLEX PIRELLI OU EQUIV</v>
          </cell>
        </row>
        <row r="4568">
          <cell r="A4568">
            <v>11892</v>
          </cell>
          <cell r="B4568" t="str">
            <v>FIO/CORDAO COBRE ISOLADO PARALELO OU TORCIDO 2 X 4MM2, TIPO</v>
          </cell>
          <cell r="C4568" t="str">
            <v>M</v>
          </cell>
          <cell r="D4568">
            <v>2</v>
          </cell>
          <cell r="E4568">
            <v>3.46</v>
          </cell>
          <cell r="F4568">
            <v>4.2</v>
          </cell>
          <cell r="H4568">
            <v>4.57</v>
          </cell>
          <cell r="I4568" t="str">
            <v>MATE MELE 11892</v>
          </cell>
        </row>
        <row r="4569">
          <cell r="B4569" t="str">
            <v>PLASTIFLEX PIRELLI OU EQUIV</v>
          </cell>
        </row>
        <row r="4570">
          <cell r="A4570">
            <v>406</v>
          </cell>
          <cell r="B4570" t="str">
            <v>FITA ACO INOX P/ CINTAR POSTE FUSIMEC/ERICSSON/ERIBAND OU SI</v>
          </cell>
          <cell r="C4570" t="str">
            <v>UN</v>
          </cell>
          <cell r="D4570">
            <v>2</v>
          </cell>
          <cell r="E4570">
            <v>26.58</v>
          </cell>
          <cell r="F4570">
            <v>28.94</v>
          </cell>
          <cell r="H4570">
            <v>34.64</v>
          </cell>
          <cell r="I4570" t="str">
            <v>MATE MELE 406</v>
          </cell>
        </row>
        <row r="4571">
          <cell r="B4571" t="str">
            <v>M 0,8 X 19 MM (ROLO DE 30 M)</v>
          </cell>
        </row>
        <row r="4572">
          <cell r="A4572">
            <v>12815</v>
          </cell>
          <cell r="B4572" t="str">
            <v>FITA CREPE EM ROLOS 25MMX50M</v>
          </cell>
          <cell r="C4572" t="str">
            <v>UN</v>
          </cell>
          <cell r="D4572">
            <v>2</v>
          </cell>
          <cell r="E4572">
            <v>4.04</v>
          </cell>
          <cell r="F4572">
            <v>4.88</v>
          </cell>
          <cell r="H4572">
            <v>6.32</v>
          </cell>
          <cell r="I4572" t="str">
            <v>MATE MDIV 12815</v>
          </cell>
        </row>
        <row r="4573">
          <cell r="A4573">
            <v>407</v>
          </cell>
          <cell r="B4573" t="str">
            <v>FITA DE ALUMINIO P/ PROTECAO DO CONDUTOR LARG 10MM</v>
          </cell>
          <cell r="C4573" t="str">
            <v>KG</v>
          </cell>
          <cell r="D4573">
            <v>2</v>
          </cell>
          <cell r="E4573">
            <v>29.2</v>
          </cell>
          <cell r="F4573">
            <v>29.33</v>
          </cell>
          <cell r="H4573">
            <v>33.69</v>
          </cell>
          <cell r="I4573" t="str">
            <v>MATE MELE 407</v>
          </cell>
        </row>
        <row r="4574">
          <cell r="A4574" t="str">
            <v>ÓDIGO</v>
          </cell>
          <cell r="B4574" t="str">
            <v>| DESCRIÇÃO DO INSUMO</v>
          </cell>
          <cell r="C4574" t="str">
            <v>| UNID.</v>
          </cell>
          <cell r="D4574" t="str">
            <v>| CAT.</v>
          </cell>
          <cell r="E4574" t="str">
            <v>P R E Ç O</v>
          </cell>
          <cell r="F4574" t="str">
            <v>S  C A L C</v>
          </cell>
          <cell r="G4574" t="str">
            <v>U L A</v>
          </cell>
          <cell r="H4574" t="str">
            <v>D O S  |</v>
          </cell>
          <cell r="I4574" t="str">
            <v>COD.INTELIGENTE</v>
          </cell>
        </row>
        <row r="4575">
          <cell r="D4575">
            <v>1</v>
          </cell>
          <cell r="E4575" t="str">
            <v>.QUARTIL</v>
          </cell>
          <cell r="F4575" t="str">
            <v>MEDIANO</v>
          </cell>
          <cell r="G4575">
            <v>3</v>
          </cell>
          <cell r="H4575" t="str">
            <v>.QUARTIL</v>
          </cell>
        </row>
        <row r="4577">
          <cell r="A4577" t="str">
            <v>íNCULO..</v>
          </cell>
          <cell r="B4577" t="str">
            <v>...: NACIONAL CAIXA</v>
          </cell>
        </row>
        <row r="4579">
          <cell r="A4579">
            <v>20110</v>
          </cell>
          <cell r="B4579" t="str">
            <v>FITA ISOLANTE ADESIVA ANTI-CHAMA EM ROLOS 19MM X 10M</v>
          </cell>
          <cell r="C4579" t="str">
            <v>UN</v>
          </cell>
          <cell r="D4579">
            <v>2</v>
          </cell>
          <cell r="E4579">
            <v>2.91</v>
          </cell>
          <cell r="F4579">
            <v>3.51</v>
          </cell>
          <cell r="H4579">
            <v>4.55</v>
          </cell>
          <cell r="I4579" t="str">
            <v>MATE MELE 20110</v>
          </cell>
        </row>
        <row r="4580">
          <cell r="A4580">
            <v>20111</v>
          </cell>
          <cell r="B4580" t="str">
            <v>FITA ISOLANTE ADESIVA ANTI-CHAMA EM ROLOS 19MM X 20M</v>
          </cell>
          <cell r="C4580" t="str">
            <v>UN</v>
          </cell>
          <cell r="D4580">
            <v>1</v>
          </cell>
          <cell r="E4580">
            <v>3.8</v>
          </cell>
          <cell r="F4580">
            <v>4.59</v>
          </cell>
          <cell r="H4580">
            <v>5.95</v>
          </cell>
          <cell r="I4580" t="str">
            <v>MATE MELE 20111</v>
          </cell>
        </row>
        <row r="4581">
          <cell r="A4581">
            <v>21127</v>
          </cell>
          <cell r="B4581" t="str">
            <v>FITA ISOLANTE ADESIVA ANTI-CHAMA EM ROLOS 19MM X 5M</v>
          </cell>
          <cell r="C4581" t="str">
            <v>UN</v>
          </cell>
          <cell r="D4581">
            <v>2</v>
          </cell>
          <cell r="E4581">
            <v>0.74</v>
          </cell>
          <cell r="F4581">
            <v>0.96</v>
          </cell>
          <cell r="H4581">
            <v>1.1599999999999999</v>
          </cell>
          <cell r="I4581" t="str">
            <v>MATE MELE 21127</v>
          </cell>
        </row>
        <row r="4582">
          <cell r="A4582">
            <v>404</v>
          </cell>
          <cell r="B4582" t="str">
            <v>FITA ISOLANTE AUTO-FUSAO BT REF 3M OU SIMILAR</v>
          </cell>
          <cell r="C4582" t="str">
            <v>M</v>
          </cell>
          <cell r="D4582">
            <v>2</v>
          </cell>
          <cell r="E4582">
            <v>1.1299999999999999</v>
          </cell>
          <cell r="F4582">
            <v>1.36</v>
          </cell>
          <cell r="H4582">
            <v>1.77</v>
          </cell>
          <cell r="I4582" t="str">
            <v>MATE MELE 404</v>
          </cell>
        </row>
        <row r="4583">
          <cell r="A4583">
            <v>11619</v>
          </cell>
          <cell r="B4583" t="str">
            <v>FITA OU CINTA DE CALDEACAO P/ MANTA BUTILICA</v>
          </cell>
          <cell r="C4583" t="str">
            <v>M</v>
          </cell>
          <cell r="D4583">
            <v>2</v>
          </cell>
          <cell r="E4583">
            <v>1.73</v>
          </cell>
          <cell r="F4583">
            <v>1.78</v>
          </cell>
          <cell r="H4583">
            <v>2.0299999999999998</v>
          </cell>
          <cell r="I4583" t="str">
            <v>MATE MDIV 11619</v>
          </cell>
        </row>
        <row r="4584">
          <cell r="A4584">
            <v>14152</v>
          </cell>
          <cell r="B4584" t="str">
            <v>FITA PERFURADA 17MM EXTRA LEVE</v>
          </cell>
          <cell r="C4584" t="str">
            <v>UN</v>
          </cell>
          <cell r="D4584">
            <v>2</v>
          </cell>
          <cell r="E4584">
            <v>38.17</v>
          </cell>
          <cell r="F4584">
            <v>38.18</v>
          </cell>
          <cell r="H4584">
            <v>41.5</v>
          </cell>
          <cell r="I4584" t="str">
            <v>MATE MDIV 14152</v>
          </cell>
        </row>
        <row r="4585">
          <cell r="A4585">
            <v>14153</v>
          </cell>
          <cell r="B4585" t="str">
            <v>FITA PERFURADA 19MM LEVE</v>
          </cell>
          <cell r="C4585" t="str">
            <v>UN</v>
          </cell>
          <cell r="D4585">
            <v>2</v>
          </cell>
          <cell r="E4585">
            <v>46.62</v>
          </cell>
          <cell r="F4585">
            <v>46.63</v>
          </cell>
          <cell r="H4585">
            <v>50.68</v>
          </cell>
          <cell r="I4585" t="str">
            <v>MATE MDIV 14153</v>
          </cell>
        </row>
        <row r="4586">
          <cell r="A4586">
            <v>14154</v>
          </cell>
          <cell r="B4586" t="str">
            <v>FITA PERFURADA 25MM PESADA</v>
          </cell>
          <cell r="C4586" t="str">
            <v>UN</v>
          </cell>
          <cell r="D4586">
            <v>2</v>
          </cell>
          <cell r="E4586">
            <v>118.59</v>
          </cell>
          <cell r="F4586">
            <v>118.61</v>
          </cell>
          <cell r="H4586">
            <v>128.91999999999999</v>
          </cell>
          <cell r="I4586" t="str">
            <v>MATE MDIV 14154</v>
          </cell>
        </row>
        <row r="4587">
          <cell r="A4587">
            <v>14151</v>
          </cell>
          <cell r="B4587" t="str">
            <v>FITA RECARTILHADA EPAFLEX 17MM</v>
          </cell>
          <cell r="C4587" t="str">
            <v>UN</v>
          </cell>
          <cell r="D4587">
            <v>2</v>
          </cell>
          <cell r="E4587">
            <v>36.32</v>
          </cell>
          <cell r="F4587">
            <v>36.32</v>
          </cell>
          <cell r="H4587">
            <v>39.479999999999997</v>
          </cell>
          <cell r="I4587" t="str">
            <v>MATE MDIV 14151</v>
          </cell>
        </row>
        <row r="4588">
          <cell r="A4588">
            <v>3146</v>
          </cell>
          <cell r="B4588" t="str">
            <v>FITA VEDA ROSCA EM ROLOS 18MMX10M</v>
          </cell>
          <cell r="C4588" t="str">
            <v>UN</v>
          </cell>
          <cell r="D4588">
            <v>1</v>
          </cell>
          <cell r="E4588">
            <v>1.38</v>
          </cell>
          <cell r="F4588">
            <v>1.52</v>
          </cell>
          <cell r="H4588">
            <v>1.73</v>
          </cell>
          <cell r="I4588" t="str">
            <v>MATE MHIS 3146</v>
          </cell>
        </row>
        <row r="4589">
          <cell r="A4589">
            <v>3143</v>
          </cell>
          <cell r="B4589" t="str">
            <v>FITA VEDA ROSCA EM ROLOS 18MMX25M</v>
          </cell>
          <cell r="C4589" t="str">
            <v>UN</v>
          </cell>
          <cell r="D4589">
            <v>2</v>
          </cell>
          <cell r="E4589">
            <v>3.17</v>
          </cell>
          <cell r="F4589">
            <v>3.5</v>
          </cell>
          <cell r="H4589">
            <v>3.98</v>
          </cell>
          <cell r="I4589" t="str">
            <v>MATE MHIS 3143</v>
          </cell>
        </row>
        <row r="4590">
          <cell r="A4590">
            <v>3148</v>
          </cell>
          <cell r="B4590" t="str">
            <v>FITA VEDA ROSCA EM ROLOS 18MMX50M</v>
          </cell>
          <cell r="C4590" t="str">
            <v>UN</v>
          </cell>
          <cell r="D4590">
            <v>2</v>
          </cell>
          <cell r="E4590">
            <v>6.02</v>
          </cell>
          <cell r="F4590">
            <v>6.63</v>
          </cell>
          <cell r="H4590">
            <v>7.54</v>
          </cell>
          <cell r="I4590" t="str">
            <v>MATE MHIS 3148</v>
          </cell>
        </row>
        <row r="4591">
          <cell r="A4591">
            <v>4310</v>
          </cell>
          <cell r="B4591" t="str">
            <v>FIXADOR ABA AUTO TRAVANTE P/ TELHA CANALETE 90 OU KALHETAO</v>
          </cell>
          <cell r="C4591" t="str">
            <v>UN</v>
          </cell>
          <cell r="D4591">
            <v>2</v>
          </cell>
          <cell r="E4591">
            <v>1.55</v>
          </cell>
          <cell r="F4591">
            <v>1.8</v>
          </cell>
          <cell r="H4591">
            <v>2.0299999999999998</v>
          </cell>
          <cell r="I4591" t="str">
            <v>MATE MDIV 4310</v>
          </cell>
        </row>
        <row r="4592">
          <cell r="A4592">
            <v>4311</v>
          </cell>
          <cell r="B4592" t="str">
            <v>FIXADOR ABA SIMPLES P/ TELHA CANALETA 49 OU KALHETA</v>
          </cell>
          <cell r="C4592" t="str">
            <v>UN</v>
          </cell>
          <cell r="D4592">
            <v>2</v>
          </cell>
          <cell r="E4592">
            <v>1.1299999999999999</v>
          </cell>
          <cell r="F4592">
            <v>1.31</v>
          </cell>
          <cell r="H4592">
            <v>1.48</v>
          </cell>
          <cell r="I4592" t="str">
            <v>MATE MDIV 4311</v>
          </cell>
        </row>
        <row r="4593">
          <cell r="A4593">
            <v>4312</v>
          </cell>
          <cell r="B4593" t="str">
            <v>FIXADOR ABA SIMPLES P/ TELHA CANALETA 90 OU KALHETAO</v>
          </cell>
          <cell r="C4593" t="str">
            <v>UN</v>
          </cell>
          <cell r="D4593">
            <v>2</v>
          </cell>
          <cell r="E4593">
            <v>1.55</v>
          </cell>
          <cell r="F4593">
            <v>1.8</v>
          </cell>
          <cell r="H4593">
            <v>2.0299999999999998</v>
          </cell>
          <cell r="I4593" t="str">
            <v>MATE MDIV 4312</v>
          </cell>
        </row>
        <row r="4594">
          <cell r="A4594">
            <v>11162</v>
          </cell>
          <cell r="B4594" t="str">
            <v>FIXADOR DE CAL TIPO GLOBOFIX OU EQUIV</v>
          </cell>
          <cell r="C4594" t="str">
            <v>UN</v>
          </cell>
          <cell r="D4594">
            <v>2</v>
          </cell>
          <cell r="E4594">
            <v>0.64</v>
          </cell>
          <cell r="F4594">
            <v>0.98</v>
          </cell>
          <cell r="H4594">
            <v>1.35</v>
          </cell>
          <cell r="I4594" t="str">
            <v>MATE MDIV 11162</v>
          </cell>
        </row>
        <row r="4595">
          <cell r="A4595">
            <v>13261</v>
          </cell>
          <cell r="B4595" t="str">
            <v>FLANELA</v>
          </cell>
          <cell r="C4595" t="str">
            <v>M2</v>
          </cell>
          <cell r="D4595">
            <v>2</v>
          </cell>
          <cell r="E4595">
            <v>1.74</v>
          </cell>
          <cell r="F4595">
            <v>2.97</v>
          </cell>
          <cell r="H4595">
            <v>3.86</v>
          </cell>
          <cell r="I4595" t="str">
            <v>MATE MDIV 13261</v>
          </cell>
        </row>
        <row r="4596">
          <cell r="A4596">
            <v>3149</v>
          </cell>
          <cell r="B4596" t="str">
            <v>FLANGE AVULSO FOFO S/ ROSCAS PN-10 DN    80</v>
          </cell>
          <cell r="C4596" t="str">
            <v>UN</v>
          </cell>
          <cell r="D4596">
            <v>2</v>
          </cell>
          <cell r="E4596">
            <v>46.21</v>
          </cell>
          <cell r="F4596">
            <v>55.77</v>
          </cell>
          <cell r="H4596">
            <v>64.7</v>
          </cell>
          <cell r="I4596" t="str">
            <v>MATE MHIS 3149</v>
          </cell>
        </row>
        <row r="4597">
          <cell r="A4597">
            <v>3150</v>
          </cell>
          <cell r="B4597" t="str">
            <v>FLANGE AVULSO FOFO S/ ROSCAS PN-10 DN 100</v>
          </cell>
          <cell r="C4597" t="str">
            <v>UN</v>
          </cell>
          <cell r="D4597">
            <v>2</v>
          </cell>
          <cell r="E4597">
            <v>57.22</v>
          </cell>
          <cell r="F4597">
            <v>69.05</v>
          </cell>
          <cell r="H4597">
            <v>80.11</v>
          </cell>
          <cell r="I4597" t="str">
            <v>MATE MHIS 3150</v>
          </cell>
        </row>
        <row r="4598">
          <cell r="A4598">
            <v>3159</v>
          </cell>
          <cell r="B4598" t="str">
            <v>FLANGE AVULSO FOFO S/ ROSCAS PN-10 DN 1000</v>
          </cell>
          <cell r="C4598" t="str">
            <v>UN</v>
          </cell>
          <cell r="D4598">
            <v>2</v>
          </cell>
          <cell r="E4598">
            <v>1976.39</v>
          </cell>
          <cell r="F4598">
            <v>2384.96</v>
          </cell>
          <cell r="H4598">
            <v>2766.94</v>
          </cell>
          <cell r="I4598" t="str">
            <v>MATE MHIS 3159</v>
          </cell>
        </row>
        <row r="4599">
          <cell r="A4599">
            <v>3160</v>
          </cell>
          <cell r="B4599" t="str">
            <v>FLANGE AVULSO FOFO S/ ROSCAS PN-10 DN 1200</v>
          </cell>
          <cell r="C4599" t="str">
            <v>UN</v>
          </cell>
          <cell r="D4599">
            <v>2</v>
          </cell>
          <cell r="E4599">
            <v>2897.67</v>
          </cell>
          <cell r="F4599">
            <v>3496.7</v>
          </cell>
          <cell r="H4599">
            <v>4056.75</v>
          </cell>
          <cell r="I4599" t="str">
            <v>MATE MHIS 3160</v>
          </cell>
        </row>
        <row r="4600">
          <cell r="A4600">
            <v>3151</v>
          </cell>
          <cell r="B4600" t="str">
            <v>FLANGE AVULSO FOFO S/ ROSCAS PN-10 DN 150</v>
          </cell>
          <cell r="C4600" t="str">
            <v>UN</v>
          </cell>
          <cell r="D4600">
            <v>2</v>
          </cell>
          <cell r="E4600">
            <v>105.64</v>
          </cell>
          <cell r="F4600">
            <v>127.48</v>
          </cell>
          <cell r="H4600">
            <v>147.88999999999999</v>
          </cell>
          <cell r="I4600" t="str">
            <v>MATE MHIS 3151</v>
          </cell>
        </row>
        <row r="4601">
          <cell r="A4601">
            <v>3152</v>
          </cell>
          <cell r="B4601" t="str">
            <v>FLANGE AVULSO FOFO S/ ROSCAS PN-10 DN 200</v>
          </cell>
          <cell r="C4601" t="str">
            <v>UN</v>
          </cell>
          <cell r="D4601">
            <v>2</v>
          </cell>
          <cell r="E4601">
            <v>132.27000000000001</v>
          </cell>
          <cell r="F4601">
            <v>159.61000000000001</v>
          </cell>
          <cell r="H4601">
            <v>185.18</v>
          </cell>
          <cell r="I4601" t="str">
            <v>MATE MHIS 3152</v>
          </cell>
        </row>
        <row r="4602">
          <cell r="A4602">
            <v>3153</v>
          </cell>
          <cell r="B4602" t="str">
            <v>FLANGE AVULSO FOFO S/ ROSCAS PN-10 DN 250</v>
          </cell>
          <cell r="C4602" t="str">
            <v>UN</v>
          </cell>
          <cell r="D4602">
            <v>2</v>
          </cell>
          <cell r="E4602">
            <v>194.77</v>
          </cell>
          <cell r="F4602">
            <v>235.04</v>
          </cell>
          <cell r="H4602">
            <v>272.68</v>
          </cell>
          <cell r="I4602" t="str">
            <v>MATE MHIS 3153</v>
          </cell>
        </row>
        <row r="4603">
          <cell r="A4603">
            <v>3249</v>
          </cell>
          <cell r="B4603" t="str">
            <v>FLANGE AVULSO FOFO S/ ROSCAS PN-10 DN 300</v>
          </cell>
          <cell r="C4603" t="str">
            <v>UN</v>
          </cell>
          <cell r="D4603">
            <v>2</v>
          </cell>
          <cell r="E4603">
            <v>237.25</v>
          </cell>
          <cell r="F4603">
            <v>286.3</v>
          </cell>
          <cell r="H4603">
            <v>332.15</v>
          </cell>
          <cell r="I4603" t="str">
            <v>MATE MHIS 3249</v>
          </cell>
        </row>
        <row r="4604">
          <cell r="A4604">
            <v>3154</v>
          </cell>
          <cell r="B4604" t="str">
            <v>FLANGE AVULSO FOFO S/ ROSCAS PN-10 DN 350</v>
          </cell>
          <cell r="C4604" t="str">
            <v>UN</v>
          </cell>
          <cell r="D4604">
            <v>2</v>
          </cell>
          <cell r="E4604">
            <v>305.04000000000002</v>
          </cell>
          <cell r="F4604">
            <v>368.1</v>
          </cell>
          <cell r="H4604">
            <v>427.05</v>
          </cell>
          <cell r="I4604" t="str">
            <v>MATE MHIS 3154</v>
          </cell>
        </row>
        <row r="4605">
          <cell r="A4605" t="str">
            <v>ÓDIGO</v>
          </cell>
          <cell r="B4605" t="str">
            <v>| DESCRIÇÃO DO INSUMO</v>
          </cell>
          <cell r="C4605" t="str">
            <v>| UNID.</v>
          </cell>
          <cell r="D4605" t="str">
            <v>| CAT.</v>
          </cell>
          <cell r="E4605" t="str">
            <v>P R E Ç O</v>
          </cell>
          <cell r="F4605" t="str">
            <v>S  C A L C</v>
          </cell>
          <cell r="G4605" t="str">
            <v>U L A</v>
          </cell>
          <cell r="H4605" t="str">
            <v>D O S  |</v>
          </cell>
          <cell r="I4605" t="str">
            <v>COD.INTELIGENTE</v>
          </cell>
        </row>
        <row r="4606">
          <cell r="D4606">
            <v>1</v>
          </cell>
          <cell r="E4606" t="str">
            <v>.QUARTIL</v>
          </cell>
          <cell r="F4606" t="str">
            <v>MEDIANO</v>
          </cell>
          <cell r="G4606">
            <v>3</v>
          </cell>
          <cell r="H4606" t="str">
            <v>.QUARTIL</v>
          </cell>
        </row>
        <row r="4608">
          <cell r="A4608" t="str">
            <v>íNCULO..</v>
          </cell>
          <cell r="B4608" t="str">
            <v>...: NACIONAL CAIXA</v>
          </cell>
        </row>
        <row r="4610">
          <cell r="A4610">
            <v>3155</v>
          </cell>
          <cell r="B4610" t="str">
            <v>FLANGE AVULSO FOFO S/ ROSCAS PN-10 DN 400</v>
          </cell>
          <cell r="C4610" t="str">
            <v>UN</v>
          </cell>
          <cell r="D4610">
            <v>2</v>
          </cell>
          <cell r="E4610">
            <v>369.74</v>
          </cell>
          <cell r="F4610">
            <v>446.18</v>
          </cell>
          <cell r="H4610">
            <v>517.64</v>
          </cell>
          <cell r="I4610" t="str">
            <v>MATE MHIS 3155</v>
          </cell>
        </row>
        <row r="4611">
          <cell r="A4611">
            <v>3248</v>
          </cell>
          <cell r="B4611" t="str">
            <v>FLANGE AVULSO FOFO S/ ROSCAS PN-10 DN 500</v>
          </cell>
          <cell r="C4611" t="str">
            <v>UN</v>
          </cell>
          <cell r="D4611">
            <v>2</v>
          </cell>
          <cell r="E4611">
            <v>501.8</v>
          </cell>
          <cell r="F4611">
            <v>605.53</v>
          </cell>
          <cell r="H4611">
            <v>702.52</v>
          </cell>
          <cell r="I4611" t="str">
            <v>MATE MHIS 3248</v>
          </cell>
        </row>
        <row r="4612">
          <cell r="A4612">
            <v>3157</v>
          </cell>
          <cell r="B4612" t="str">
            <v>FLANGE AVULSO FOFO S/ ROSCAS PN-10 DN 600</v>
          </cell>
          <cell r="C4612" t="str">
            <v>UN</v>
          </cell>
          <cell r="D4612">
            <v>2</v>
          </cell>
          <cell r="E4612">
            <v>739.49</v>
          </cell>
          <cell r="F4612">
            <v>892.36</v>
          </cell>
          <cell r="H4612">
            <v>1035.29</v>
          </cell>
          <cell r="I4612" t="str">
            <v>MATE MHIS 3157</v>
          </cell>
        </row>
        <row r="4613">
          <cell r="A4613">
            <v>3247</v>
          </cell>
          <cell r="B4613" t="str">
            <v>FLANGE AVULSO FOFO S/ ROSCAS PN-10 DN 700</v>
          </cell>
          <cell r="C4613" t="str">
            <v>UN</v>
          </cell>
          <cell r="D4613">
            <v>2</v>
          </cell>
          <cell r="E4613">
            <v>1001.4</v>
          </cell>
          <cell r="F4613">
            <v>1208.4100000000001</v>
          </cell>
          <cell r="H4613">
            <v>1401.96</v>
          </cell>
          <cell r="I4613" t="str">
            <v>MATE MHIS 3247</v>
          </cell>
        </row>
        <row r="4614">
          <cell r="A4614">
            <v>3246</v>
          </cell>
          <cell r="B4614" t="str">
            <v>FLANGE AVULSO FOFO S/ ROSCAS PN-10 DN 800</v>
          </cell>
          <cell r="C4614" t="str">
            <v>UN</v>
          </cell>
          <cell r="D4614">
            <v>2</v>
          </cell>
          <cell r="E4614">
            <v>1294.1099999999999</v>
          </cell>
          <cell r="F4614">
            <v>1561.64</v>
          </cell>
          <cell r="H4614">
            <v>1811.76</v>
          </cell>
          <cell r="I4614" t="str">
            <v>MATE MHIS 3246</v>
          </cell>
        </row>
        <row r="4615">
          <cell r="A4615">
            <v>3158</v>
          </cell>
          <cell r="B4615" t="str">
            <v>FLANGE AVULSO FOFO S/ ROSCAS PN-10 DN 900</v>
          </cell>
          <cell r="C4615" t="str">
            <v>UN</v>
          </cell>
          <cell r="D4615">
            <v>2</v>
          </cell>
          <cell r="E4615">
            <v>1738.91</v>
          </cell>
          <cell r="F4615">
            <v>2098.39</v>
          </cell>
          <cell r="H4615">
            <v>2434.48</v>
          </cell>
          <cell r="I4615" t="str">
            <v>MATE MHIS 3158</v>
          </cell>
        </row>
        <row r="4616">
          <cell r="A4616">
            <v>3245</v>
          </cell>
          <cell r="B4616" t="str">
            <v>FLANGE AVULSO FOFO S/ ROSCAS PN-16 DN    80</v>
          </cell>
          <cell r="C4616" t="str">
            <v>UN</v>
          </cell>
          <cell r="D4616">
            <v>2</v>
          </cell>
          <cell r="E4616">
            <v>46.21</v>
          </cell>
          <cell r="F4616">
            <v>55.77</v>
          </cell>
          <cell r="H4616">
            <v>64.7</v>
          </cell>
          <cell r="I4616" t="str">
            <v>MATE MHIS 3245</v>
          </cell>
        </row>
        <row r="4617">
          <cell r="A4617">
            <v>3162</v>
          </cell>
          <cell r="B4617" t="str">
            <v>FLANGE AVULSO FOFO S/ ROSCAS PN-16 DN 100</v>
          </cell>
          <cell r="C4617" t="str">
            <v>UN</v>
          </cell>
          <cell r="D4617">
            <v>2</v>
          </cell>
          <cell r="E4617">
            <v>59.42</v>
          </cell>
          <cell r="F4617">
            <v>71.7</v>
          </cell>
          <cell r="H4617">
            <v>83.19</v>
          </cell>
          <cell r="I4617" t="str">
            <v>MATE MHIS 3162</v>
          </cell>
        </row>
        <row r="4618">
          <cell r="A4618">
            <v>3239</v>
          </cell>
          <cell r="B4618" t="str">
            <v>FLANGE AVULSO FOFO S/ ROSCAS PN-16 DN 1000</v>
          </cell>
          <cell r="C4618" t="str">
            <v>UN</v>
          </cell>
          <cell r="D4618">
            <v>2</v>
          </cell>
          <cell r="E4618">
            <v>2376.9499999999998</v>
          </cell>
          <cell r="F4618">
            <v>2868.33</v>
          </cell>
          <cell r="H4618">
            <v>3327.73</v>
          </cell>
          <cell r="I4618" t="str">
            <v>MATE MHIS 3239</v>
          </cell>
        </row>
        <row r="4619">
          <cell r="A4619">
            <v>3170</v>
          </cell>
          <cell r="B4619" t="str">
            <v>FLANGE AVULSO FOFO S/ ROSCAS PN-16 DN 1200</v>
          </cell>
          <cell r="C4619" t="str">
            <v>UN</v>
          </cell>
          <cell r="D4619">
            <v>2</v>
          </cell>
          <cell r="E4619">
            <v>4001.2</v>
          </cell>
          <cell r="F4619">
            <v>4828.3500000000004</v>
          </cell>
          <cell r="H4619">
            <v>5601.68</v>
          </cell>
          <cell r="I4619" t="str">
            <v>MATE MHIS 3170</v>
          </cell>
        </row>
        <row r="4620">
          <cell r="A4620">
            <v>3244</v>
          </cell>
          <cell r="B4620" t="str">
            <v>FLANGE AVULSO FOFO S/ ROSCAS PN-16 DN 150</v>
          </cell>
          <cell r="C4620" t="str">
            <v>UN</v>
          </cell>
          <cell r="D4620">
            <v>2</v>
          </cell>
          <cell r="E4620">
            <v>105.64</v>
          </cell>
          <cell r="F4620">
            <v>127.48</v>
          </cell>
          <cell r="H4620">
            <v>147.88999999999999</v>
          </cell>
          <cell r="I4620" t="str">
            <v>MATE MHIS 3244</v>
          </cell>
        </row>
        <row r="4621">
          <cell r="A4621">
            <v>3163</v>
          </cell>
          <cell r="B4621" t="str">
            <v>FLANGE AVULSO FOFO S/ ROSCAS PN-16 DN 200</v>
          </cell>
          <cell r="C4621" t="str">
            <v>UN</v>
          </cell>
          <cell r="D4621">
            <v>2</v>
          </cell>
          <cell r="E4621">
            <v>132.05000000000001</v>
          </cell>
          <cell r="F4621">
            <v>159.35</v>
          </cell>
          <cell r="H4621">
            <v>184.87</v>
          </cell>
          <cell r="I4621" t="str">
            <v>MATE MHIS 3163</v>
          </cell>
        </row>
        <row r="4622">
          <cell r="A4622">
            <v>3243</v>
          </cell>
          <cell r="B4622" t="str">
            <v>FLANGE AVULSO FOFO S/ ROSCAS PN-16 DN 250</v>
          </cell>
          <cell r="C4622" t="str">
            <v>UN</v>
          </cell>
          <cell r="D4622">
            <v>2</v>
          </cell>
          <cell r="E4622">
            <v>191.47</v>
          </cell>
          <cell r="F4622">
            <v>231.05</v>
          </cell>
          <cell r="H4622">
            <v>268.06</v>
          </cell>
          <cell r="I4622" t="str">
            <v>MATE MHIS 3243</v>
          </cell>
        </row>
        <row r="4623">
          <cell r="A4623">
            <v>3242</v>
          </cell>
          <cell r="B4623" t="str">
            <v>FLANGE AVULSO FOFO S/ ROSCAS PN-16 DN 300</v>
          </cell>
          <cell r="C4623" t="str">
            <v>UN</v>
          </cell>
          <cell r="D4623">
            <v>2</v>
          </cell>
          <cell r="E4623">
            <v>237.69</v>
          </cell>
          <cell r="F4623">
            <v>286.83</v>
          </cell>
          <cell r="H4623">
            <v>332.77</v>
          </cell>
          <cell r="I4623" t="str">
            <v>MATE MHIS 3242</v>
          </cell>
        </row>
        <row r="4624">
          <cell r="A4624">
            <v>3164</v>
          </cell>
          <cell r="B4624" t="str">
            <v>FLANGE AVULSO FOFO S/ ROSCAS PN-16 DN 350</v>
          </cell>
          <cell r="C4624" t="str">
            <v>UN</v>
          </cell>
          <cell r="D4624">
            <v>2</v>
          </cell>
          <cell r="E4624">
            <v>352.14</v>
          </cell>
          <cell r="F4624">
            <v>424.93</v>
          </cell>
          <cell r="H4624">
            <v>492.99</v>
          </cell>
          <cell r="I4624" t="str">
            <v>MATE MHIS 3164</v>
          </cell>
        </row>
        <row r="4625">
          <cell r="A4625">
            <v>3165</v>
          </cell>
          <cell r="B4625" t="str">
            <v>FLANGE AVULSO FOFO S/ ROSCAS PN-16 DN 400</v>
          </cell>
          <cell r="C4625" t="str">
            <v>UN</v>
          </cell>
          <cell r="D4625">
            <v>2</v>
          </cell>
          <cell r="E4625">
            <v>425.2</v>
          </cell>
          <cell r="F4625">
            <v>513.11</v>
          </cell>
          <cell r="H4625">
            <v>595.29</v>
          </cell>
          <cell r="I4625" t="str">
            <v>MATE MHIS 3165</v>
          </cell>
        </row>
        <row r="4626">
          <cell r="A4626">
            <v>3241</v>
          </cell>
          <cell r="B4626" t="str">
            <v>FLANGE AVULSO FOFO S/ ROSCAS PN-16 DN 500</v>
          </cell>
          <cell r="C4626" t="str">
            <v>UN</v>
          </cell>
          <cell r="D4626">
            <v>2</v>
          </cell>
          <cell r="E4626">
            <v>566.94000000000005</v>
          </cell>
          <cell r="F4626">
            <v>684.14</v>
          </cell>
          <cell r="H4626">
            <v>793.72</v>
          </cell>
          <cell r="I4626" t="str">
            <v>MATE MHIS 3241</v>
          </cell>
        </row>
        <row r="4627">
          <cell r="A4627">
            <v>3167</v>
          </cell>
          <cell r="B4627" t="str">
            <v>FLANGE AVULSO FOFO S/ ROSCAS PN-16 DN 600</v>
          </cell>
          <cell r="C4627" t="str">
            <v>UN</v>
          </cell>
          <cell r="D4627">
            <v>2</v>
          </cell>
          <cell r="E4627">
            <v>811.02</v>
          </cell>
          <cell r="F4627">
            <v>978.68</v>
          </cell>
          <cell r="H4627">
            <v>1135.43</v>
          </cell>
          <cell r="I4627" t="str">
            <v>MATE MHIS 3167</v>
          </cell>
        </row>
        <row r="4628">
          <cell r="A4628">
            <v>3240</v>
          </cell>
          <cell r="B4628" t="str">
            <v>FLANGE AVULSO FOFO S/ ROSCAS PN-16 DN 700</v>
          </cell>
          <cell r="C4628" t="str">
            <v>UN</v>
          </cell>
          <cell r="D4628">
            <v>2</v>
          </cell>
          <cell r="E4628">
            <v>1118.48</v>
          </cell>
          <cell r="F4628">
            <v>1349.7</v>
          </cell>
          <cell r="H4628">
            <v>1565.88</v>
          </cell>
          <cell r="I4628" t="str">
            <v>MATE MHIS 3240</v>
          </cell>
        </row>
        <row r="4629">
          <cell r="A4629">
            <v>3168</v>
          </cell>
          <cell r="B4629" t="str">
            <v>FLANGE AVULSO FOFO S/ ROSCAS PN-16 DN 800</v>
          </cell>
          <cell r="C4629" t="str">
            <v>UN</v>
          </cell>
          <cell r="D4629">
            <v>2</v>
          </cell>
          <cell r="E4629">
            <v>1545.01</v>
          </cell>
          <cell r="F4629">
            <v>1864.41</v>
          </cell>
          <cell r="H4629">
            <v>2163.02</v>
          </cell>
          <cell r="I4629" t="str">
            <v>MATE MHIS 3168</v>
          </cell>
        </row>
        <row r="4630">
          <cell r="A4630">
            <v>3169</v>
          </cell>
          <cell r="B4630" t="str">
            <v>FLANGE AVULSO FOFO S/ ROSCAS PN-16 DN 900</v>
          </cell>
          <cell r="C4630" t="str">
            <v>UN</v>
          </cell>
          <cell r="D4630">
            <v>2</v>
          </cell>
          <cell r="E4630">
            <v>1813.96</v>
          </cell>
          <cell r="F4630">
            <v>2188.96</v>
          </cell>
          <cell r="H4630">
            <v>2539.5500000000002</v>
          </cell>
          <cell r="I4630" t="str">
            <v>MATE MHIS 3169</v>
          </cell>
        </row>
        <row r="4631">
          <cell r="A4631">
            <v>3237</v>
          </cell>
          <cell r="B4631" t="str">
            <v>FLANGE AVULSO FOFO S/ ROSCAS PN-25 DN    80</v>
          </cell>
          <cell r="C4631" t="str">
            <v>UN</v>
          </cell>
          <cell r="D4631">
            <v>2</v>
          </cell>
          <cell r="E4631">
            <v>63.16</v>
          </cell>
          <cell r="F4631">
            <v>76.22</v>
          </cell>
          <cell r="H4631">
            <v>88.43</v>
          </cell>
          <cell r="I4631" t="str">
            <v>MATE MHIS 3237</v>
          </cell>
        </row>
        <row r="4632">
          <cell r="A4632">
            <v>3171</v>
          </cell>
          <cell r="B4632" t="str">
            <v>FLANGE AVULSO FOFO S/ ROSCAS PN-25 DN 100</v>
          </cell>
          <cell r="C4632" t="str">
            <v>UN</v>
          </cell>
          <cell r="D4632">
            <v>2</v>
          </cell>
          <cell r="E4632">
            <v>66.02</v>
          </cell>
          <cell r="F4632">
            <v>79.67</v>
          </cell>
          <cell r="H4632">
            <v>92.43</v>
          </cell>
          <cell r="I4632" t="str">
            <v>MATE MHIS 3171</v>
          </cell>
        </row>
        <row r="4633">
          <cell r="A4633">
            <v>3232</v>
          </cell>
          <cell r="B4633" t="str">
            <v>FLANGE AVULSO FOFO S/ ROSCAS PN-25 DN 1000</v>
          </cell>
          <cell r="C4633" t="str">
            <v>UN</v>
          </cell>
          <cell r="D4633">
            <v>2</v>
          </cell>
          <cell r="E4633">
            <v>3112.26</v>
          </cell>
          <cell r="F4633">
            <v>3755.65</v>
          </cell>
          <cell r="H4633">
            <v>4357.17</v>
          </cell>
          <cell r="I4633" t="str">
            <v>MATE MHIS 3232</v>
          </cell>
        </row>
        <row r="4634">
          <cell r="A4634">
            <v>3180</v>
          </cell>
          <cell r="B4634" t="str">
            <v>FLANGE AVULSO FOFO S/ ROSCAS PN-25 DN 1200</v>
          </cell>
          <cell r="C4634" t="str">
            <v>UN</v>
          </cell>
          <cell r="D4634">
            <v>2</v>
          </cell>
          <cell r="E4634">
            <v>4419.58</v>
          </cell>
          <cell r="F4634">
            <v>5333.23</v>
          </cell>
          <cell r="H4634">
            <v>6187.42</v>
          </cell>
          <cell r="I4634" t="str">
            <v>MATE MHIS 3180</v>
          </cell>
        </row>
        <row r="4635">
          <cell r="A4635">
            <v>3172</v>
          </cell>
          <cell r="B4635" t="str">
            <v>FLANGE AVULSO FOFO S/ ROSCAS PN-25 DN 150</v>
          </cell>
          <cell r="C4635" t="str">
            <v>UN</v>
          </cell>
          <cell r="D4635">
            <v>2</v>
          </cell>
          <cell r="E4635">
            <v>126.77</v>
          </cell>
          <cell r="F4635">
            <v>152.97</v>
          </cell>
          <cell r="H4635">
            <v>177.47</v>
          </cell>
          <cell r="I4635" t="str">
            <v>MATE MHIS 3172</v>
          </cell>
        </row>
        <row r="4636">
          <cell r="A4636" t="str">
            <v>ÓDIGO</v>
          </cell>
          <cell r="B4636" t="str">
            <v>| DESCRIÇÃO DO INSUMO</v>
          </cell>
          <cell r="C4636" t="str">
            <v>| UNID.</v>
          </cell>
          <cell r="D4636" t="str">
            <v>| CAT.</v>
          </cell>
          <cell r="E4636" t="str">
            <v>P R E Ç O</v>
          </cell>
          <cell r="F4636" t="str">
            <v>S  C A L C</v>
          </cell>
          <cell r="G4636" t="str">
            <v>U L A</v>
          </cell>
          <cell r="H4636" t="str">
            <v>D O S  |</v>
          </cell>
          <cell r="I4636" t="str">
            <v>COD.INTELIGENTE</v>
          </cell>
        </row>
        <row r="4637">
          <cell r="D4637">
            <v>1</v>
          </cell>
          <cell r="E4637" t="str">
            <v>.QUARTIL</v>
          </cell>
          <cell r="F4637" t="str">
            <v>MEDIANO</v>
          </cell>
          <cell r="G4637">
            <v>3</v>
          </cell>
          <cell r="H4637" t="str">
            <v>.QUARTIL</v>
          </cell>
        </row>
        <row r="4639">
          <cell r="A4639" t="str">
            <v>íNCULO..</v>
          </cell>
          <cell r="B4639" t="str">
            <v>...: NACIONAL CAIXA</v>
          </cell>
        </row>
        <row r="4641">
          <cell r="A4641">
            <v>3173</v>
          </cell>
          <cell r="B4641" t="str">
            <v>FLANGE AVULSO FOFO S/ ROSCAS PN-25 DN 200</v>
          </cell>
          <cell r="C4641" t="str">
            <v>UN</v>
          </cell>
          <cell r="D4641">
            <v>2</v>
          </cell>
          <cell r="E4641">
            <v>158.46</v>
          </cell>
          <cell r="F4641">
            <v>191.22</v>
          </cell>
          <cell r="H4641">
            <v>221.84</v>
          </cell>
          <cell r="I4641" t="str">
            <v>MATE MHIS 3173</v>
          </cell>
        </row>
        <row r="4642">
          <cell r="A4642">
            <v>3236</v>
          </cell>
          <cell r="B4642" t="str">
            <v>FLANGE AVULSO FOFO S/ ROSCAS PN-25 DN 250</v>
          </cell>
          <cell r="C4642" t="str">
            <v>UN</v>
          </cell>
          <cell r="D4642">
            <v>2</v>
          </cell>
          <cell r="E4642">
            <v>231.09</v>
          </cell>
          <cell r="F4642">
            <v>278.86</v>
          </cell>
          <cell r="H4642">
            <v>323.52</v>
          </cell>
          <cell r="I4642" t="str">
            <v>MATE MHIS 3236</v>
          </cell>
        </row>
        <row r="4643">
          <cell r="A4643">
            <v>3174</v>
          </cell>
          <cell r="B4643" t="str">
            <v>FLANGE AVULSO FOFO S/ ROSCAS PN-25 DN 300</v>
          </cell>
          <cell r="C4643" t="str">
            <v>UN</v>
          </cell>
          <cell r="D4643">
            <v>2</v>
          </cell>
          <cell r="E4643">
            <v>303.72000000000003</v>
          </cell>
          <cell r="F4643">
            <v>366.5</v>
          </cell>
          <cell r="H4643">
            <v>425.21</v>
          </cell>
          <cell r="I4643" t="str">
            <v>MATE MHIS 3174</v>
          </cell>
        </row>
        <row r="4644">
          <cell r="A4644">
            <v>3235</v>
          </cell>
          <cell r="B4644" t="str">
            <v>FLANGE AVULSO FOFO S/ ROSCAS PN-25 DN 350</v>
          </cell>
          <cell r="C4644" t="str">
            <v>UN</v>
          </cell>
          <cell r="D4644">
            <v>2</v>
          </cell>
          <cell r="E4644">
            <v>403.64</v>
          </cell>
          <cell r="F4644">
            <v>487.08</v>
          </cell>
          <cell r="H4644">
            <v>565.09</v>
          </cell>
          <cell r="I4644" t="str">
            <v>MATE MHIS 3235</v>
          </cell>
        </row>
        <row r="4645">
          <cell r="A4645">
            <v>3176</v>
          </cell>
          <cell r="B4645" t="str">
            <v>FLANGE AVULSO FOFO S/ ROSCAS PN-25 DN 450</v>
          </cell>
          <cell r="C4645" t="str">
            <v>UN</v>
          </cell>
          <cell r="D4645">
            <v>2</v>
          </cell>
          <cell r="E4645">
            <v>642.87</v>
          </cell>
          <cell r="F4645">
            <v>775.77</v>
          </cell>
          <cell r="H4645">
            <v>900.02</v>
          </cell>
          <cell r="I4645" t="str">
            <v>MATE MHIS 3176</v>
          </cell>
        </row>
        <row r="4646">
          <cell r="A4646">
            <v>3177</v>
          </cell>
          <cell r="B4646" t="str">
            <v>FLANGE AVULSO FOFO S/ ROSCAS PN-25 DN 500</v>
          </cell>
          <cell r="C4646" t="str">
            <v>UN</v>
          </cell>
          <cell r="D4646">
            <v>2</v>
          </cell>
          <cell r="E4646">
            <v>671.7</v>
          </cell>
          <cell r="F4646">
            <v>810.56</v>
          </cell>
          <cell r="H4646">
            <v>940.39</v>
          </cell>
          <cell r="I4646" t="str">
            <v>MATE MHIS 3177</v>
          </cell>
        </row>
        <row r="4647">
          <cell r="A4647">
            <v>3178</v>
          </cell>
          <cell r="B4647" t="str">
            <v>FLANGE AVULSO FOFO S/ ROSCAS PN-25 DN 600</v>
          </cell>
          <cell r="C4647" t="str">
            <v>UN</v>
          </cell>
          <cell r="D4647">
            <v>2</v>
          </cell>
          <cell r="E4647">
            <v>982.91</v>
          </cell>
          <cell r="F4647">
            <v>1186.0999999999999</v>
          </cell>
          <cell r="H4647">
            <v>1376.07</v>
          </cell>
          <cell r="I4647" t="str">
            <v>MATE MHIS 3178</v>
          </cell>
        </row>
        <row r="4648">
          <cell r="A4648">
            <v>3234</v>
          </cell>
          <cell r="B4648" t="str">
            <v>FLANGE AVULSO FOFO S/ ROSCAS PN-25 DN 700</v>
          </cell>
          <cell r="C4648" t="str">
            <v>UN</v>
          </cell>
          <cell r="D4648">
            <v>2</v>
          </cell>
          <cell r="E4648">
            <v>1318.76</v>
          </cell>
          <cell r="F4648">
            <v>1591.39</v>
          </cell>
          <cell r="H4648">
            <v>1846.27</v>
          </cell>
          <cell r="I4648" t="str">
            <v>MATE MHIS 3234</v>
          </cell>
        </row>
        <row r="4649">
          <cell r="A4649">
            <v>3179</v>
          </cell>
          <cell r="B4649" t="str">
            <v>FLANGE AVULSO FOFO S/ ROSCAS PN-25 DN 800</v>
          </cell>
          <cell r="C4649" t="str">
            <v>UN</v>
          </cell>
          <cell r="D4649">
            <v>2</v>
          </cell>
          <cell r="E4649">
            <v>2091.71</v>
          </cell>
          <cell r="F4649">
            <v>2524.13</v>
          </cell>
          <cell r="H4649">
            <v>2928.4</v>
          </cell>
          <cell r="I4649" t="str">
            <v>MATE MHIS 3179</v>
          </cell>
        </row>
        <row r="4650">
          <cell r="A4650">
            <v>3233</v>
          </cell>
          <cell r="B4650" t="str">
            <v>FLANGE AVULSO FOFO S/ ROSCAS PN-25 DN 900</v>
          </cell>
          <cell r="C4650" t="str">
            <v>UN</v>
          </cell>
          <cell r="D4650">
            <v>2</v>
          </cell>
          <cell r="E4650">
            <v>2453.7600000000002</v>
          </cell>
          <cell r="F4650">
            <v>2961.02</v>
          </cell>
          <cell r="H4650">
            <v>3435.26</v>
          </cell>
          <cell r="I4650" t="str">
            <v>MATE MHIS 3233</v>
          </cell>
        </row>
        <row r="4651">
          <cell r="A4651">
            <v>3182</v>
          </cell>
          <cell r="B4651" t="str">
            <v>FLANGE CEGO FOFO PN-10 DN     80</v>
          </cell>
          <cell r="C4651" t="str">
            <v>UN</v>
          </cell>
          <cell r="D4651">
            <v>2</v>
          </cell>
          <cell r="E4651">
            <v>46.98</v>
          </cell>
          <cell r="F4651">
            <v>56.7</v>
          </cell>
          <cell r="H4651">
            <v>65.78</v>
          </cell>
          <cell r="I4651" t="str">
            <v>MATE MHIS 3182</v>
          </cell>
        </row>
        <row r="4652">
          <cell r="A4652">
            <v>3183</v>
          </cell>
          <cell r="B4652" t="str">
            <v>FLANGE CEGO FOFO PN-10 DN    100</v>
          </cell>
          <cell r="C4652" t="str">
            <v>UN</v>
          </cell>
          <cell r="D4652">
            <v>1</v>
          </cell>
          <cell r="E4652">
            <v>55</v>
          </cell>
          <cell r="F4652">
            <v>66.37</v>
          </cell>
          <cell r="H4652">
            <v>77</v>
          </cell>
          <cell r="I4652" t="str">
            <v>MATE MHIS 3183</v>
          </cell>
        </row>
        <row r="4653">
          <cell r="A4653">
            <v>3195</v>
          </cell>
          <cell r="B4653" t="str">
            <v>FLANGE CEGO FOFO PN-10 DN    150</v>
          </cell>
          <cell r="C4653" t="str">
            <v>UN</v>
          </cell>
          <cell r="D4653">
            <v>2</v>
          </cell>
          <cell r="E4653">
            <v>73.2</v>
          </cell>
          <cell r="F4653">
            <v>88.33</v>
          </cell>
          <cell r="H4653">
            <v>102.48</v>
          </cell>
          <cell r="I4653" t="str">
            <v>MATE MHIS 3195</v>
          </cell>
        </row>
        <row r="4654">
          <cell r="A4654">
            <v>3230</v>
          </cell>
          <cell r="B4654" t="str">
            <v>FLANGE CEGO FOFO PN-10 DN    200</v>
          </cell>
          <cell r="C4654" t="str">
            <v>UN</v>
          </cell>
          <cell r="D4654">
            <v>2</v>
          </cell>
          <cell r="E4654">
            <v>100.88</v>
          </cell>
          <cell r="F4654">
            <v>121.74</v>
          </cell>
          <cell r="H4654">
            <v>141.24</v>
          </cell>
          <cell r="I4654" t="str">
            <v>MATE MHIS 3230</v>
          </cell>
        </row>
        <row r="4655">
          <cell r="A4655">
            <v>3184</v>
          </cell>
          <cell r="B4655" t="str">
            <v>FLANGE CEGO FOFO PN-10 DN    250</v>
          </cell>
          <cell r="C4655" t="str">
            <v>UN</v>
          </cell>
          <cell r="D4655">
            <v>2</v>
          </cell>
          <cell r="E4655">
            <v>170.96</v>
          </cell>
          <cell r="F4655">
            <v>206.3</v>
          </cell>
          <cell r="H4655">
            <v>239.34</v>
          </cell>
          <cell r="I4655" t="str">
            <v>MATE MHIS 3184</v>
          </cell>
        </row>
        <row r="4656">
          <cell r="A4656">
            <v>3185</v>
          </cell>
          <cell r="B4656" t="str">
            <v>FLANGE CEGO FOFO PN-10 DN    300</v>
          </cell>
          <cell r="C4656" t="str">
            <v>UN</v>
          </cell>
          <cell r="D4656">
            <v>2</v>
          </cell>
          <cell r="E4656">
            <v>243.48</v>
          </cell>
          <cell r="F4656">
            <v>293.81</v>
          </cell>
          <cell r="H4656">
            <v>340.87</v>
          </cell>
          <cell r="I4656" t="str">
            <v>MATE MHIS 3185</v>
          </cell>
        </row>
        <row r="4657">
          <cell r="A4657">
            <v>3229</v>
          </cell>
          <cell r="B4657" t="str">
            <v>FLANGE CEGO FOFO PN-10 DN    350</v>
          </cell>
          <cell r="C4657" t="str">
            <v>UN</v>
          </cell>
          <cell r="D4657">
            <v>2</v>
          </cell>
          <cell r="E4657">
            <v>313.27</v>
          </cell>
          <cell r="F4657">
            <v>378.03</v>
          </cell>
          <cell r="H4657">
            <v>438.58</v>
          </cell>
          <cell r="I4657" t="str">
            <v>MATE MHIS 3229</v>
          </cell>
        </row>
        <row r="4658">
          <cell r="A4658">
            <v>3228</v>
          </cell>
          <cell r="B4658" t="str">
            <v>FLANGE CEGO FOFO PN-10 DN    400</v>
          </cell>
          <cell r="C4658" t="str">
            <v>UN</v>
          </cell>
          <cell r="D4658">
            <v>2</v>
          </cell>
          <cell r="E4658">
            <v>377.67</v>
          </cell>
          <cell r="F4658">
            <v>455.74</v>
          </cell>
          <cell r="H4658">
            <v>528.73</v>
          </cell>
          <cell r="I4658" t="str">
            <v>MATE MHIS 3228</v>
          </cell>
        </row>
        <row r="4659">
          <cell r="A4659">
            <v>3187</v>
          </cell>
          <cell r="B4659" t="str">
            <v>FLANGE CEGO FOFO PN-10 DN    500</v>
          </cell>
          <cell r="C4659" t="str">
            <v>UN</v>
          </cell>
          <cell r="D4659">
            <v>2</v>
          </cell>
          <cell r="E4659">
            <v>1016.63</v>
          </cell>
          <cell r="F4659">
            <v>1226.79</v>
          </cell>
          <cell r="H4659">
            <v>1423.28</v>
          </cell>
          <cell r="I4659" t="str">
            <v>MATE MHIS 3187</v>
          </cell>
        </row>
        <row r="4660">
          <cell r="A4660">
            <v>3188</v>
          </cell>
          <cell r="B4660" t="str">
            <v>FLANGE CEGO FOFO PN-10 DN    600</v>
          </cell>
          <cell r="C4660" t="str">
            <v>UN</v>
          </cell>
          <cell r="D4660">
            <v>2</v>
          </cell>
          <cell r="E4660">
            <v>1517.46</v>
          </cell>
          <cell r="F4660">
            <v>1831.16</v>
          </cell>
          <cell r="H4660">
            <v>2124.44</v>
          </cell>
          <cell r="I4660" t="str">
            <v>MATE MHIS 3188</v>
          </cell>
        </row>
        <row r="4661">
          <cell r="A4661">
            <v>3227</v>
          </cell>
          <cell r="B4661" t="str">
            <v>FLANGE CEGO FOFO PN-10 DN    700</v>
          </cell>
          <cell r="C4661" t="str">
            <v>UN</v>
          </cell>
          <cell r="D4661">
            <v>2</v>
          </cell>
          <cell r="E4661">
            <v>1838.9</v>
          </cell>
          <cell r="F4661">
            <v>2219.0500000000002</v>
          </cell>
          <cell r="H4661">
            <v>2574.46</v>
          </cell>
          <cell r="I4661" t="str">
            <v>MATE MHIS 3227</v>
          </cell>
        </row>
        <row r="4662">
          <cell r="A4662">
            <v>3189</v>
          </cell>
          <cell r="B4662" t="str">
            <v>FLANGE CEGO FOFO PN-10 DN    800</v>
          </cell>
          <cell r="C4662" t="str">
            <v>UN</v>
          </cell>
          <cell r="D4662">
            <v>2</v>
          </cell>
          <cell r="E4662">
            <v>3196.88</v>
          </cell>
          <cell r="F4662">
            <v>3857.77</v>
          </cell>
          <cell r="H4662">
            <v>4475.6400000000003</v>
          </cell>
          <cell r="I4662" t="str">
            <v>MATE MHIS 3189</v>
          </cell>
        </row>
        <row r="4663">
          <cell r="A4663">
            <v>3190</v>
          </cell>
          <cell r="B4663" t="str">
            <v>FLANGE CEGO FOFO PN-10 DN    900</v>
          </cell>
          <cell r="C4663" t="str">
            <v>UN</v>
          </cell>
          <cell r="D4663">
            <v>2</v>
          </cell>
          <cell r="E4663">
            <v>3348.88</v>
          </cell>
          <cell r="F4663">
            <v>4041.18</v>
          </cell>
          <cell r="H4663">
            <v>4688.43</v>
          </cell>
          <cell r="I4663" t="str">
            <v>MATE MHIS 3190</v>
          </cell>
        </row>
        <row r="4664">
          <cell r="A4664">
            <v>3226</v>
          </cell>
          <cell r="B4664" t="str">
            <v>FLANGE CEGO FOFO PN-10 DN 1000</v>
          </cell>
          <cell r="C4664" t="str">
            <v>UN</v>
          </cell>
          <cell r="D4664">
            <v>2</v>
          </cell>
          <cell r="E4664">
            <v>7876.04</v>
          </cell>
          <cell r="F4664">
            <v>9504.24</v>
          </cell>
          <cell r="G4664">
            <v>1</v>
          </cell>
          <cell r="H4664">
            <v>1026.46</v>
          </cell>
          <cell r="I4664" t="str">
            <v>MATE MHIS 3226</v>
          </cell>
        </row>
        <row r="4665">
          <cell r="A4665">
            <v>3191</v>
          </cell>
          <cell r="B4665" t="str">
            <v>FLANGE CEGO FOFO PN-10 DN 1200</v>
          </cell>
          <cell r="C4665" t="str">
            <v>UN</v>
          </cell>
          <cell r="D4665">
            <v>2</v>
          </cell>
          <cell r="E4665">
            <v>9725.7099999999991</v>
          </cell>
          <cell r="F4665">
            <v>11736.28</v>
          </cell>
          <cell r="G4665">
            <v>1</v>
          </cell>
          <cell r="H4665">
            <v>3615.99</v>
          </cell>
          <cell r="I4665" t="str">
            <v>MATE MHIS 3191</v>
          </cell>
        </row>
        <row r="4666">
          <cell r="A4666">
            <v>3225</v>
          </cell>
          <cell r="B4666" t="str">
            <v>FLANGE CEGO FOFO PN-16 DN    200</v>
          </cell>
          <cell r="C4666" t="str">
            <v>UN</v>
          </cell>
          <cell r="D4666">
            <v>2</v>
          </cell>
          <cell r="E4666">
            <v>134.44999999999999</v>
          </cell>
          <cell r="F4666">
            <v>162.24</v>
          </cell>
          <cell r="H4666">
            <v>188.23</v>
          </cell>
          <cell r="I4666" t="str">
            <v>MATE MHIS 3225</v>
          </cell>
        </row>
        <row r="4667">
          <cell r="A4667" t="str">
            <v>ÓDIGO</v>
          </cell>
          <cell r="B4667" t="str">
            <v>| DESCRIÇÃO DO INSUMO</v>
          </cell>
          <cell r="C4667" t="str">
            <v>| UNID.</v>
          </cell>
          <cell r="D4667" t="str">
            <v>| CAT.</v>
          </cell>
          <cell r="E4667" t="str">
            <v>P R E Ç O</v>
          </cell>
          <cell r="F4667" t="str">
            <v>S  C A L C</v>
          </cell>
          <cell r="G4667" t="str">
            <v>U L A</v>
          </cell>
          <cell r="H4667" t="str">
            <v>D O S  |</v>
          </cell>
          <cell r="I4667" t="str">
            <v>COD.INTELIGENTE</v>
          </cell>
        </row>
        <row r="4668">
          <cell r="D4668">
            <v>1</v>
          </cell>
          <cell r="E4668" t="str">
            <v>.QUARTIL</v>
          </cell>
          <cell r="F4668" t="str">
            <v>MEDIANO</v>
          </cell>
          <cell r="G4668">
            <v>3</v>
          </cell>
          <cell r="H4668" t="str">
            <v>.QUARTIL</v>
          </cell>
        </row>
        <row r="4670">
          <cell r="A4670" t="str">
            <v>íNCULO..</v>
          </cell>
          <cell r="B4670" t="str">
            <v>...: NACIONAL CAIXA</v>
          </cell>
        </row>
        <row r="4672">
          <cell r="A4672">
            <v>3224</v>
          </cell>
          <cell r="B4672" t="str">
            <v>FLANGE CEGO FOFO PN-16 DN    250</v>
          </cell>
          <cell r="C4672" t="str">
            <v>UN</v>
          </cell>
          <cell r="D4672">
            <v>2</v>
          </cell>
          <cell r="E4672">
            <v>248.01</v>
          </cell>
          <cell r="F4672">
            <v>299.27999999999997</v>
          </cell>
          <cell r="H4672">
            <v>347.22</v>
          </cell>
          <cell r="I4672" t="str">
            <v>MATE MHIS 3224</v>
          </cell>
        </row>
        <row r="4673">
          <cell r="A4673">
            <v>3196</v>
          </cell>
          <cell r="B4673" t="str">
            <v>FLANGE CEGO FOFO PN-16 DN    300</v>
          </cell>
          <cell r="C4673" t="str">
            <v>UN</v>
          </cell>
          <cell r="D4673">
            <v>2</v>
          </cell>
          <cell r="E4673">
            <v>274.11</v>
          </cell>
          <cell r="F4673">
            <v>330.78</v>
          </cell>
          <cell r="H4673">
            <v>383.76</v>
          </cell>
          <cell r="I4673" t="str">
            <v>MATE MHIS 3196</v>
          </cell>
        </row>
        <row r="4674">
          <cell r="A4674">
            <v>3197</v>
          </cell>
          <cell r="B4674" t="str">
            <v>FLANGE CEGO FOFO PN-16 DN    350</v>
          </cell>
          <cell r="C4674" t="str">
            <v>UN</v>
          </cell>
          <cell r="D4674">
            <v>2</v>
          </cell>
          <cell r="E4674">
            <v>430.75</v>
          </cell>
          <cell r="F4674">
            <v>519.79999999999995</v>
          </cell>
          <cell r="H4674">
            <v>603.04999999999995</v>
          </cell>
          <cell r="I4674" t="str">
            <v>MATE MHIS 3197</v>
          </cell>
        </row>
        <row r="4675">
          <cell r="A4675">
            <v>3198</v>
          </cell>
          <cell r="B4675" t="str">
            <v>FLANGE CEGO FOFO PN-16 DN    400</v>
          </cell>
          <cell r="C4675" t="str">
            <v>UN</v>
          </cell>
          <cell r="D4675">
            <v>2</v>
          </cell>
          <cell r="E4675">
            <v>433.35</v>
          </cell>
          <cell r="F4675">
            <v>522.92999999999995</v>
          </cell>
          <cell r="H4675">
            <v>606.69000000000005</v>
          </cell>
          <cell r="I4675" t="str">
            <v>MATE MHIS 3198</v>
          </cell>
        </row>
        <row r="4676">
          <cell r="A4676">
            <v>3223</v>
          </cell>
          <cell r="B4676" t="str">
            <v>FLANGE CEGO FOFO PN-16 DN    500</v>
          </cell>
          <cell r="C4676" t="str">
            <v>UN</v>
          </cell>
          <cell r="D4676">
            <v>2</v>
          </cell>
          <cell r="E4676">
            <v>1151.17</v>
          </cell>
          <cell r="F4676">
            <v>1389.14</v>
          </cell>
          <cell r="H4676">
            <v>1611.63</v>
          </cell>
          <cell r="I4676" t="str">
            <v>MATE MHIS 3223</v>
          </cell>
        </row>
        <row r="4677">
          <cell r="A4677">
            <v>3200</v>
          </cell>
          <cell r="B4677" t="str">
            <v>FLANGE CEGO FOFO PN-16 DN    600</v>
          </cell>
          <cell r="C4677" t="str">
            <v>UN</v>
          </cell>
          <cell r="D4677">
            <v>2</v>
          </cell>
          <cell r="E4677">
            <v>1681.89</v>
          </cell>
          <cell r="F4677">
            <v>2029.58</v>
          </cell>
          <cell r="H4677">
            <v>2354.64</v>
          </cell>
          <cell r="I4677" t="str">
            <v>MATE MHIS 3200</v>
          </cell>
        </row>
        <row r="4678">
          <cell r="A4678">
            <v>3201</v>
          </cell>
          <cell r="B4678" t="str">
            <v>FLANGE CEGO FOFO PN-16 DN    700</v>
          </cell>
          <cell r="C4678" t="str">
            <v>UN</v>
          </cell>
          <cell r="D4678">
            <v>2</v>
          </cell>
          <cell r="E4678">
            <v>2332.27</v>
          </cell>
          <cell r="F4678">
            <v>2814.41</v>
          </cell>
          <cell r="H4678">
            <v>3265.18</v>
          </cell>
          <cell r="I4678" t="str">
            <v>MATE MHIS 3201</v>
          </cell>
        </row>
        <row r="4679">
          <cell r="A4679">
            <v>3202</v>
          </cell>
          <cell r="B4679" t="str">
            <v>FLANGE CEGO FOFO PN-16 DN    800</v>
          </cell>
          <cell r="C4679" t="str">
            <v>UN</v>
          </cell>
          <cell r="D4679">
            <v>2</v>
          </cell>
          <cell r="E4679">
            <v>3508.35</v>
          </cell>
          <cell r="F4679">
            <v>4233.63</v>
          </cell>
          <cell r="H4679">
            <v>4911.7</v>
          </cell>
          <cell r="I4679" t="str">
            <v>MATE MHIS 3202</v>
          </cell>
        </row>
        <row r="4680">
          <cell r="A4680">
            <v>3203</v>
          </cell>
          <cell r="B4680" t="str">
            <v>FLANGE CEGO FOFO PN-16 DN    900</v>
          </cell>
          <cell r="C4680" t="str">
            <v>UN</v>
          </cell>
          <cell r="D4680">
            <v>2</v>
          </cell>
          <cell r="E4680">
            <v>4275.8</v>
          </cell>
          <cell r="F4680">
            <v>5159.72</v>
          </cell>
          <cell r="H4680">
            <v>5986.12</v>
          </cell>
          <cell r="I4680" t="str">
            <v>MATE MHIS 3203</v>
          </cell>
        </row>
        <row r="4681">
          <cell r="A4681">
            <v>3204</v>
          </cell>
          <cell r="B4681" t="str">
            <v>FLANGE CEGO FOFO PN-16 DN 1000</v>
          </cell>
          <cell r="C4681" t="str">
            <v>UN</v>
          </cell>
          <cell r="D4681">
            <v>2</v>
          </cell>
          <cell r="E4681">
            <v>7876.04</v>
          </cell>
          <cell r="F4681">
            <v>9504.24</v>
          </cell>
          <cell r="G4681">
            <v>1</v>
          </cell>
          <cell r="H4681">
            <v>1026.46</v>
          </cell>
          <cell r="I4681" t="str">
            <v>MATE MHIS 3204</v>
          </cell>
        </row>
        <row r="4682">
          <cell r="A4682">
            <v>3205</v>
          </cell>
          <cell r="B4682" t="str">
            <v>FLANGE CEGO FOFO PN-16 DN 1200</v>
          </cell>
          <cell r="C4682" t="str">
            <v>UN</v>
          </cell>
          <cell r="D4682" t="str">
            <v>2     1</v>
          </cell>
          <cell r="E4682">
            <v>3068.51</v>
          </cell>
          <cell r="F4682">
            <v>15770.13</v>
          </cell>
          <cell r="G4682">
            <v>1</v>
          </cell>
          <cell r="H4682">
            <v>8295.92</v>
          </cell>
          <cell r="I4682" t="str">
            <v>MATE MHIS 3205</v>
          </cell>
        </row>
        <row r="4683">
          <cell r="A4683">
            <v>3207</v>
          </cell>
          <cell r="B4683" t="str">
            <v>FLANGE CEGO FOFO PN-25 DN    100</v>
          </cell>
          <cell r="C4683" t="str">
            <v>UN</v>
          </cell>
          <cell r="D4683">
            <v>2</v>
          </cell>
          <cell r="E4683">
            <v>57.44</v>
          </cell>
          <cell r="F4683">
            <v>69.31</v>
          </cell>
          <cell r="H4683">
            <v>80.42</v>
          </cell>
          <cell r="I4683" t="str">
            <v>MATE MHIS 3207</v>
          </cell>
        </row>
        <row r="4684">
          <cell r="A4684">
            <v>3208</v>
          </cell>
          <cell r="B4684" t="str">
            <v>FLANGE CEGO FOFO PN-25 DN    150</v>
          </cell>
          <cell r="C4684" t="str">
            <v>UN</v>
          </cell>
          <cell r="D4684">
            <v>2</v>
          </cell>
          <cell r="E4684">
            <v>97.89</v>
          </cell>
          <cell r="F4684">
            <v>118.13</v>
          </cell>
          <cell r="H4684">
            <v>137.05000000000001</v>
          </cell>
          <cell r="I4684" t="str">
            <v>MATE MHIS 3208</v>
          </cell>
        </row>
        <row r="4685">
          <cell r="A4685">
            <v>3209</v>
          </cell>
          <cell r="B4685" t="str">
            <v>FLANGE CEGO FOFO PN-25 DN    200</v>
          </cell>
          <cell r="C4685" t="str">
            <v>UN</v>
          </cell>
          <cell r="D4685">
            <v>2</v>
          </cell>
          <cell r="E4685">
            <v>146.44</v>
          </cell>
          <cell r="F4685">
            <v>176.72</v>
          </cell>
          <cell r="H4685">
            <v>205.02</v>
          </cell>
          <cell r="I4685" t="str">
            <v>MATE MHIS 3209</v>
          </cell>
        </row>
        <row r="4686">
          <cell r="A4686">
            <v>3221</v>
          </cell>
          <cell r="B4686" t="str">
            <v>FLANGE CEGO FOFO PN-25 DN    250</v>
          </cell>
          <cell r="C4686" t="str">
            <v>UN</v>
          </cell>
          <cell r="D4686">
            <v>2</v>
          </cell>
          <cell r="E4686">
            <v>248.01</v>
          </cell>
          <cell r="F4686">
            <v>299.27999999999997</v>
          </cell>
          <cell r="H4686">
            <v>347.22</v>
          </cell>
          <cell r="I4686" t="str">
            <v>MATE MHIS 3221</v>
          </cell>
        </row>
        <row r="4687">
          <cell r="A4687">
            <v>3220</v>
          </cell>
          <cell r="B4687" t="str">
            <v>FLANGE CEGO FOFO PN-25 DN    300</v>
          </cell>
          <cell r="C4687" t="str">
            <v>UN</v>
          </cell>
          <cell r="D4687">
            <v>2</v>
          </cell>
          <cell r="E4687">
            <v>352.42</v>
          </cell>
          <cell r="F4687">
            <v>425.28</v>
          </cell>
          <cell r="H4687">
            <v>493.39</v>
          </cell>
          <cell r="I4687" t="str">
            <v>MATE MHIS 3220</v>
          </cell>
        </row>
        <row r="4688">
          <cell r="A4688">
            <v>3210</v>
          </cell>
          <cell r="B4688" t="str">
            <v>FLANGE CEGO FOFO PN-25 DN    350</v>
          </cell>
          <cell r="C4688" t="str">
            <v>UN</v>
          </cell>
          <cell r="D4688">
            <v>2</v>
          </cell>
          <cell r="E4688">
            <v>561.29</v>
          </cell>
          <cell r="F4688">
            <v>677.32</v>
          </cell>
          <cell r="H4688">
            <v>785.8</v>
          </cell>
          <cell r="I4688" t="str">
            <v>MATE MHIS 3210</v>
          </cell>
        </row>
        <row r="4689">
          <cell r="A4689">
            <v>3219</v>
          </cell>
          <cell r="B4689" t="str">
            <v>FLANGE CEGO FOFO PN-25 DN    400</v>
          </cell>
          <cell r="C4689" t="str">
            <v>UN</v>
          </cell>
          <cell r="D4689">
            <v>2</v>
          </cell>
          <cell r="E4689">
            <v>606.71</v>
          </cell>
          <cell r="F4689">
            <v>732.14</v>
          </cell>
          <cell r="H4689">
            <v>849.4</v>
          </cell>
          <cell r="I4689" t="str">
            <v>MATE MHIS 3219</v>
          </cell>
        </row>
        <row r="4690">
          <cell r="A4690">
            <v>3218</v>
          </cell>
          <cell r="B4690" t="str">
            <v>FLANGE CEGO FOFO PN-25 DN    500</v>
          </cell>
          <cell r="C4690" t="str">
            <v>UN</v>
          </cell>
          <cell r="D4690">
            <v>2</v>
          </cell>
          <cell r="E4690">
            <v>1565.3</v>
          </cell>
          <cell r="F4690">
            <v>1888.9</v>
          </cell>
          <cell r="H4690">
            <v>2191.4299999999998</v>
          </cell>
          <cell r="I4690" t="str">
            <v>MATE MHIS 3218</v>
          </cell>
        </row>
        <row r="4691">
          <cell r="A4691">
            <v>3212</v>
          </cell>
          <cell r="B4691" t="str">
            <v>FLANGE CEGO FOFO PN-25 DN    600</v>
          </cell>
          <cell r="C4691" t="str">
            <v>UN</v>
          </cell>
          <cell r="D4691">
            <v>2</v>
          </cell>
          <cell r="E4691">
            <v>2152.85</v>
          </cell>
          <cell r="F4691">
            <v>2597.91</v>
          </cell>
          <cell r="H4691">
            <v>3014</v>
          </cell>
          <cell r="I4691" t="str">
            <v>MATE MHIS 3212</v>
          </cell>
        </row>
        <row r="4692">
          <cell r="A4692">
            <v>3217</v>
          </cell>
          <cell r="B4692" t="str">
            <v>FLANGE CEGO FOFO PN-25 DN    700</v>
          </cell>
          <cell r="C4692" t="str">
            <v>UN</v>
          </cell>
          <cell r="D4692">
            <v>2</v>
          </cell>
          <cell r="E4692">
            <v>3214.34</v>
          </cell>
          <cell r="F4692">
            <v>3878.83</v>
          </cell>
          <cell r="H4692">
            <v>4500.07</v>
          </cell>
          <cell r="I4692" t="str">
            <v>MATE MHIS 3217</v>
          </cell>
        </row>
        <row r="4693">
          <cell r="A4693">
            <v>3213</v>
          </cell>
          <cell r="B4693" t="str">
            <v>FLANGE CEGO FOFO PN-25 DN    800</v>
          </cell>
          <cell r="C4693" t="str">
            <v>UN</v>
          </cell>
          <cell r="D4693">
            <v>2</v>
          </cell>
          <cell r="E4693">
            <v>4544.92</v>
          </cell>
          <cell r="F4693">
            <v>5484.48</v>
          </cell>
          <cell r="H4693">
            <v>6362.89</v>
          </cell>
          <cell r="I4693" t="str">
            <v>MATE MHIS 3213</v>
          </cell>
        </row>
        <row r="4694">
          <cell r="A4694">
            <v>3216</v>
          </cell>
          <cell r="B4694" t="str">
            <v>FLANGE CEGO FOFO PN-25 DN    900</v>
          </cell>
          <cell r="C4694" t="str">
            <v>UN</v>
          </cell>
          <cell r="D4694">
            <v>2</v>
          </cell>
          <cell r="E4694">
            <v>5935.31</v>
          </cell>
          <cell r="F4694">
            <v>7162.3</v>
          </cell>
          <cell r="H4694">
            <v>8309.43</v>
          </cell>
          <cell r="I4694" t="str">
            <v>MATE MHIS 3216</v>
          </cell>
        </row>
        <row r="4695">
          <cell r="A4695">
            <v>3214</v>
          </cell>
          <cell r="B4695" t="str">
            <v>FLANGE CEGO FOFO PN-25 DN 1000</v>
          </cell>
          <cell r="C4695" t="str">
            <v>UN</v>
          </cell>
          <cell r="D4695" t="str">
            <v>2     1</v>
          </cell>
          <cell r="E4695" t="str">
            <v>0.749,20</v>
          </cell>
          <cell r="F4695">
            <v>12971.36</v>
          </cell>
          <cell r="G4695">
            <v>1</v>
          </cell>
          <cell r="H4695">
            <v>5048.8900000000003</v>
          </cell>
          <cell r="I4695" t="str">
            <v>MATE MHIS 3214</v>
          </cell>
        </row>
        <row r="4696">
          <cell r="A4696">
            <v>3215</v>
          </cell>
          <cell r="B4696" t="str">
            <v>FLANGE CEGO FOFO PN-25 DN 1200</v>
          </cell>
          <cell r="C4696" t="str">
            <v>UN</v>
          </cell>
          <cell r="D4696" t="str">
            <v>2     1</v>
          </cell>
          <cell r="E4696">
            <v>6641.64</v>
          </cell>
          <cell r="F4696">
            <v>20081.93</v>
          </cell>
          <cell r="G4696">
            <v>2</v>
          </cell>
          <cell r="H4696">
            <v>3298.3</v>
          </cell>
          <cell r="I4696" t="str">
            <v>MATE MHIS 3215</v>
          </cell>
        </row>
        <row r="4697">
          <cell r="A4697">
            <v>20115</v>
          </cell>
          <cell r="B4697" t="str">
            <v>FLANGE PVC AVULSO C/ FUROS P/ CONEXOES DE 110MM / DN 100MM</v>
          </cell>
          <cell r="C4697" t="str">
            <v>UN</v>
          </cell>
          <cell r="D4697">
            <v>2</v>
          </cell>
          <cell r="E4697">
            <v>170.72</v>
          </cell>
          <cell r="F4697">
            <v>204.16</v>
          </cell>
          <cell r="H4697">
            <v>374.88</v>
          </cell>
          <cell r="I4697" t="str">
            <v>MATE MHIS 20115</v>
          </cell>
        </row>
        <row r="4698">
          <cell r="A4698" t="str">
            <v>ÓDIGO</v>
          </cell>
          <cell r="B4698" t="str">
            <v>| DESCRIÇÃO DO INSUMO</v>
          </cell>
          <cell r="C4698" t="str">
            <v>| UNID.</v>
          </cell>
          <cell r="D4698" t="str">
            <v>| CAT.</v>
          </cell>
          <cell r="E4698" t="str">
            <v>P R E Ç O</v>
          </cell>
          <cell r="F4698" t="str">
            <v>S  C A L C</v>
          </cell>
          <cell r="G4698" t="str">
            <v>U L A</v>
          </cell>
          <cell r="H4698" t="str">
            <v>D O S  |</v>
          </cell>
          <cell r="I4698" t="str">
            <v>COD.INTELIGENTE</v>
          </cell>
        </row>
        <row r="4699">
          <cell r="D4699">
            <v>1</v>
          </cell>
          <cell r="E4699" t="str">
            <v>.QUARTIL</v>
          </cell>
          <cell r="F4699" t="str">
            <v>MEDIANO</v>
          </cell>
          <cell r="G4699">
            <v>3</v>
          </cell>
          <cell r="H4699" t="str">
            <v>.QUARTIL</v>
          </cell>
        </row>
        <row r="4701">
          <cell r="A4701" t="str">
            <v>íNCULO..</v>
          </cell>
          <cell r="B4701" t="str">
            <v>...: NACIONAL CAIXA</v>
          </cell>
        </row>
        <row r="4703">
          <cell r="A4703">
            <v>20112</v>
          </cell>
          <cell r="B4703" t="str">
            <v>FLANGE PVC AVULSO C/ FUROS P/ CONEXOES DE 60MM / DN 50MM</v>
          </cell>
          <cell r="C4703" t="str">
            <v>UN</v>
          </cell>
          <cell r="D4703">
            <v>2</v>
          </cell>
          <cell r="E4703">
            <v>95.51</v>
          </cell>
          <cell r="F4703">
            <v>114.21</v>
          </cell>
          <cell r="H4703">
            <v>209.73</v>
          </cell>
          <cell r="I4703" t="str">
            <v>MATE MHIS 20112</v>
          </cell>
        </row>
        <row r="4704">
          <cell r="A4704">
            <v>20113</v>
          </cell>
          <cell r="B4704" t="str">
            <v>FLANGE PVC AVULSO C/ FUROS P/ CONEXOES DE 75MM / DN 65MM</v>
          </cell>
          <cell r="C4704" t="str">
            <v>UN</v>
          </cell>
          <cell r="D4704">
            <v>2</v>
          </cell>
          <cell r="E4704">
            <v>113.15</v>
          </cell>
          <cell r="F4704">
            <v>135.31</v>
          </cell>
          <cell r="H4704">
            <v>248.46</v>
          </cell>
          <cell r="I4704" t="str">
            <v>MATE MHIS 20113</v>
          </cell>
        </row>
        <row r="4705">
          <cell r="A4705">
            <v>20114</v>
          </cell>
          <cell r="B4705" t="str">
            <v>FLANGE PVC AVULSO C/ FUROS P/ CONEXOES DE 85MM / DN 75MM</v>
          </cell>
          <cell r="C4705" t="str">
            <v>UN</v>
          </cell>
          <cell r="D4705">
            <v>2</v>
          </cell>
          <cell r="E4705">
            <v>150.94999999999999</v>
          </cell>
          <cell r="F4705">
            <v>180.52</v>
          </cell>
          <cell r="H4705">
            <v>331.48</v>
          </cell>
          <cell r="I4705" t="str">
            <v>MATE MHIS 20114</v>
          </cell>
        </row>
        <row r="4706">
          <cell r="A4706">
            <v>20122</v>
          </cell>
          <cell r="B4706" t="str">
            <v>FLANGE PVC AVULSO C/ FUROS P/ TUBOS DE 110MM / DN 100MM</v>
          </cell>
          <cell r="C4706" t="str">
            <v>UN</v>
          </cell>
          <cell r="D4706">
            <v>2</v>
          </cell>
          <cell r="E4706">
            <v>147.16</v>
          </cell>
          <cell r="F4706">
            <v>175.99</v>
          </cell>
          <cell r="H4706">
            <v>323.16000000000003</v>
          </cell>
          <cell r="I4706" t="str">
            <v>MATE MHIS 20122</v>
          </cell>
        </row>
        <row r="4707">
          <cell r="A4707">
            <v>20119</v>
          </cell>
          <cell r="B4707" t="str">
            <v>FLANGE PVC AVULSO C/ FUROS P/ TUBOS DE 60MM / DN 50MM</v>
          </cell>
          <cell r="C4707" t="str">
            <v>UN</v>
          </cell>
          <cell r="D4707">
            <v>2</v>
          </cell>
          <cell r="E4707">
            <v>82.33</v>
          </cell>
          <cell r="F4707">
            <v>98.46</v>
          </cell>
          <cell r="H4707">
            <v>180.8</v>
          </cell>
          <cell r="I4707" t="str">
            <v>MATE MHIS 20119</v>
          </cell>
        </row>
        <row r="4708">
          <cell r="A4708">
            <v>20120</v>
          </cell>
          <cell r="B4708" t="str">
            <v>FLANGE PVC AVULSO C/ FUROS P/ TUBOS DE 75MM / DN 65MM</v>
          </cell>
          <cell r="C4708" t="str">
            <v>UN</v>
          </cell>
          <cell r="D4708">
            <v>2</v>
          </cell>
          <cell r="E4708">
            <v>92.17</v>
          </cell>
          <cell r="F4708">
            <v>110.22</v>
          </cell>
          <cell r="H4708">
            <v>202.39</v>
          </cell>
          <cell r="I4708" t="str">
            <v>MATE MHIS 20120</v>
          </cell>
        </row>
        <row r="4709">
          <cell r="A4709">
            <v>20121</v>
          </cell>
          <cell r="B4709" t="str">
            <v>FLANGE PVC AVULSO C/ FUROS P/ TUBOS DE 85MM / DN 75MM</v>
          </cell>
          <cell r="C4709" t="str">
            <v>UN</v>
          </cell>
          <cell r="D4709">
            <v>2</v>
          </cell>
          <cell r="E4709">
            <v>121.63</v>
          </cell>
          <cell r="F4709">
            <v>145.44999999999999</v>
          </cell>
          <cell r="H4709">
            <v>267.08999999999997</v>
          </cell>
          <cell r="I4709" t="str">
            <v>MATE MHIS 20121</v>
          </cell>
        </row>
        <row r="4710">
          <cell r="A4710">
            <v>20118</v>
          </cell>
          <cell r="B4710" t="str">
            <v>FLANGE PVC AVULSO SEM FUROS P/ CONEXOES DE 110MM / DN 100MM</v>
          </cell>
          <cell r="C4710" t="str">
            <v>UN</v>
          </cell>
          <cell r="D4710">
            <v>2</v>
          </cell>
          <cell r="E4710">
            <v>168.32</v>
          </cell>
          <cell r="F4710">
            <v>201.3</v>
          </cell>
          <cell r="H4710">
            <v>369.62</v>
          </cell>
          <cell r="I4710" t="str">
            <v>MATE MHIS 20118</v>
          </cell>
        </row>
        <row r="4711">
          <cell r="A4711">
            <v>20116</v>
          </cell>
          <cell r="B4711" t="str">
            <v>FLANGE PVC AVULSO SEM FUROS P/ CONEXOES DE 75MM / DN 65MM</v>
          </cell>
          <cell r="C4711" t="str">
            <v>UN</v>
          </cell>
          <cell r="D4711">
            <v>2</v>
          </cell>
          <cell r="E4711">
            <v>110.76</v>
          </cell>
          <cell r="F4711">
            <v>132.44999999999999</v>
          </cell>
          <cell r="H4711">
            <v>243.21</v>
          </cell>
          <cell r="I4711" t="str">
            <v>MATE MHIS 20116</v>
          </cell>
        </row>
        <row r="4712">
          <cell r="A4712">
            <v>20117</v>
          </cell>
          <cell r="B4712" t="str">
            <v>FLANGE PVC AVULSO SEM FUROS P/ CONEXOES DE 85MM / DN 75MM</v>
          </cell>
          <cell r="C4712" t="str">
            <v>UN</v>
          </cell>
          <cell r="D4712">
            <v>2</v>
          </cell>
          <cell r="E4712">
            <v>148.16</v>
          </cell>
          <cell r="F4712">
            <v>177.18</v>
          </cell>
          <cell r="H4712">
            <v>325.33999999999997</v>
          </cell>
          <cell r="I4712" t="str">
            <v>MATE MHIS 20117</v>
          </cell>
        </row>
        <row r="4713">
          <cell r="A4713">
            <v>20126</v>
          </cell>
          <cell r="B4713" t="str">
            <v>FLANGE PVC AVULSO SEM FUROS P/ TUBOS DE 110MM / DN 100MM</v>
          </cell>
          <cell r="C4713" t="str">
            <v>UN</v>
          </cell>
          <cell r="D4713">
            <v>2</v>
          </cell>
          <cell r="E4713">
            <v>147.16</v>
          </cell>
          <cell r="F4713">
            <v>175.99</v>
          </cell>
          <cell r="H4713">
            <v>323.16000000000003</v>
          </cell>
          <cell r="I4713" t="str">
            <v>MATE MHIS 20126</v>
          </cell>
        </row>
        <row r="4714">
          <cell r="A4714">
            <v>20123</v>
          </cell>
          <cell r="B4714" t="str">
            <v>FLANGE PVC AVULSO SEM FUROS P/ TUBOS DE 60MM / DN 50MM</v>
          </cell>
          <cell r="C4714" t="str">
            <v>UN</v>
          </cell>
          <cell r="D4714">
            <v>2</v>
          </cell>
          <cell r="E4714">
            <v>82.33</v>
          </cell>
          <cell r="F4714">
            <v>98.46</v>
          </cell>
          <cell r="H4714">
            <v>180.8</v>
          </cell>
          <cell r="I4714" t="str">
            <v>MATE MHIS 20123</v>
          </cell>
        </row>
        <row r="4715">
          <cell r="A4715">
            <v>20124</v>
          </cell>
          <cell r="B4715" t="str">
            <v>FLANGE PVC AVULSO SEM FUROS P/ TUBOS DE 75MM / DN 65MM</v>
          </cell>
          <cell r="C4715" t="str">
            <v>UN</v>
          </cell>
          <cell r="D4715">
            <v>2</v>
          </cell>
          <cell r="E4715">
            <v>92.17</v>
          </cell>
          <cell r="F4715">
            <v>110.22</v>
          </cell>
          <cell r="H4715">
            <v>202.39</v>
          </cell>
          <cell r="I4715" t="str">
            <v>MATE MHIS 20124</v>
          </cell>
        </row>
        <row r="4716">
          <cell r="A4716">
            <v>20125</v>
          </cell>
          <cell r="B4716" t="str">
            <v>FLANGE PVC AVULSO SEM FUROS P/ TUBOS DE 85MM / DN 75MM</v>
          </cell>
          <cell r="C4716" t="str">
            <v>UN</v>
          </cell>
          <cell r="D4716">
            <v>2</v>
          </cell>
          <cell r="E4716">
            <v>125.73</v>
          </cell>
          <cell r="F4716">
            <v>150.36000000000001</v>
          </cell>
          <cell r="H4716">
            <v>276.10000000000002</v>
          </cell>
          <cell r="I4716" t="str">
            <v>MATE MHIS 20125</v>
          </cell>
        </row>
        <row r="4717">
          <cell r="A4717">
            <v>3259</v>
          </cell>
          <cell r="B4717" t="str">
            <v>FLANGE PVC C/ ROSCA SEXTAVADO S/FUROS REF. 1 1/2"</v>
          </cell>
          <cell r="C4717" t="str">
            <v>UN</v>
          </cell>
          <cell r="D4717">
            <v>2</v>
          </cell>
          <cell r="E4717">
            <v>4.67</v>
          </cell>
          <cell r="F4717">
            <v>5.28</v>
          </cell>
          <cell r="H4717">
            <v>5.89</v>
          </cell>
          <cell r="I4717" t="str">
            <v>MATE MHIS 3259</v>
          </cell>
        </row>
        <row r="4718">
          <cell r="A4718">
            <v>3258</v>
          </cell>
          <cell r="B4718" t="str">
            <v>FLANGE PVC C/ ROSCA SEXTAVADO S/FUROS REF. 1 1/4"</v>
          </cell>
          <cell r="C4718" t="str">
            <v>UN</v>
          </cell>
          <cell r="D4718">
            <v>2</v>
          </cell>
          <cell r="E4718">
            <v>2.91</v>
          </cell>
          <cell r="F4718">
            <v>3.29</v>
          </cell>
          <cell r="H4718">
            <v>3.68</v>
          </cell>
          <cell r="I4718" t="str">
            <v>MATE MHIS 3258</v>
          </cell>
        </row>
        <row r="4719">
          <cell r="A4719">
            <v>3251</v>
          </cell>
          <cell r="B4719" t="str">
            <v>FLANGE PVC C/ ROSCA SEXTAVADO S/FUROS REF. 1/2"</v>
          </cell>
          <cell r="C4719" t="str">
            <v>UN</v>
          </cell>
          <cell r="D4719">
            <v>1</v>
          </cell>
          <cell r="E4719">
            <v>1.94</v>
          </cell>
          <cell r="F4719">
            <v>2.3199999999999998</v>
          </cell>
          <cell r="H4719">
            <v>4.26</v>
          </cell>
          <cell r="I4719" t="str">
            <v>MATE MHIS 3251</v>
          </cell>
        </row>
        <row r="4720">
          <cell r="A4720">
            <v>3256</v>
          </cell>
          <cell r="B4720" t="str">
            <v>FLANGE PVC C/ ROSCA SEXTAVADO S/FUROS REF. 1"</v>
          </cell>
          <cell r="C4720" t="str">
            <v>UN</v>
          </cell>
          <cell r="D4720">
            <v>2</v>
          </cell>
          <cell r="E4720">
            <v>3.88</v>
          </cell>
          <cell r="F4720">
            <v>4.6399999999999997</v>
          </cell>
          <cell r="H4720">
            <v>8.52</v>
          </cell>
          <cell r="I4720" t="str">
            <v>MATE MHIS 3256</v>
          </cell>
        </row>
        <row r="4721">
          <cell r="A4721">
            <v>3261</v>
          </cell>
          <cell r="B4721" t="str">
            <v>FLANGE PVC C/ ROSCA SEXTAVADO S/FUROS REF. 2 1/2"</v>
          </cell>
          <cell r="C4721" t="str">
            <v>UN</v>
          </cell>
          <cell r="D4721">
            <v>2</v>
          </cell>
          <cell r="E4721">
            <v>32.590000000000003</v>
          </cell>
          <cell r="F4721">
            <v>36.89</v>
          </cell>
          <cell r="H4721">
            <v>41.16</v>
          </cell>
          <cell r="I4721" t="str">
            <v>MATE MHIS 3261</v>
          </cell>
        </row>
        <row r="4722">
          <cell r="A4722">
            <v>3260</v>
          </cell>
          <cell r="B4722" t="str">
            <v>FLANGE PVC C/ ROSCA SEXTAVADO S/FUROS REF. 2"</v>
          </cell>
          <cell r="C4722" t="str">
            <v>UN</v>
          </cell>
          <cell r="D4722">
            <v>2</v>
          </cell>
          <cell r="E4722">
            <v>6.69</v>
          </cell>
          <cell r="F4722">
            <v>7.57</v>
          </cell>
          <cell r="H4722">
            <v>8.4499999999999993</v>
          </cell>
          <cell r="I4722" t="str">
            <v>MATE MHIS 3260</v>
          </cell>
        </row>
        <row r="4723">
          <cell r="A4723">
            <v>3255</v>
          </cell>
          <cell r="B4723" t="str">
            <v>FLANGE PVC C/ ROSCA SEXTAVADO S/FUROS REF. 3/4"</v>
          </cell>
          <cell r="C4723" t="str">
            <v>UN</v>
          </cell>
          <cell r="D4723">
            <v>2</v>
          </cell>
          <cell r="E4723">
            <v>2.88</v>
          </cell>
          <cell r="F4723">
            <v>3.45</v>
          </cell>
          <cell r="H4723">
            <v>6.34</v>
          </cell>
          <cell r="I4723" t="str">
            <v>MATE MHIS 3255</v>
          </cell>
        </row>
        <row r="4724">
          <cell r="A4724">
            <v>3254</v>
          </cell>
          <cell r="B4724" t="str">
            <v>FLANGE PVC C/ ROSCA SEXTAVADO S/FUROS REF. 3"</v>
          </cell>
          <cell r="C4724" t="str">
            <v>UN</v>
          </cell>
          <cell r="D4724">
            <v>2</v>
          </cell>
          <cell r="E4724">
            <v>44.22</v>
          </cell>
          <cell r="F4724">
            <v>50.05</v>
          </cell>
          <cell r="H4724">
            <v>55.84</v>
          </cell>
          <cell r="I4724" t="str">
            <v>MATE MHIS 3254</v>
          </cell>
        </row>
        <row r="4725">
          <cell r="A4725">
            <v>3253</v>
          </cell>
          <cell r="B4725" t="str">
            <v>FLANGE PVC C/ ROSCA SEXTAVADO S/FUROS REF. 4"</v>
          </cell>
          <cell r="C4725" t="str">
            <v>UN</v>
          </cell>
          <cell r="D4725">
            <v>2</v>
          </cell>
          <cell r="E4725">
            <v>62.97</v>
          </cell>
          <cell r="F4725">
            <v>71.27</v>
          </cell>
          <cell r="H4725">
            <v>79.52</v>
          </cell>
          <cell r="I4725" t="str">
            <v>MATE MHIS 3253</v>
          </cell>
        </row>
        <row r="4726">
          <cell r="A4726">
            <v>3272</v>
          </cell>
          <cell r="B4726" t="str">
            <v>FLANGE SEXTAVADO FERRO GALV ROSCA REF. 1 1/2"</v>
          </cell>
          <cell r="C4726" t="str">
            <v>UN</v>
          </cell>
          <cell r="D4726">
            <v>2</v>
          </cell>
          <cell r="E4726">
            <v>11.68</v>
          </cell>
          <cell r="F4726">
            <v>14.44</v>
          </cell>
          <cell r="H4726">
            <v>17.53</v>
          </cell>
          <cell r="I4726" t="str">
            <v>MATE MHIS 3272</v>
          </cell>
        </row>
        <row r="4727">
          <cell r="A4727">
            <v>3265</v>
          </cell>
          <cell r="B4727" t="str">
            <v>FLANGE SEXTAVADO FERRO GALV ROSCA REF. 1 1/4"</v>
          </cell>
          <cell r="C4727" t="str">
            <v>UN</v>
          </cell>
          <cell r="D4727">
            <v>2</v>
          </cell>
          <cell r="E4727">
            <v>8.32</v>
          </cell>
          <cell r="F4727">
            <v>10.28</v>
          </cell>
          <cell r="H4727">
            <v>12.49</v>
          </cell>
          <cell r="I4727" t="str">
            <v>MATE MHIS 3265</v>
          </cell>
        </row>
        <row r="4728">
          <cell r="A4728">
            <v>3262</v>
          </cell>
          <cell r="B4728" t="str">
            <v>FLANGE SEXTAVADO FERRO GALV ROSCA REF. 1/2"</v>
          </cell>
          <cell r="C4728" t="str">
            <v>UN</v>
          </cell>
          <cell r="D4728">
            <v>2</v>
          </cell>
          <cell r="E4728">
            <v>3.99</v>
          </cell>
          <cell r="F4728">
            <v>4.93</v>
          </cell>
          <cell r="H4728">
            <v>5.98</v>
          </cell>
          <cell r="I4728" t="str">
            <v>MATE MHIS 3262</v>
          </cell>
        </row>
        <row r="4729">
          <cell r="A4729" t="str">
            <v>ÓDIGO</v>
          </cell>
          <cell r="B4729" t="str">
            <v>| DESCRIÇÃO DO INSUMO</v>
          </cell>
          <cell r="C4729" t="str">
            <v>| UNID.</v>
          </cell>
          <cell r="D4729" t="str">
            <v>| CAT.</v>
          </cell>
          <cell r="E4729" t="str">
            <v>P R E Ç O</v>
          </cell>
          <cell r="F4729" t="str">
            <v>S  C A L C</v>
          </cell>
          <cell r="G4729" t="str">
            <v>U L A</v>
          </cell>
          <cell r="H4729" t="str">
            <v>D O S  |</v>
          </cell>
          <cell r="I4729" t="str">
            <v>COD.INTELIGENTE</v>
          </cell>
        </row>
        <row r="4730">
          <cell r="D4730">
            <v>1</v>
          </cell>
          <cell r="E4730" t="str">
            <v>.QUARTIL</v>
          </cell>
          <cell r="F4730" t="str">
            <v>MEDIANO</v>
          </cell>
          <cell r="G4730">
            <v>3</v>
          </cell>
          <cell r="H4730" t="str">
            <v>.QUARTIL</v>
          </cell>
        </row>
        <row r="4732">
          <cell r="A4732" t="str">
            <v>íNCULO..</v>
          </cell>
          <cell r="B4732" t="str">
            <v>...: NACIONAL CAIXA</v>
          </cell>
        </row>
        <row r="4734">
          <cell r="A4734">
            <v>3264</v>
          </cell>
          <cell r="B4734" t="str">
            <v>FLANGE SEXTAVADO FERRO GALV ROSCA REF. 1"</v>
          </cell>
          <cell r="C4734" t="str">
            <v>UN</v>
          </cell>
          <cell r="D4734">
            <v>2</v>
          </cell>
          <cell r="E4734">
            <v>6.57</v>
          </cell>
          <cell r="F4734">
            <v>8.1199999999999992</v>
          </cell>
          <cell r="H4734">
            <v>9.86</v>
          </cell>
          <cell r="I4734" t="str">
            <v>MATE MHIS 3264</v>
          </cell>
        </row>
        <row r="4735">
          <cell r="A4735">
            <v>3267</v>
          </cell>
          <cell r="B4735" t="str">
            <v>FLANGE SEXTAVADO FERRO GALV ROSCA REF. 2 1/2'</v>
          </cell>
          <cell r="C4735" t="str">
            <v>UN</v>
          </cell>
          <cell r="D4735">
            <v>2</v>
          </cell>
          <cell r="E4735">
            <v>21.62</v>
          </cell>
          <cell r="F4735">
            <v>26.71</v>
          </cell>
          <cell r="H4735">
            <v>32.43</v>
          </cell>
          <cell r="I4735" t="str">
            <v>MATE MHIS 3267</v>
          </cell>
        </row>
        <row r="4736">
          <cell r="A4736">
            <v>3266</v>
          </cell>
          <cell r="B4736" t="str">
            <v>FLANGE SEXTAVADO FERRO GALV ROSCA REF. 2"</v>
          </cell>
          <cell r="C4736" t="str">
            <v>UN</v>
          </cell>
          <cell r="D4736">
            <v>2</v>
          </cell>
          <cell r="E4736">
            <v>15.31</v>
          </cell>
          <cell r="F4736">
            <v>18.920000000000002</v>
          </cell>
          <cell r="H4736">
            <v>22.97</v>
          </cell>
          <cell r="I4736" t="str">
            <v>MATE MHIS 3266</v>
          </cell>
        </row>
        <row r="4737">
          <cell r="A4737">
            <v>3263</v>
          </cell>
          <cell r="B4737" t="str">
            <v>FLANGE SEXTAVADO FERRO GALV ROSCA REF. 3/4"</v>
          </cell>
          <cell r="C4737" t="str">
            <v>UN</v>
          </cell>
          <cell r="D4737">
            <v>2</v>
          </cell>
          <cell r="E4737">
            <v>5.47</v>
          </cell>
          <cell r="F4737">
            <v>6.76</v>
          </cell>
          <cell r="H4737">
            <v>8.2100000000000009</v>
          </cell>
          <cell r="I4737" t="str">
            <v>MATE MHIS 3263</v>
          </cell>
        </row>
        <row r="4738">
          <cell r="A4738">
            <v>3268</v>
          </cell>
          <cell r="B4738" t="str">
            <v>FLANGE SEXTAVADO FERRO GALV ROSCA REF. 3"</v>
          </cell>
          <cell r="C4738" t="str">
            <v>UN</v>
          </cell>
          <cell r="D4738">
            <v>2</v>
          </cell>
          <cell r="E4738">
            <v>32.57</v>
          </cell>
          <cell r="F4738">
            <v>40.25</v>
          </cell>
          <cell r="H4738">
            <v>48.86</v>
          </cell>
          <cell r="I4738" t="str">
            <v>MATE MHIS 3268</v>
          </cell>
        </row>
        <row r="4739">
          <cell r="A4739">
            <v>3271</v>
          </cell>
          <cell r="B4739" t="str">
            <v>FLANGE SEXTAVADO FERRO GALV ROSCA REF. 4"</v>
          </cell>
          <cell r="C4739" t="str">
            <v>UN</v>
          </cell>
          <cell r="D4739">
            <v>2</v>
          </cell>
          <cell r="E4739">
            <v>41.22</v>
          </cell>
          <cell r="F4739">
            <v>50.93</v>
          </cell>
          <cell r="H4739">
            <v>61.83</v>
          </cell>
          <cell r="I4739" t="str">
            <v>MATE MHIS 3271</v>
          </cell>
        </row>
        <row r="4740">
          <cell r="A4740">
            <v>3270</v>
          </cell>
          <cell r="B4740" t="str">
            <v>FLANGE SEXTAVADO FERRO GALV ROSCA REF. 6"</v>
          </cell>
          <cell r="C4740" t="str">
            <v>UN</v>
          </cell>
          <cell r="D4740">
            <v>2</v>
          </cell>
          <cell r="E4740">
            <v>57.38</v>
          </cell>
          <cell r="F4740">
            <v>70.91</v>
          </cell>
          <cell r="H4740">
            <v>86.08</v>
          </cell>
          <cell r="I4740" t="str">
            <v>MATE MHIS 3270</v>
          </cell>
        </row>
        <row r="4741">
          <cell r="A4741">
            <v>2714</v>
          </cell>
          <cell r="B4741" t="str">
            <v>FOICE SEM CABO</v>
          </cell>
          <cell r="C4741" t="str">
            <v>UN</v>
          </cell>
          <cell r="D4741">
            <v>2</v>
          </cell>
          <cell r="E4741">
            <v>7.15</v>
          </cell>
          <cell r="F4741">
            <v>8.68</v>
          </cell>
          <cell r="H4741">
            <v>13.25</v>
          </cell>
          <cell r="I4741" t="str">
            <v>MATE MDIV 2714</v>
          </cell>
        </row>
        <row r="4742">
          <cell r="A4742">
            <v>21113</v>
          </cell>
          <cell r="B4742" t="str">
            <v>FOLHEADO MADEIRA CEDRO/VIROLA/CEREJEIRA/FREJO OU EQUIVALENTE</v>
          </cell>
          <cell r="C4742" t="str">
            <v>M2</v>
          </cell>
          <cell r="D4742">
            <v>2</v>
          </cell>
          <cell r="E4742">
            <v>16.18</v>
          </cell>
          <cell r="F4742">
            <v>16.18</v>
          </cell>
          <cell r="H4742">
            <v>16.18</v>
          </cell>
          <cell r="I4742" t="str">
            <v>MATE MDIV 21113</v>
          </cell>
        </row>
        <row r="4743">
          <cell r="B4743" t="str">
            <v>PARA REVESTIMENTO DE COMPENSADO</v>
          </cell>
        </row>
        <row r="4744">
          <cell r="A4744">
            <v>14599</v>
          </cell>
          <cell r="B4744" t="str">
            <v>FORMA METALICA AUTO-VIBRATORIA C/ ANEL DE ACABAMENTO P/ TUBO</v>
          </cell>
          <cell r="C4744" t="str">
            <v>UN</v>
          </cell>
          <cell r="D4744">
            <v>2</v>
          </cell>
          <cell r="E4744">
            <v>5931.69</v>
          </cell>
          <cell r="F4744">
            <v>5931.69</v>
          </cell>
          <cell r="H4744">
            <v>5931.69</v>
          </cell>
          <cell r="I4744" t="str">
            <v>EQHP EQAQ 14599</v>
          </cell>
        </row>
        <row r="4745">
          <cell r="B4745" t="str">
            <v>CONCRETO ARMADO PRE-MOLDADO JUNTA RIGADA PONTA/BOLSA OU MAC</v>
          </cell>
        </row>
        <row r="4746">
          <cell r="B4746" t="str">
            <v>HO/FEMEA DIAM 300MM, COMPRIM= 1,0 A 1,5M, LIDER</v>
          </cell>
        </row>
        <row r="4747">
          <cell r="A4747">
            <v>14602</v>
          </cell>
          <cell r="B4747" t="str">
            <v>FORMA METALICA AUTO-VIBRATORIA C/ ANEL DE ACABAMENTO P/ TUBO</v>
          </cell>
          <cell r="C4747" t="str">
            <v>UN</v>
          </cell>
          <cell r="D4747">
            <v>2</v>
          </cell>
          <cell r="E4747">
            <v>8066.98</v>
          </cell>
          <cell r="F4747">
            <v>8066.98</v>
          </cell>
          <cell r="H4747">
            <v>8066.98</v>
          </cell>
          <cell r="I4747" t="str">
            <v>EQHP EQAQ 14602</v>
          </cell>
        </row>
        <row r="4748">
          <cell r="B4748" t="str">
            <v>CONCRETO ARMADO PRE-MOLDADO JUNTA RIGIDA PONTA/ BOLSA OU MA</v>
          </cell>
        </row>
        <row r="4749">
          <cell r="B4749" t="str">
            <v>CHO/FEMEA DIAM 600MM, COMPRAIMENTO 1,0 A 1,5 M, LIDER</v>
          </cell>
        </row>
        <row r="4750">
          <cell r="A4750">
            <v>14601</v>
          </cell>
          <cell r="B4750" t="str">
            <v>FORMA METALICA AUTO-VIBRATORIA C/ ANEL DE ACABAMENTO P/ TUBO</v>
          </cell>
          <cell r="C4750" t="str">
            <v>UN</v>
          </cell>
          <cell r="D4750">
            <v>2</v>
          </cell>
          <cell r="E4750">
            <v>5636.38</v>
          </cell>
          <cell r="F4750">
            <v>5636.38</v>
          </cell>
          <cell r="H4750">
            <v>5636.38</v>
          </cell>
          <cell r="I4750" t="str">
            <v>EQHP EQAQ 14601</v>
          </cell>
        </row>
        <row r="4751">
          <cell r="B4751" t="str">
            <v>CONCRETO ARMADO PRE-MOLDADO JUNTA RIGIDA PONTA/BOLSA OU MAC</v>
          </cell>
        </row>
        <row r="4752">
          <cell r="B4752" t="str">
            <v>HO/FEMEA DIAM 500MM, COMPRIM= 1,0 A 1,5M, LIDER</v>
          </cell>
        </row>
        <row r="4753">
          <cell r="A4753">
            <v>14600</v>
          </cell>
          <cell r="B4753" t="str">
            <v>FORMA METALICA AUTO-VIBRATORIA C/ ANEL DE ACABAMENTO P/ TUBO</v>
          </cell>
          <cell r="C4753" t="str">
            <v>UN</v>
          </cell>
          <cell r="D4753">
            <v>2</v>
          </cell>
          <cell r="E4753">
            <v>5416.3</v>
          </cell>
          <cell r="F4753">
            <v>5416.3</v>
          </cell>
          <cell r="H4753">
            <v>5416.3</v>
          </cell>
          <cell r="I4753" t="str">
            <v>EQHP EQAQ 14600</v>
          </cell>
        </row>
        <row r="4754">
          <cell r="B4754" t="str">
            <v>CONCRETO ARMADO PRE-MOLDADO JUNTA RIGIDA PONTA/BOLSA OU MAH</v>
          </cell>
        </row>
        <row r="4755">
          <cell r="B4755" t="str">
            <v>O/FEMEA DIAM 400MM, COMPRIM= 1,0 A 1,5M, LIDER</v>
          </cell>
        </row>
        <row r="4756">
          <cell r="A4756">
            <v>14614</v>
          </cell>
          <cell r="B4756" t="str">
            <v>FORMA METALICA AUTO-VIBRATORIA P/ TUBO CONCRETO ARMADO PRE-M</v>
          </cell>
          <cell r="C4756" t="str">
            <v>UN</v>
          </cell>
          <cell r="D4756" t="str">
            <v>2     1</v>
          </cell>
          <cell r="E4756">
            <v>3149.24</v>
          </cell>
          <cell r="F4756">
            <v>13149.24</v>
          </cell>
          <cell r="G4756">
            <v>1</v>
          </cell>
          <cell r="H4756">
            <v>3149.24</v>
          </cell>
          <cell r="I4756" t="str">
            <v>EQHP EQAQ 14614</v>
          </cell>
        </row>
        <row r="4757">
          <cell r="B4757" t="str">
            <v>OLDADO JUNTA RIGIDA MACHO/ FEMEA, DIAM 1500MM, COMPRIM= 1,0</v>
          </cell>
        </row>
        <row r="4758">
          <cell r="B4758" t="str">
            <v>A 1,5M, CSM</v>
          </cell>
        </row>
        <row r="4759">
          <cell r="A4759">
            <v>14612</v>
          </cell>
          <cell r="B4759" t="str">
            <v>FORMA METALICA AUTO-VIBRATORIA P/ TUBO CONCRETO ARMADO PRE-M</v>
          </cell>
          <cell r="C4759" t="str">
            <v>UN</v>
          </cell>
          <cell r="D4759">
            <v>2</v>
          </cell>
          <cell r="E4759">
            <v>9598.77</v>
          </cell>
          <cell r="F4759">
            <v>9598.77</v>
          </cell>
          <cell r="H4759">
            <v>9598.77</v>
          </cell>
          <cell r="I4759" t="str">
            <v>EQHP EQAQ 14612</v>
          </cell>
        </row>
        <row r="4760">
          <cell r="A4760" t="str">
            <v>ÓDIGO</v>
          </cell>
          <cell r="B4760" t="str">
            <v>| DESCRIÇÃO DO INSUMO</v>
          </cell>
          <cell r="C4760" t="str">
            <v>| UNID.</v>
          </cell>
          <cell r="D4760" t="str">
            <v>| CAT.</v>
          </cell>
          <cell r="E4760" t="str">
            <v>P R E Ç O</v>
          </cell>
          <cell r="F4760" t="str">
            <v>S  C A L C</v>
          </cell>
          <cell r="G4760" t="str">
            <v>U L A</v>
          </cell>
          <cell r="H4760" t="str">
            <v>D O S  |</v>
          </cell>
          <cell r="I4760" t="str">
            <v>COD.INTELIGENTE</v>
          </cell>
        </row>
        <row r="4761">
          <cell r="D4761">
            <v>1</v>
          </cell>
          <cell r="E4761" t="str">
            <v>.QUARTIL</v>
          </cell>
          <cell r="F4761" t="str">
            <v>MEDIANO</v>
          </cell>
          <cell r="G4761">
            <v>3</v>
          </cell>
          <cell r="H4761" t="str">
            <v>.QUARTIL</v>
          </cell>
        </row>
        <row r="4763">
          <cell r="A4763" t="str">
            <v>íNCULO..</v>
          </cell>
          <cell r="B4763" t="str">
            <v>...: NACIONAL CAIXA</v>
          </cell>
        </row>
        <row r="4765">
          <cell r="B4765" t="str">
            <v>OLDADO JUNTA RIGIDA MACHO/FEMEA, DIAM 1000MM, COMPRIM= 1,0 A</v>
          </cell>
        </row>
        <row r="4766">
          <cell r="B4766" t="str">
            <v>1,5M, CSM</v>
          </cell>
        </row>
        <row r="4767">
          <cell r="A4767">
            <v>14613</v>
          </cell>
          <cell r="B4767" t="str">
            <v>FORMA METALICA AUTO-VIBRATORIA P/ TUBO CONCRETO ARMADO PRE-M</v>
          </cell>
          <cell r="C4767" t="str">
            <v>UN</v>
          </cell>
          <cell r="D4767" t="str">
            <v>2     1</v>
          </cell>
          <cell r="E4767">
            <v>2511.06</v>
          </cell>
          <cell r="F4767">
            <v>12511.06</v>
          </cell>
          <cell r="G4767">
            <v>1</v>
          </cell>
          <cell r="H4767">
            <v>2511.06</v>
          </cell>
          <cell r="I4767" t="str">
            <v>EQHP EQAQ 14613</v>
          </cell>
        </row>
        <row r="4768">
          <cell r="B4768" t="str">
            <v>OLDADO JUNTA RIGIDA MACHO/FEMEA, DIAM 1200MM, COMPRIM= 1,0 A</v>
          </cell>
        </row>
        <row r="4769">
          <cell r="B4769" t="str">
            <v>1,5M, CSM</v>
          </cell>
        </row>
        <row r="4770">
          <cell r="A4770">
            <v>14607</v>
          </cell>
          <cell r="B4770" t="str">
            <v>FORMA METALICA AUTO-VIBRATORIA P/ TUBO CONCRETO ARMADO PRE-M</v>
          </cell>
          <cell r="C4770" t="str">
            <v>UN</v>
          </cell>
          <cell r="D4770">
            <v>2</v>
          </cell>
          <cell r="E4770">
            <v>5810.12</v>
          </cell>
          <cell r="F4770">
            <v>5810.12</v>
          </cell>
          <cell r="H4770">
            <v>5810.12</v>
          </cell>
          <cell r="I4770" t="str">
            <v>EQHP EQAQ 14607</v>
          </cell>
        </row>
        <row r="4771">
          <cell r="B4771" t="str">
            <v>OLDADO JUNTA RIGIDA MACHO/FEMEA, DIAM 300MM COMPRIM= 1,0 A 1</v>
          </cell>
        </row>
        <row r="4772">
          <cell r="B4772" t="str">
            <v>,5M, CSM</v>
          </cell>
        </row>
        <row r="4773">
          <cell r="A4773">
            <v>14608</v>
          </cell>
          <cell r="B4773" t="str">
            <v>FORMA METALICA AUTO-VIBRATORIA P/ TUBO CONCRETO ARMADO PRE-M</v>
          </cell>
          <cell r="C4773" t="str">
            <v>UN</v>
          </cell>
          <cell r="D4773">
            <v>2</v>
          </cell>
          <cell r="E4773">
            <v>5418.97</v>
          </cell>
          <cell r="F4773">
            <v>5418.97</v>
          </cell>
          <cell r="H4773">
            <v>5418.97</v>
          </cell>
          <cell r="I4773" t="str">
            <v>EQHP EQAQ 14608</v>
          </cell>
        </row>
        <row r="4774">
          <cell r="B4774" t="str">
            <v>OLDADO JUNTA RIGIDA MACHO/FEMEA, DIAM 400MM, COMPRIM= 1,0 A</v>
          </cell>
        </row>
        <row r="4775">
          <cell r="B4775" t="str">
            <v>1,5M, CSM</v>
          </cell>
        </row>
        <row r="4776">
          <cell r="A4776">
            <v>14609</v>
          </cell>
          <cell r="B4776" t="str">
            <v>FORMA METALICA AUTO-VIBRATORIA P/ TUBO CONCRETO ARMADO PRE-M</v>
          </cell>
          <cell r="C4776" t="str">
            <v>UN</v>
          </cell>
          <cell r="D4776">
            <v>2</v>
          </cell>
          <cell r="E4776">
            <v>5435.09</v>
          </cell>
          <cell r="F4776">
            <v>5435.09</v>
          </cell>
          <cell r="H4776">
            <v>5435.09</v>
          </cell>
          <cell r="I4776" t="str">
            <v>EQHP EQAQ 14609</v>
          </cell>
        </row>
        <row r="4777">
          <cell r="B4777" t="str">
            <v>OLDADO JUNTA RIGIDA MACHO/FEMEA, DIAM 500MM, COMPRIM= 1,0 A</v>
          </cell>
        </row>
        <row r="4778">
          <cell r="B4778" t="str">
            <v>1,5M CSM</v>
          </cell>
        </row>
        <row r="4779">
          <cell r="A4779">
            <v>14610</v>
          </cell>
          <cell r="B4779" t="str">
            <v>FORMA METALICA AUTO-VIBRATORIA P/ TUBO CONCRETO ARMADO PRE-M</v>
          </cell>
          <cell r="C4779" t="str">
            <v>UN</v>
          </cell>
          <cell r="D4779">
            <v>2</v>
          </cell>
          <cell r="E4779">
            <v>7867.74</v>
          </cell>
          <cell r="F4779">
            <v>7867.74</v>
          </cell>
          <cell r="H4779">
            <v>7867.74</v>
          </cell>
          <cell r="I4779" t="str">
            <v>EQHP EQAQ 14610</v>
          </cell>
        </row>
        <row r="4780">
          <cell r="B4780" t="str">
            <v>OLDADO JUNTA RIGIDA MACHO/FEMEA, DIAM 600MM, COMPRIM= 1,0 A</v>
          </cell>
        </row>
        <row r="4781">
          <cell r="B4781" t="str">
            <v>1,5M, CSM</v>
          </cell>
        </row>
        <row r="4782">
          <cell r="A4782">
            <v>14611</v>
          </cell>
          <cell r="B4782" t="str">
            <v>FORMA METALICA AUTO-VIBRATORIA P/ TUBO CONCRETO ARMADO PRE-M</v>
          </cell>
          <cell r="C4782" t="str">
            <v>UN</v>
          </cell>
          <cell r="D4782">
            <v>2</v>
          </cell>
          <cell r="E4782">
            <v>8738.09</v>
          </cell>
          <cell r="F4782">
            <v>8738.09</v>
          </cell>
          <cell r="H4782">
            <v>8738.09</v>
          </cell>
          <cell r="I4782" t="str">
            <v>EQHP EQAQ 14611</v>
          </cell>
        </row>
        <row r="4783">
          <cell r="B4783" t="str">
            <v>OLDADO JUNTA RIGIDA MACHO/FEMEA, DIAM 800MM COMPRIM= 1,0 A 1</v>
          </cell>
        </row>
        <row r="4784">
          <cell r="B4784" t="str">
            <v>,5M, CSM</v>
          </cell>
        </row>
        <row r="4785">
          <cell r="A4785">
            <v>14604</v>
          </cell>
          <cell r="B4785" t="str">
            <v>FORMA METALICA AUTO-VIBRATORIA P/ TUBO CONCRETO ARMADO PRE-M</v>
          </cell>
          <cell r="C4785" t="str">
            <v>UN</v>
          </cell>
          <cell r="D4785">
            <v>2</v>
          </cell>
          <cell r="E4785">
            <v>9796.94</v>
          </cell>
          <cell r="F4785">
            <v>9796.94</v>
          </cell>
          <cell r="H4785">
            <v>9796.94</v>
          </cell>
          <cell r="I4785" t="str">
            <v>EQHP EQAQ 14604</v>
          </cell>
        </row>
        <row r="4786">
          <cell r="B4786" t="str">
            <v>OLDADO JUNTA RIGIDA PONTA/BOLSA, DIAM 1000MM, COMPRIM= 1,0 A</v>
          </cell>
        </row>
        <row r="4787">
          <cell r="B4787" t="str">
            <v>1,5M, TRILLOR</v>
          </cell>
        </row>
        <row r="4788">
          <cell r="A4788">
            <v>14605</v>
          </cell>
          <cell r="B4788" t="str">
            <v>FORMA METALICA AUTO-VIBRATORIA P/ TUBO CONCRETO ARMADO PRE-M</v>
          </cell>
          <cell r="C4788" t="str">
            <v>UN</v>
          </cell>
          <cell r="D4788" t="str">
            <v>2     1</v>
          </cell>
          <cell r="E4788">
            <v>2556.7800000000002</v>
          </cell>
          <cell r="F4788">
            <v>12556.78</v>
          </cell>
          <cell r="G4788">
            <v>1</v>
          </cell>
          <cell r="H4788">
            <v>2556.7800000000002</v>
          </cell>
          <cell r="I4788" t="str">
            <v>EQHP EQAQ 14605</v>
          </cell>
        </row>
        <row r="4789">
          <cell r="B4789" t="str">
            <v>OLDADO JUNTA RIGIDA PONTA/BOLSA, DIAM 1200MM, COMPRIM= 1,0 A</v>
          </cell>
        </row>
        <row r="4790">
          <cell r="B4790" t="str">
            <v>1,5M, TRILLOR</v>
          </cell>
        </row>
        <row r="4791">
          <cell r="A4791" t="str">
            <v>ÓDIGO</v>
          </cell>
          <cell r="B4791" t="str">
            <v>| DESCRIÇÃO DO INSUMO</v>
          </cell>
          <cell r="C4791" t="str">
            <v>| UNID.</v>
          </cell>
          <cell r="D4791" t="str">
            <v>| CAT.</v>
          </cell>
          <cell r="E4791" t="str">
            <v>P R E Ç O</v>
          </cell>
          <cell r="F4791" t="str">
            <v>S  C A L C</v>
          </cell>
          <cell r="G4791" t="str">
            <v>U L A</v>
          </cell>
          <cell r="H4791" t="str">
            <v>D O S  |</v>
          </cell>
          <cell r="I4791" t="str">
            <v>COD.INTELIGENTE</v>
          </cell>
        </row>
        <row r="4792">
          <cell r="D4792">
            <v>1</v>
          </cell>
          <cell r="E4792" t="str">
            <v>.QUARTIL</v>
          </cell>
          <cell r="F4792" t="str">
            <v>MEDIANO</v>
          </cell>
          <cell r="G4792">
            <v>3</v>
          </cell>
          <cell r="H4792" t="str">
            <v>.QUARTIL</v>
          </cell>
        </row>
        <row r="4794">
          <cell r="A4794" t="str">
            <v>íNCULO..</v>
          </cell>
          <cell r="B4794" t="str">
            <v>...: NACIONAL CAIXA</v>
          </cell>
        </row>
        <row r="4796">
          <cell r="A4796">
            <v>14603</v>
          </cell>
          <cell r="B4796" t="str">
            <v>FORMA METALICA AUTO-VIBRATORIA P/ TUBO CONCRETO ARMADO PRE-M</v>
          </cell>
          <cell r="C4796" t="str">
            <v>UN</v>
          </cell>
          <cell r="D4796">
            <v>2</v>
          </cell>
          <cell r="E4796">
            <v>8904.2800000000007</v>
          </cell>
          <cell r="F4796">
            <v>8904.2800000000007</v>
          </cell>
          <cell r="H4796">
            <v>8904.2800000000007</v>
          </cell>
          <cell r="I4796" t="str">
            <v>EQHP EQAQ 14603</v>
          </cell>
        </row>
        <row r="4797">
          <cell r="B4797" t="str">
            <v>OLDADO JUNTA RIGIDA PONTA/BOLSA, DIAM 800MM, COMPRIM= 1,0 A</v>
          </cell>
        </row>
        <row r="4798">
          <cell r="B4798" t="str">
            <v>1,5M, TRILLOR</v>
          </cell>
        </row>
        <row r="4799">
          <cell r="A4799">
            <v>14606</v>
          </cell>
          <cell r="B4799" t="str">
            <v>FORMA METALICA AUTO-VIBRATORIA P/ TUBO CONCRETO ARMADO PRE-M</v>
          </cell>
          <cell r="C4799" t="str">
            <v>UN</v>
          </cell>
          <cell r="D4799" t="str">
            <v>2     1</v>
          </cell>
          <cell r="E4799">
            <v>3418.44</v>
          </cell>
          <cell r="F4799">
            <v>13418.44</v>
          </cell>
          <cell r="G4799">
            <v>1</v>
          </cell>
          <cell r="H4799">
            <v>3418.44</v>
          </cell>
          <cell r="I4799" t="str">
            <v>EQHP EQAQ 14606</v>
          </cell>
        </row>
        <row r="4800">
          <cell r="B4800" t="str">
            <v>OLDADO JUNTA RIGIDA PONTA/BOLSA,DIAM 1500MM,COMPRIM= 1,0 A 1</v>
          </cell>
        </row>
        <row r="4801">
          <cell r="B4801" t="str">
            <v>,5M,TRILLOR</v>
          </cell>
        </row>
        <row r="4802">
          <cell r="A4802">
            <v>10814</v>
          </cell>
          <cell r="B4802" t="str">
            <v>FORMICIDA GRANULADA MIREX</v>
          </cell>
          <cell r="C4802" t="str">
            <v>KG</v>
          </cell>
          <cell r="D4802">
            <v>1</v>
          </cell>
          <cell r="E4802">
            <v>9.6</v>
          </cell>
          <cell r="F4802">
            <v>11.8</v>
          </cell>
          <cell r="H4802">
            <v>12</v>
          </cell>
          <cell r="I4802" t="str">
            <v>MATE MAJD 10814</v>
          </cell>
        </row>
        <row r="4803">
          <cell r="A4803">
            <v>3275</v>
          </cell>
          <cell r="B4803" t="str">
            <v>FORRO C/ PLACAS LA-DE-VIDRO REVESTIDO FACE APARENTE C/ FILME</v>
          </cell>
          <cell r="C4803" t="str">
            <v>M2</v>
          </cell>
          <cell r="D4803">
            <v>2</v>
          </cell>
          <cell r="E4803">
            <v>46.5</v>
          </cell>
          <cell r="F4803">
            <v>46.5</v>
          </cell>
          <cell r="H4803">
            <v>46.5</v>
          </cell>
          <cell r="I4803" t="str">
            <v>MATE MDIV 3275</v>
          </cell>
        </row>
        <row r="4804">
          <cell r="B4804" t="str">
            <v>PLASTICO GRAVADO, COR BRANCA TIPO SHEDISOL -  1,20 X 0,60M</v>
          </cell>
        </row>
        <row r="4805">
          <cell r="B4805" t="str">
            <v>E = 15MM OU SANTA MARINA - 1,24 X 0,62 E=20MM (COLOCADO)</v>
          </cell>
        </row>
        <row r="4806">
          <cell r="A4806">
            <v>3286</v>
          </cell>
          <cell r="B4806" t="str">
            <v>FORRO DE MADEIRA CEDRINHO OU EQUIV C/ FRISO MACHO/FEMEA - DI</v>
          </cell>
          <cell r="C4806" t="str">
            <v>M2</v>
          </cell>
          <cell r="D4806">
            <v>2</v>
          </cell>
          <cell r="E4806">
            <v>19.12</v>
          </cell>
          <cell r="F4806">
            <v>21.25</v>
          </cell>
          <cell r="H4806">
            <v>26.56</v>
          </cell>
          <cell r="I4806" t="str">
            <v>MATE MDIV 3286</v>
          </cell>
        </row>
        <row r="4807">
          <cell r="B4807" t="str">
            <v>MENSOES APROX 10 X 1CM (SEM COLOC)</v>
          </cell>
        </row>
        <row r="4808">
          <cell r="A4808">
            <v>3287</v>
          </cell>
          <cell r="B4808" t="str">
            <v>FORRO DE MADEIRA IMBUIA OU EQUIV C/ FRISO MACHO/FEMEA - DIME</v>
          </cell>
          <cell r="C4808" t="str">
            <v>M2</v>
          </cell>
          <cell r="D4808">
            <v>2</v>
          </cell>
          <cell r="E4808">
            <v>45</v>
          </cell>
          <cell r="F4808">
            <v>50</v>
          </cell>
          <cell r="H4808">
            <v>62.5</v>
          </cell>
          <cell r="I4808" t="str">
            <v>MATE MDIV 3287</v>
          </cell>
        </row>
        <row r="4809">
          <cell r="B4809" t="str">
            <v>NSOES APROX 10 X 1CM (SEM COLOC)</v>
          </cell>
        </row>
        <row r="4810">
          <cell r="A4810">
            <v>3285</v>
          </cell>
          <cell r="B4810" t="str">
            <v>FORRO DE MADEIRA PINHO OU EQUIV C/ FRISO MACHO/FEMEA - DIMEN</v>
          </cell>
          <cell r="C4810" t="str">
            <v>M2</v>
          </cell>
          <cell r="D4810">
            <v>2</v>
          </cell>
          <cell r="E4810">
            <v>22.47</v>
          </cell>
          <cell r="F4810">
            <v>24.97</v>
          </cell>
          <cell r="H4810">
            <v>31.21</v>
          </cell>
          <cell r="I4810" t="str">
            <v>MATE MDIV 3285</v>
          </cell>
        </row>
        <row r="4811">
          <cell r="B4811" t="str">
            <v>SOES APROX 10 X 1CM (SEM COLOC)</v>
          </cell>
        </row>
        <row r="4812">
          <cell r="A4812">
            <v>3283</v>
          </cell>
          <cell r="B4812" t="str">
            <v>FORRO DE MADEIRA PINUS OU EQUIV C/ FRISO MACHO/FEMEA - DIMEN</v>
          </cell>
          <cell r="C4812" t="str">
            <v>M2</v>
          </cell>
          <cell r="D4812">
            <v>2</v>
          </cell>
          <cell r="E4812">
            <v>9.3800000000000008</v>
          </cell>
          <cell r="F4812">
            <v>10.42</v>
          </cell>
          <cell r="H4812">
            <v>13.03</v>
          </cell>
          <cell r="I4812" t="str">
            <v>MATE MDIV 3283</v>
          </cell>
        </row>
        <row r="4813">
          <cell r="B4813" t="str">
            <v>SOES APROX 10 X 1CM (SEM COLOC)</v>
          </cell>
        </row>
        <row r="4814">
          <cell r="A4814">
            <v>11586</v>
          </cell>
          <cell r="B4814" t="str">
            <v>FORRO PARALINE 200/10 REGUAS ABERTAS LISAS PERFURADAS EM ACO</v>
          </cell>
          <cell r="C4814" t="str">
            <v>M2</v>
          </cell>
          <cell r="D4814">
            <v>1</v>
          </cell>
          <cell r="E4814">
            <v>88</v>
          </cell>
          <cell r="F4814">
            <v>88</v>
          </cell>
          <cell r="H4814">
            <v>88</v>
          </cell>
          <cell r="I4814" t="str">
            <v>MATE MDIV 11586</v>
          </cell>
        </row>
        <row r="4815">
          <cell r="B4815" t="str">
            <v>GALV (COLOCADO)</v>
          </cell>
        </row>
        <row r="4816">
          <cell r="A4816">
            <v>11587</v>
          </cell>
          <cell r="B4816" t="str">
            <v>FORRO PVC EM PLACAS LARG=10CM E=8MM COMP=6M LISO (INCL COLOC</v>
          </cell>
          <cell r="C4816" t="str">
            <v>M2</v>
          </cell>
          <cell r="D4816">
            <v>1</v>
          </cell>
          <cell r="E4816">
            <v>25.15</v>
          </cell>
          <cell r="F4816">
            <v>26.01</v>
          </cell>
          <cell r="H4816">
            <v>26.87</v>
          </cell>
          <cell r="I4816" t="str">
            <v>MATE MDIV 11587</v>
          </cell>
        </row>
        <row r="4817">
          <cell r="B4817" t="str">
            <v>ACAO)</v>
          </cell>
        </row>
        <row r="4818">
          <cell r="A4818">
            <v>11585</v>
          </cell>
          <cell r="B4818" t="str">
            <v>FORRO TP FIBRAROC/EUCATEX - PLACAS 609 X 1234MM E=15MM PERFI</v>
          </cell>
          <cell r="C4818" t="str">
            <v>M2</v>
          </cell>
          <cell r="D4818">
            <v>2</v>
          </cell>
          <cell r="E4818">
            <v>61.3</v>
          </cell>
          <cell r="F4818">
            <v>61.3</v>
          </cell>
          <cell r="H4818">
            <v>61.3</v>
          </cell>
          <cell r="I4818" t="str">
            <v>MATE MDIV 11585</v>
          </cell>
        </row>
        <row r="4819">
          <cell r="B4819" t="str">
            <v>L CARTOLA (COLOCADO)</v>
          </cell>
        </row>
        <row r="4820">
          <cell r="A4820">
            <v>3273</v>
          </cell>
          <cell r="B4820" t="str">
            <v>FORRO TP PACOTE CHAPAS FIBRA MAD SOFT PINT BRANCA LISA484 X</v>
          </cell>
          <cell r="C4820" t="str">
            <v>M2</v>
          </cell>
          <cell r="D4820">
            <v>2</v>
          </cell>
          <cell r="E4820">
            <v>29.26</v>
          </cell>
          <cell r="F4820">
            <v>29.26</v>
          </cell>
          <cell r="H4820">
            <v>29.26</v>
          </cell>
          <cell r="I4820" t="str">
            <v>MATE MDIV 3273</v>
          </cell>
        </row>
        <row r="4821">
          <cell r="B4821" t="str">
            <v>2484MM E=12MM INCL SUSTENTACAO PERFIS "T" LEVE - COLOCADO"</v>
          </cell>
        </row>
        <row r="4822">
          <cell r="A4822" t="str">
            <v>ÓDIGO</v>
          </cell>
          <cell r="B4822" t="str">
            <v>| DESCRIÇÃO DO INSUMO</v>
          </cell>
          <cell r="C4822" t="str">
            <v>| UNID.</v>
          </cell>
          <cell r="D4822" t="str">
            <v>| CAT.</v>
          </cell>
          <cell r="E4822" t="str">
            <v>P R E Ç O</v>
          </cell>
          <cell r="F4822" t="str">
            <v>S  C A L C</v>
          </cell>
          <cell r="G4822" t="str">
            <v>U L A</v>
          </cell>
          <cell r="H4822" t="str">
            <v>D O S  |</v>
          </cell>
          <cell r="I4822" t="str">
            <v>COD.INTELIGENTE</v>
          </cell>
        </row>
        <row r="4823">
          <cell r="D4823">
            <v>1</v>
          </cell>
          <cell r="E4823" t="str">
            <v>.QUARTIL</v>
          </cell>
          <cell r="F4823" t="str">
            <v>MEDIANO</v>
          </cell>
          <cell r="G4823">
            <v>3</v>
          </cell>
          <cell r="H4823" t="str">
            <v>.QUARTIL</v>
          </cell>
        </row>
        <row r="4825">
          <cell r="A4825" t="str">
            <v>íNCULO..</v>
          </cell>
          <cell r="B4825" t="str">
            <v>...: NACIONAL CAIXA</v>
          </cell>
        </row>
        <row r="4827">
          <cell r="A4827">
            <v>11583</v>
          </cell>
          <cell r="B4827" t="str">
            <v>FORRO TP PACOTE CHAPAS FIBRA MAD SOFT PINT BRANCA TEXT 484 X</v>
          </cell>
          <cell r="C4827" t="str">
            <v>M2</v>
          </cell>
          <cell r="D4827">
            <v>2</v>
          </cell>
          <cell r="E4827">
            <v>71.5</v>
          </cell>
          <cell r="F4827">
            <v>71.5</v>
          </cell>
          <cell r="H4827">
            <v>71.5</v>
          </cell>
          <cell r="I4827" t="str">
            <v>MATE MDIV 11583</v>
          </cell>
        </row>
        <row r="4828">
          <cell r="B4828" t="str">
            <v>1234MM E=12MM INCL SUSTENTACAO PERFIS "T" LEVE - COLOCADO"</v>
          </cell>
        </row>
        <row r="4829">
          <cell r="A4829">
            <v>11883</v>
          </cell>
          <cell r="B4829" t="str">
            <v>FOSSA "IMHOFF" PARA 100 CONTRIBUINTES</v>
          </cell>
          <cell r="C4829" t="str">
            <v>UN</v>
          </cell>
          <cell r="D4829">
            <v>2</v>
          </cell>
          <cell r="E4829">
            <v>2288.9499999999998</v>
          </cell>
          <cell r="F4829">
            <v>2288.9499999999998</v>
          </cell>
          <cell r="H4829">
            <v>2288.9499999999998</v>
          </cell>
          <cell r="I4829" t="str">
            <v>MATE MHIS 11883</v>
          </cell>
        </row>
        <row r="4830">
          <cell r="A4830">
            <v>11884</v>
          </cell>
          <cell r="B4830" t="str">
            <v>FOSSA "IMHOFF" PARA 150 CONTRIBUINTES</v>
          </cell>
          <cell r="C4830" t="str">
            <v>UN</v>
          </cell>
          <cell r="D4830">
            <v>2</v>
          </cell>
          <cell r="E4830">
            <v>3283.24</v>
          </cell>
          <cell r="F4830">
            <v>3283.24</v>
          </cell>
          <cell r="H4830">
            <v>3283.24</v>
          </cell>
          <cell r="I4830" t="str">
            <v>MATE MHIS 11884</v>
          </cell>
        </row>
        <row r="4831">
          <cell r="A4831">
            <v>11885</v>
          </cell>
          <cell r="B4831" t="str">
            <v>FOSSA "IMHOFF" PARA 200 CONTRIBUINTES</v>
          </cell>
          <cell r="C4831" t="str">
            <v>UN</v>
          </cell>
          <cell r="D4831">
            <v>2</v>
          </cell>
          <cell r="E4831">
            <v>4042.66</v>
          </cell>
          <cell r="F4831">
            <v>4042.66</v>
          </cell>
          <cell r="H4831">
            <v>4042.66</v>
          </cell>
          <cell r="I4831" t="str">
            <v>MATE MHIS 11885</v>
          </cell>
        </row>
        <row r="4832">
          <cell r="A4832">
            <v>11886</v>
          </cell>
          <cell r="B4832" t="str">
            <v>FOSSA "IMHOFF" PARA 30 CONTRIBUINTES</v>
          </cell>
          <cell r="C4832" t="str">
            <v>UN</v>
          </cell>
          <cell r="D4832">
            <v>2</v>
          </cell>
          <cell r="E4832">
            <v>991.83</v>
          </cell>
          <cell r="F4832">
            <v>991.83</v>
          </cell>
          <cell r="H4832">
            <v>991.83</v>
          </cell>
          <cell r="I4832" t="str">
            <v>MATE MHIS 11886</v>
          </cell>
        </row>
        <row r="4833">
          <cell r="A4833">
            <v>11887</v>
          </cell>
          <cell r="B4833" t="str">
            <v>FOSSA "IMHOFF" PARA 50 CONTRIBUINTES</v>
          </cell>
          <cell r="C4833" t="str">
            <v>UN</v>
          </cell>
          <cell r="D4833">
            <v>1</v>
          </cell>
          <cell r="E4833">
            <v>1200</v>
          </cell>
          <cell r="F4833">
            <v>1200</v>
          </cell>
          <cell r="H4833">
            <v>1200</v>
          </cell>
          <cell r="I4833" t="str">
            <v>MATE MHIS 11887</v>
          </cell>
        </row>
        <row r="4834">
          <cell r="A4834">
            <v>11888</v>
          </cell>
          <cell r="B4834" t="str">
            <v>FOSSA "IMHOFF" PARA 75 CONTRIBUINTES</v>
          </cell>
          <cell r="C4834" t="str">
            <v>UN</v>
          </cell>
          <cell r="D4834">
            <v>2</v>
          </cell>
          <cell r="E4834">
            <v>1550.8</v>
          </cell>
          <cell r="F4834">
            <v>1550.8</v>
          </cell>
          <cell r="H4834">
            <v>1550.8</v>
          </cell>
          <cell r="I4834" t="str">
            <v>MATE MHIS 11888</v>
          </cell>
        </row>
        <row r="4835">
          <cell r="A4835">
            <v>3277</v>
          </cell>
          <cell r="B4835" t="str">
            <v>FOSSA SEPTICA CONCRETO PRE MOLDADO PARA 10 CONTRIBUINTES - 9</v>
          </cell>
          <cell r="C4835" t="str">
            <v>UN</v>
          </cell>
          <cell r="D4835">
            <v>2</v>
          </cell>
          <cell r="E4835">
            <v>316.7</v>
          </cell>
          <cell r="F4835">
            <v>316.7</v>
          </cell>
          <cell r="H4835">
            <v>316.7</v>
          </cell>
          <cell r="I4835" t="str">
            <v>MATE MHIS 3277</v>
          </cell>
        </row>
        <row r="4836">
          <cell r="B4836" t="str">
            <v>0 X 90 CM</v>
          </cell>
        </row>
        <row r="4837">
          <cell r="A4837">
            <v>3281</v>
          </cell>
          <cell r="B4837" t="str">
            <v>FOSSA SEPTICA CONCRETO PRE MOLDADO PARA 5 CONTRIBUINTES - 90</v>
          </cell>
          <cell r="C4837" t="str">
            <v>UN</v>
          </cell>
          <cell r="D4837">
            <v>2</v>
          </cell>
          <cell r="E4837">
            <v>246.32</v>
          </cell>
          <cell r="F4837">
            <v>246.32</v>
          </cell>
          <cell r="H4837">
            <v>246.32</v>
          </cell>
          <cell r="I4837" t="str">
            <v>MATE MHIS 3281</v>
          </cell>
        </row>
        <row r="4838">
          <cell r="B4838" t="str">
            <v>X 70 CM</v>
          </cell>
        </row>
        <row r="4839">
          <cell r="A4839">
            <v>14576</v>
          </cell>
          <cell r="B4839" t="str">
            <v>FRESADORA DE ASFALTO A FRIO, CIBER, MODELO 1900 DC, POTÊNCIA</v>
          </cell>
          <cell r="C4839" t="str">
            <v>UN</v>
          </cell>
          <cell r="D4839" t="str">
            <v>2  1.96</v>
          </cell>
          <cell r="E4839" t="str">
            <v>5.536,68  1</v>
          </cell>
          <cell r="F4839" t="str">
            <v>.965.536,68</v>
          </cell>
          <cell r="G4839" t="str">
            <v>1.96</v>
          </cell>
          <cell r="H4839">
            <v>5536.68</v>
          </cell>
          <cell r="I4839" t="str">
            <v>EQHP EQAQ 14576</v>
          </cell>
        </row>
        <row r="4840">
          <cell r="B4840" t="str">
            <v>297 KW (398 HP), LARG. = 2M .</v>
          </cell>
        </row>
        <row r="4841">
          <cell r="A4841">
            <v>13877</v>
          </cell>
          <cell r="B4841" t="str">
            <v>FRESADORA DE ASFALTO A FRIO, WIRTGEN, MODELO W 1000, LARG =</v>
          </cell>
          <cell r="C4841" t="str">
            <v>UN</v>
          </cell>
          <cell r="D4841" t="str">
            <v>2  1.03</v>
          </cell>
          <cell r="E4841" t="str">
            <v>1.484,77  1</v>
          </cell>
          <cell r="F4841" t="str">
            <v>.031.484,77</v>
          </cell>
          <cell r="G4841" t="str">
            <v>1.03</v>
          </cell>
          <cell r="H4841">
            <v>1484.77</v>
          </cell>
          <cell r="I4841" t="str">
            <v>EQHP EQAQ 13877</v>
          </cell>
        </row>
        <row r="4842">
          <cell r="B4842" t="str">
            <v>1M, POTÊNCIA ( 206 HP )</v>
          </cell>
        </row>
        <row r="4843">
          <cell r="A4843">
            <v>7308</v>
          </cell>
          <cell r="B4843" t="str">
            <v>FUNDO ANTICORROSIVO TIPO ZARCAO OU EQUIV</v>
          </cell>
          <cell r="C4843" t="str">
            <v>GL</v>
          </cell>
          <cell r="D4843">
            <v>2</v>
          </cell>
          <cell r="E4843">
            <v>40.36</v>
          </cell>
          <cell r="F4843">
            <v>51.13</v>
          </cell>
          <cell r="H4843">
            <v>67.88</v>
          </cell>
          <cell r="I4843" t="str">
            <v>MATE MDIV 7308</v>
          </cell>
        </row>
        <row r="4844">
          <cell r="A4844">
            <v>7307</v>
          </cell>
          <cell r="B4844" t="str">
            <v>FUNDO ANTICORROSIVO TIPO ZARCAO OU EQUIV</v>
          </cell>
          <cell r="C4844" t="str">
            <v>L</v>
          </cell>
          <cell r="D4844">
            <v>2</v>
          </cell>
          <cell r="E4844">
            <v>11.21</v>
          </cell>
          <cell r="F4844">
            <v>14.2</v>
          </cell>
          <cell r="H4844">
            <v>18.850000000000001</v>
          </cell>
          <cell r="I4844" t="str">
            <v>MATE MDIV 7307</v>
          </cell>
        </row>
        <row r="4845">
          <cell r="A4845">
            <v>6089</v>
          </cell>
          <cell r="B4845" t="str">
            <v>FUNDO PREPARADOR DE PAREDES(ACRILICO)</v>
          </cell>
          <cell r="C4845" t="str">
            <v>GL</v>
          </cell>
          <cell r="D4845">
            <v>2</v>
          </cell>
          <cell r="E4845">
            <v>39.42</v>
          </cell>
          <cell r="F4845">
            <v>47.45</v>
          </cell>
          <cell r="H4845">
            <v>52.56</v>
          </cell>
          <cell r="I4845" t="str">
            <v>MATE MDIV 6089</v>
          </cell>
        </row>
        <row r="4846">
          <cell r="A4846">
            <v>6086</v>
          </cell>
          <cell r="B4846" t="str">
            <v>FUNDO SINTETICO NIVELADOR BRANCO FOSCO PARA MADEIRA</v>
          </cell>
          <cell r="C4846" t="str">
            <v>GL</v>
          </cell>
          <cell r="D4846">
            <v>2</v>
          </cell>
          <cell r="E4846">
            <v>37.17</v>
          </cell>
          <cell r="F4846">
            <v>40.76</v>
          </cell>
          <cell r="H4846">
            <v>46.15</v>
          </cell>
          <cell r="I4846" t="str">
            <v>MATE MDIV 6086</v>
          </cell>
        </row>
        <row r="4847">
          <cell r="A4847">
            <v>3291</v>
          </cell>
          <cell r="B4847" t="str">
            <v>FURADEIRA DE IMPACTO ELETRICA INDUSTRIAL C/ MANDRIL DE 5/8"</v>
          </cell>
          <cell r="C4847" t="str">
            <v>H</v>
          </cell>
          <cell r="D4847">
            <v>1</v>
          </cell>
          <cell r="E4847">
            <v>0.77</v>
          </cell>
          <cell r="F4847">
            <v>0.77</v>
          </cell>
          <cell r="H4847">
            <v>0.77</v>
          </cell>
          <cell r="I4847" t="str">
            <v>EQHP EQLC 3291</v>
          </cell>
        </row>
        <row r="4848">
          <cell r="B4848" t="str">
            <v>PORTATIL</v>
          </cell>
        </row>
        <row r="4849">
          <cell r="A4849">
            <v>12344</v>
          </cell>
          <cell r="B4849" t="str">
            <v>FUSIVEL DIAZED 20A</v>
          </cell>
          <cell r="C4849" t="str">
            <v>UN</v>
          </cell>
          <cell r="D4849">
            <v>2</v>
          </cell>
          <cell r="E4849">
            <v>0.64</v>
          </cell>
          <cell r="F4849">
            <v>0.9</v>
          </cell>
          <cell r="H4849">
            <v>0.93</v>
          </cell>
          <cell r="I4849" t="str">
            <v>MATE MELE 12344</v>
          </cell>
        </row>
        <row r="4850">
          <cell r="A4850">
            <v>12343</v>
          </cell>
          <cell r="B4850" t="str">
            <v>FUSIVEL DIAZED 35A</v>
          </cell>
          <cell r="C4850" t="str">
            <v>UN</v>
          </cell>
          <cell r="D4850">
            <v>2</v>
          </cell>
          <cell r="E4850">
            <v>0.81</v>
          </cell>
          <cell r="F4850">
            <v>1.1499999999999999</v>
          </cell>
          <cell r="H4850">
            <v>1.19</v>
          </cell>
          <cell r="I4850" t="str">
            <v>MATE MELE 12343</v>
          </cell>
        </row>
        <row r="4851">
          <cell r="A4851">
            <v>12345</v>
          </cell>
          <cell r="B4851" t="str">
            <v>FUSIVEL DIAZED 80A</v>
          </cell>
          <cell r="C4851" t="str">
            <v>UN</v>
          </cell>
          <cell r="D4851">
            <v>2</v>
          </cell>
          <cell r="E4851">
            <v>1.1299999999999999</v>
          </cell>
          <cell r="F4851">
            <v>1.6</v>
          </cell>
          <cell r="H4851">
            <v>1.66</v>
          </cell>
          <cell r="I4851" t="str">
            <v>MATE MELE 12345</v>
          </cell>
        </row>
        <row r="4852">
          <cell r="A4852">
            <v>12346</v>
          </cell>
          <cell r="B4852" t="str">
            <v>FUSIVEL FACA 100A - 250V FIXO</v>
          </cell>
          <cell r="C4852" t="str">
            <v>UN</v>
          </cell>
          <cell r="D4852">
            <v>2</v>
          </cell>
          <cell r="E4852">
            <v>4.3099999999999996</v>
          </cell>
          <cell r="F4852">
            <v>6.83</v>
          </cell>
          <cell r="H4852">
            <v>6.31</v>
          </cell>
          <cell r="I4852" t="str">
            <v>MATE MELE 12346</v>
          </cell>
        </row>
        <row r="4853">
          <cell r="A4853" t="str">
            <v>ÓDIGO</v>
          </cell>
          <cell r="B4853" t="str">
            <v>| DESCRIÇÃO DO INSUMO</v>
          </cell>
          <cell r="C4853" t="str">
            <v>| UNID.</v>
          </cell>
          <cell r="D4853" t="str">
            <v>| CAT.</v>
          </cell>
          <cell r="E4853" t="str">
            <v>P R E Ç O</v>
          </cell>
          <cell r="F4853" t="str">
            <v>S  C A L C</v>
          </cell>
          <cell r="G4853" t="str">
            <v>U L A</v>
          </cell>
          <cell r="H4853" t="str">
            <v>D O S  |</v>
          </cell>
          <cell r="I4853" t="str">
            <v>COD.INTELIGENTE</v>
          </cell>
        </row>
        <row r="4854">
          <cell r="D4854">
            <v>1</v>
          </cell>
          <cell r="E4854" t="str">
            <v>.QUARTIL</v>
          </cell>
          <cell r="F4854" t="str">
            <v>MEDIANO</v>
          </cell>
          <cell r="G4854">
            <v>3</v>
          </cell>
          <cell r="H4854" t="str">
            <v>.QUARTIL</v>
          </cell>
        </row>
        <row r="4856">
          <cell r="A4856" t="str">
            <v>íNCULO..</v>
          </cell>
          <cell r="B4856" t="str">
            <v>...: NACIONAL CAIXA</v>
          </cell>
        </row>
        <row r="4858">
          <cell r="A4858">
            <v>12348</v>
          </cell>
          <cell r="B4858" t="str">
            <v>FUSIVEL FACA 250 A 400A - 250V FIXO</v>
          </cell>
          <cell r="C4858" t="str">
            <v>UN</v>
          </cell>
          <cell r="D4858">
            <v>2</v>
          </cell>
          <cell r="E4858">
            <v>11.11</v>
          </cell>
          <cell r="F4858">
            <v>15.69</v>
          </cell>
          <cell r="H4858">
            <v>16.27</v>
          </cell>
          <cell r="I4858" t="str">
            <v>MATE MELE 12348</v>
          </cell>
        </row>
        <row r="4859">
          <cell r="A4859">
            <v>3302</v>
          </cell>
          <cell r="B4859" t="str">
            <v>FUSIVEL NH 100A TAM. 00</v>
          </cell>
          <cell r="C4859" t="str">
            <v>UN</v>
          </cell>
          <cell r="D4859">
            <v>2</v>
          </cell>
          <cell r="E4859">
            <v>6.27</v>
          </cell>
          <cell r="F4859">
            <v>8.85</v>
          </cell>
          <cell r="H4859">
            <v>9.18</v>
          </cell>
          <cell r="I4859" t="str">
            <v>MATE MELE 3302</v>
          </cell>
        </row>
        <row r="4860">
          <cell r="A4860">
            <v>3297</v>
          </cell>
          <cell r="B4860" t="str">
            <v>FUSIVEL NH 125A TAM. 00</v>
          </cell>
          <cell r="C4860" t="str">
            <v>UN</v>
          </cell>
          <cell r="D4860">
            <v>2</v>
          </cell>
          <cell r="E4860">
            <v>6.46</v>
          </cell>
          <cell r="F4860">
            <v>9.1199999999999992</v>
          </cell>
          <cell r="H4860">
            <v>9.4600000000000009</v>
          </cell>
          <cell r="I4860" t="str">
            <v>MATE MELE 3297</v>
          </cell>
        </row>
        <row r="4861">
          <cell r="A4861">
            <v>3294</v>
          </cell>
          <cell r="B4861" t="str">
            <v>FUSIVEL NH 160A TAM. 00</v>
          </cell>
          <cell r="C4861" t="str">
            <v>UN</v>
          </cell>
          <cell r="D4861">
            <v>2</v>
          </cell>
          <cell r="E4861">
            <v>6.25</v>
          </cell>
          <cell r="F4861">
            <v>8.83</v>
          </cell>
          <cell r="H4861">
            <v>9.16</v>
          </cell>
          <cell r="I4861" t="str">
            <v>MATE MELE 3294</v>
          </cell>
        </row>
        <row r="4862">
          <cell r="A4862">
            <v>3292</v>
          </cell>
          <cell r="B4862" t="str">
            <v>FUSIVEL NH 20A TAM. 00</v>
          </cell>
          <cell r="C4862" t="str">
            <v>UN</v>
          </cell>
          <cell r="D4862">
            <v>1</v>
          </cell>
          <cell r="E4862">
            <v>6.72</v>
          </cell>
          <cell r="F4862">
            <v>9.49</v>
          </cell>
          <cell r="H4862">
            <v>9.84</v>
          </cell>
          <cell r="I4862" t="str">
            <v>MATE MELE 3292</v>
          </cell>
        </row>
        <row r="4863">
          <cell r="A4863">
            <v>3298</v>
          </cell>
          <cell r="B4863" t="str">
            <v>FUSIVEL NH 200A TAM. 01</v>
          </cell>
          <cell r="C4863" t="str">
            <v>UN</v>
          </cell>
          <cell r="D4863">
            <v>2</v>
          </cell>
          <cell r="E4863">
            <v>9.85</v>
          </cell>
          <cell r="F4863">
            <v>13.91</v>
          </cell>
          <cell r="H4863">
            <v>14.43</v>
          </cell>
          <cell r="I4863" t="str">
            <v>MATE MELE 3298</v>
          </cell>
        </row>
        <row r="4864">
          <cell r="A4864">
            <v>3300</v>
          </cell>
          <cell r="B4864" t="str">
            <v>FUSIVEL NH 250A TAM. 00</v>
          </cell>
          <cell r="C4864" t="str">
            <v>UN</v>
          </cell>
          <cell r="D4864">
            <v>2</v>
          </cell>
          <cell r="E4864">
            <v>7.65</v>
          </cell>
          <cell r="F4864">
            <v>10.8</v>
          </cell>
          <cell r="H4864">
            <v>11.2</v>
          </cell>
          <cell r="I4864" t="str">
            <v>MATE MELE 3300</v>
          </cell>
        </row>
        <row r="4865">
          <cell r="A4865">
            <v>3301</v>
          </cell>
          <cell r="B4865" t="str">
            <v>FUSIVEL NH 250A TAM. 01</v>
          </cell>
          <cell r="C4865" t="str">
            <v>UN</v>
          </cell>
          <cell r="D4865">
            <v>2</v>
          </cell>
          <cell r="E4865">
            <v>10.88</v>
          </cell>
          <cell r="F4865">
            <v>15.36</v>
          </cell>
          <cell r="H4865">
            <v>15.93</v>
          </cell>
          <cell r="I4865" t="str">
            <v>MATE MELE 3301</v>
          </cell>
        </row>
        <row r="4866">
          <cell r="A4866">
            <v>3293</v>
          </cell>
          <cell r="B4866" t="str">
            <v>FUSIVEL NH 36A TAM. 00</v>
          </cell>
          <cell r="C4866" t="str">
            <v>UN</v>
          </cell>
          <cell r="D4866">
            <v>2</v>
          </cell>
          <cell r="E4866">
            <v>6.52</v>
          </cell>
          <cell r="F4866">
            <v>9.2100000000000009</v>
          </cell>
          <cell r="H4866">
            <v>9.5500000000000007</v>
          </cell>
          <cell r="I4866" t="str">
            <v>MATE MELE 3293</v>
          </cell>
        </row>
        <row r="4867">
          <cell r="A4867">
            <v>3295</v>
          </cell>
          <cell r="B4867" t="str">
            <v>FUSIVEL NH 50A TAM. 00</v>
          </cell>
          <cell r="C4867" t="str">
            <v>UN</v>
          </cell>
          <cell r="D4867">
            <v>2</v>
          </cell>
          <cell r="E4867">
            <v>6.39</v>
          </cell>
          <cell r="F4867">
            <v>9.0299999999999994</v>
          </cell>
          <cell r="H4867">
            <v>9.3699999999999992</v>
          </cell>
          <cell r="I4867" t="str">
            <v>MATE MELE 3295</v>
          </cell>
        </row>
        <row r="4868">
          <cell r="A4868">
            <v>3299</v>
          </cell>
          <cell r="B4868" t="str">
            <v>FUSIVEL NH 63A TAM. 00</v>
          </cell>
          <cell r="C4868" t="str">
            <v>UN</v>
          </cell>
          <cell r="D4868">
            <v>2</v>
          </cell>
          <cell r="E4868">
            <v>6.39</v>
          </cell>
          <cell r="F4868">
            <v>9.0299999999999994</v>
          </cell>
          <cell r="H4868">
            <v>9.3699999999999992</v>
          </cell>
          <cell r="I4868" t="str">
            <v>MATE MELE 3299</v>
          </cell>
        </row>
        <row r="4869">
          <cell r="A4869">
            <v>3296</v>
          </cell>
          <cell r="B4869" t="str">
            <v>FUSIVEL NH 80A TAM. 00</v>
          </cell>
          <cell r="C4869" t="str">
            <v>UN</v>
          </cell>
          <cell r="D4869">
            <v>2</v>
          </cell>
          <cell r="E4869">
            <v>5.84</v>
          </cell>
          <cell r="F4869">
            <v>8.26</v>
          </cell>
          <cell r="H4869">
            <v>8.56</v>
          </cell>
          <cell r="I4869" t="str">
            <v>MATE MELE 3296</v>
          </cell>
        </row>
        <row r="4870">
          <cell r="A4870">
            <v>12353</v>
          </cell>
          <cell r="B4870" t="str">
            <v>FUSIVEL ROSCA 15A - 250V FIXO</v>
          </cell>
          <cell r="C4870" t="str">
            <v>UN</v>
          </cell>
          <cell r="D4870">
            <v>2</v>
          </cell>
          <cell r="E4870">
            <v>1.02</v>
          </cell>
          <cell r="F4870">
            <v>1.62</v>
          </cell>
          <cell r="H4870">
            <v>1.49</v>
          </cell>
          <cell r="I4870" t="str">
            <v>MATE MELE 12353</v>
          </cell>
        </row>
        <row r="4871">
          <cell r="A4871">
            <v>3304</v>
          </cell>
          <cell r="B4871" t="str">
            <v>FUSIVEL TIPO CARTUCHO 100A - 250V</v>
          </cell>
          <cell r="C4871" t="str">
            <v>UN</v>
          </cell>
          <cell r="D4871">
            <v>2</v>
          </cell>
          <cell r="E4871">
            <v>15.8</v>
          </cell>
          <cell r="F4871">
            <v>15.87</v>
          </cell>
          <cell r="H4871">
            <v>16.350000000000001</v>
          </cell>
          <cell r="I4871" t="str">
            <v>MATE MELE 3304</v>
          </cell>
        </row>
        <row r="4872">
          <cell r="A4872">
            <v>13372</v>
          </cell>
          <cell r="B4872" t="str">
            <v>FUSIVEL TIPO CARTUCHO 100A - 600V</v>
          </cell>
          <cell r="C4872" t="str">
            <v>UN</v>
          </cell>
          <cell r="D4872">
            <v>2</v>
          </cell>
          <cell r="E4872">
            <v>25.83</v>
          </cell>
          <cell r="F4872">
            <v>25.94</v>
          </cell>
          <cell r="H4872">
            <v>26.73</v>
          </cell>
          <cell r="I4872" t="str">
            <v>MATE MELE 13372</v>
          </cell>
        </row>
        <row r="4873">
          <cell r="A4873">
            <v>3303</v>
          </cell>
          <cell r="B4873" t="str">
            <v>FUSIVEL TIPO CARTUCHO 30A - 250V</v>
          </cell>
          <cell r="C4873" t="str">
            <v>UN</v>
          </cell>
          <cell r="D4873">
            <v>1</v>
          </cell>
          <cell r="E4873">
            <v>2.29</v>
          </cell>
          <cell r="F4873">
            <v>2.2999999999999998</v>
          </cell>
          <cell r="H4873">
            <v>2.37</v>
          </cell>
          <cell r="I4873" t="str">
            <v>MATE MELE 3303</v>
          </cell>
        </row>
        <row r="4874">
          <cell r="A4874">
            <v>3306</v>
          </cell>
          <cell r="B4874" t="str">
            <v>FUSIVEL TIPO CARTUCHO 50A - 250V</v>
          </cell>
          <cell r="C4874" t="str">
            <v>UN</v>
          </cell>
          <cell r="D4874">
            <v>2</v>
          </cell>
          <cell r="E4874">
            <v>4.3899999999999997</v>
          </cell>
          <cell r="F4874">
            <v>4.41</v>
          </cell>
          <cell r="H4874">
            <v>4.55</v>
          </cell>
          <cell r="I4874" t="str">
            <v>MATE MELE 3306</v>
          </cell>
        </row>
        <row r="4875">
          <cell r="A4875">
            <v>3305</v>
          </cell>
          <cell r="B4875" t="str">
            <v>FUSIVEL TIPO CARTUCHO 60A - 250V</v>
          </cell>
          <cell r="C4875" t="str">
            <v>UN</v>
          </cell>
          <cell r="D4875">
            <v>2</v>
          </cell>
          <cell r="E4875">
            <v>4.12</v>
          </cell>
          <cell r="F4875">
            <v>4.1399999999999997</v>
          </cell>
          <cell r="H4875">
            <v>4.26</v>
          </cell>
          <cell r="I4875" t="str">
            <v>MATE MELE 3305</v>
          </cell>
        </row>
        <row r="4876">
          <cell r="A4876">
            <v>13371</v>
          </cell>
          <cell r="B4876" t="str">
            <v>FUSIVEL TIPO CARTUCHO 60A - 600V</v>
          </cell>
          <cell r="C4876" t="str">
            <v>UN</v>
          </cell>
          <cell r="D4876">
            <v>2</v>
          </cell>
          <cell r="E4876">
            <v>12.04</v>
          </cell>
          <cell r="F4876">
            <v>12.09</v>
          </cell>
          <cell r="H4876">
            <v>12.46</v>
          </cell>
          <cell r="I4876" t="str">
            <v>MATE MELE 13371</v>
          </cell>
        </row>
        <row r="4877">
          <cell r="A4877">
            <v>3309</v>
          </cell>
          <cell r="B4877" t="str">
            <v>GABIAO CAIXA MALHA HEXAG 8 X 10CM  FIO GALV/ZINC 2,7MM   H=0</v>
          </cell>
          <cell r="C4877" t="str">
            <v>M3</v>
          </cell>
          <cell r="D4877">
            <v>1</v>
          </cell>
          <cell r="E4877">
            <v>106.08</v>
          </cell>
          <cell r="F4877">
            <v>106.08</v>
          </cell>
          <cell r="H4877">
            <v>106.08</v>
          </cell>
          <cell r="I4877" t="str">
            <v>MATE MDIV 3309</v>
          </cell>
        </row>
        <row r="4878">
          <cell r="B4878" t="str">
            <v>,50M</v>
          </cell>
        </row>
        <row r="4879">
          <cell r="A4879">
            <v>11596</v>
          </cell>
          <cell r="B4879" t="str">
            <v>GABIAO CAIXA MALHA HEXAG 8 X 10CM FIO GALV/ZINC 2,7MM - 2,0</v>
          </cell>
          <cell r="C4879" t="str">
            <v>UN</v>
          </cell>
          <cell r="D4879">
            <v>2</v>
          </cell>
          <cell r="E4879">
            <v>106.08</v>
          </cell>
          <cell r="F4879">
            <v>106.08</v>
          </cell>
          <cell r="H4879">
            <v>106.08</v>
          </cell>
          <cell r="I4879" t="str">
            <v>MATE MDIV 11596</v>
          </cell>
        </row>
        <row r="4880">
          <cell r="B4880" t="str">
            <v>X 1,0 X 0,5M</v>
          </cell>
        </row>
        <row r="4881">
          <cell r="A4881">
            <v>11597</v>
          </cell>
          <cell r="B4881" t="str">
            <v>GABIAO CAIXA MALHA HEXAG 8 X 10CM FIO GALV/ZINC 2,7MM - 2,0</v>
          </cell>
          <cell r="C4881" t="str">
            <v>UN</v>
          </cell>
          <cell r="D4881">
            <v>2</v>
          </cell>
          <cell r="E4881">
            <v>152.47</v>
          </cell>
          <cell r="F4881">
            <v>152.47</v>
          </cell>
          <cell r="H4881">
            <v>152.47</v>
          </cell>
          <cell r="I4881" t="str">
            <v>MATE MDIV 11597</v>
          </cell>
        </row>
        <row r="4882">
          <cell r="B4882" t="str">
            <v>X 1,0 X 1,0M</v>
          </cell>
        </row>
        <row r="4883">
          <cell r="A4883">
            <v>11592</v>
          </cell>
          <cell r="B4883" t="str">
            <v>GABIAO CAIXA MALHA HEXAG 8 X 10CM FIO 2,7MM REVESTIDO C/ PVC</v>
          </cell>
          <cell r="C4883" t="str">
            <v>UN</v>
          </cell>
          <cell r="D4883">
            <v>2</v>
          </cell>
          <cell r="E4883">
            <v>126.63</v>
          </cell>
          <cell r="F4883">
            <v>126.63</v>
          </cell>
          <cell r="H4883">
            <v>126.63</v>
          </cell>
          <cell r="I4883" t="str">
            <v>MATE MDIV 11592</v>
          </cell>
        </row>
        <row r="4884">
          <cell r="A4884" t="str">
            <v>ÓDIGO</v>
          </cell>
          <cell r="B4884" t="str">
            <v>| DESCRIÇÃO DO INSUMO</v>
          </cell>
          <cell r="C4884" t="str">
            <v>| UNID.</v>
          </cell>
          <cell r="D4884" t="str">
            <v>| CAT.</v>
          </cell>
          <cell r="E4884" t="str">
            <v>P R E Ç O</v>
          </cell>
          <cell r="F4884" t="str">
            <v>S  C A L C</v>
          </cell>
          <cell r="G4884" t="str">
            <v>U L A</v>
          </cell>
          <cell r="H4884" t="str">
            <v>D O S  |</v>
          </cell>
          <cell r="I4884" t="str">
            <v>COD.INTELIGENTE</v>
          </cell>
        </row>
        <row r="4885">
          <cell r="D4885">
            <v>1</v>
          </cell>
          <cell r="E4885" t="str">
            <v>.QUARTIL</v>
          </cell>
          <cell r="F4885" t="str">
            <v>MEDIANO</v>
          </cell>
          <cell r="G4885">
            <v>3</v>
          </cell>
          <cell r="H4885" t="str">
            <v>.QUARTIL</v>
          </cell>
        </row>
        <row r="4887">
          <cell r="A4887" t="str">
            <v>íNCULO..</v>
          </cell>
          <cell r="B4887" t="str">
            <v>...: NACIONAL CAIXA</v>
          </cell>
        </row>
        <row r="4889">
          <cell r="B4889" t="str">
            <v>- 2,0 X 1,0 X 0,5M</v>
          </cell>
        </row>
        <row r="4890">
          <cell r="A4890">
            <v>11593</v>
          </cell>
          <cell r="B4890" t="str">
            <v>GABIAO CAIXA MALHA HEXAG 8 X 10CM FIO 2,7MM REVESTIDO C/ PVC</v>
          </cell>
          <cell r="C4890" t="str">
            <v>UN</v>
          </cell>
          <cell r="D4890">
            <v>2</v>
          </cell>
          <cell r="E4890">
            <v>178.96</v>
          </cell>
          <cell r="F4890">
            <v>178.96</v>
          </cell>
          <cell r="H4890">
            <v>178.96</v>
          </cell>
          <cell r="I4890" t="str">
            <v>MATE MDIV 11593</v>
          </cell>
        </row>
        <row r="4891">
          <cell r="B4891" t="str">
            <v>- 2,0 X 1,0 X 1,0M</v>
          </cell>
        </row>
        <row r="4892">
          <cell r="A4892">
            <v>3314</v>
          </cell>
          <cell r="B4892" t="str">
            <v>GABIAO CAIXA MALHA HEXAG 8 X 10CM FIO 2,7MM REVESTIDO C/ PVC</v>
          </cell>
          <cell r="C4892" t="str">
            <v>M3</v>
          </cell>
          <cell r="D4892">
            <v>2</v>
          </cell>
          <cell r="E4892">
            <v>87.8</v>
          </cell>
          <cell r="F4892">
            <v>87.8</v>
          </cell>
          <cell r="H4892">
            <v>87.8</v>
          </cell>
          <cell r="I4892" t="str">
            <v>MATE MDIV 3314</v>
          </cell>
        </row>
        <row r="4893">
          <cell r="B4893" t="str">
            <v>H=0,50M</v>
          </cell>
        </row>
        <row r="4894">
          <cell r="A4894">
            <v>3310</v>
          </cell>
          <cell r="B4894" t="str">
            <v>GABIAO MANTA (COLCHAO) MALHA HEXAG 8 X 10CM FIO GALV/ZINC 2,</v>
          </cell>
          <cell r="C4894" t="str">
            <v>M3</v>
          </cell>
          <cell r="D4894">
            <v>2</v>
          </cell>
          <cell r="E4894">
            <v>128.24</v>
          </cell>
          <cell r="F4894">
            <v>128.24</v>
          </cell>
          <cell r="H4894">
            <v>128.24</v>
          </cell>
          <cell r="I4894" t="str">
            <v>MATE MDIV 3310</v>
          </cell>
        </row>
        <row r="4895">
          <cell r="B4895" t="str">
            <v>2 A 2,4MM - 4,0 X 2,0 X 0,3M</v>
          </cell>
        </row>
        <row r="4896">
          <cell r="A4896">
            <v>11590</v>
          </cell>
          <cell r="B4896" t="str">
            <v>GABIAO MANTA (COLCHAO) MALHA HEXAG 8 X 10CM FIO GALV/ZINC 2,</v>
          </cell>
          <cell r="C4896" t="str">
            <v>UN</v>
          </cell>
          <cell r="D4896">
            <v>2</v>
          </cell>
          <cell r="E4896">
            <v>335.75</v>
          </cell>
          <cell r="F4896">
            <v>335.75</v>
          </cell>
          <cell r="H4896">
            <v>335.75</v>
          </cell>
          <cell r="I4896" t="str">
            <v>MATE MDIV 11590</v>
          </cell>
        </row>
        <row r="4897">
          <cell r="B4897" t="str">
            <v>2 A 2,4MM - 4,0 X 2,0 X 0,3M</v>
          </cell>
        </row>
        <row r="4898">
          <cell r="A4898">
            <v>11591</v>
          </cell>
          <cell r="B4898" t="str">
            <v>GABIAO MANTA/COLCHAO 6 X 8CM FIO GALV/ZINCADO 2,2MM 4 X 2 X</v>
          </cell>
          <cell r="C4898" t="str">
            <v>UN</v>
          </cell>
          <cell r="D4898">
            <v>2</v>
          </cell>
          <cell r="E4898">
            <v>450.68</v>
          </cell>
          <cell r="F4898">
            <v>450.68</v>
          </cell>
          <cell r="H4898">
            <v>450.68</v>
          </cell>
          <cell r="I4898" t="str">
            <v>MATE MDIV 11591</v>
          </cell>
        </row>
        <row r="4899">
          <cell r="B4899" t="str">
            <v>0,23M</v>
          </cell>
        </row>
        <row r="4900">
          <cell r="A4900">
            <v>11588</v>
          </cell>
          <cell r="B4900" t="str">
            <v>GABIAO MANTA/COLCHAO 6 X 8CM FIO 2MM REVESTIDO C/ PVC 4 X 2</v>
          </cell>
          <cell r="C4900" t="str">
            <v>UN</v>
          </cell>
          <cell r="D4900">
            <v>2</v>
          </cell>
          <cell r="E4900">
            <v>319.58999999999997</v>
          </cell>
          <cell r="F4900">
            <v>319.58999999999997</v>
          </cell>
          <cell r="H4900">
            <v>319.58999999999997</v>
          </cell>
          <cell r="I4900" t="str">
            <v>MATE MDIV 11588</v>
          </cell>
        </row>
        <row r="4901">
          <cell r="B4901" t="str">
            <v>X 0,23M</v>
          </cell>
        </row>
        <row r="4902">
          <cell r="A4902">
            <v>11599</v>
          </cell>
          <cell r="B4902" t="str">
            <v>GABIAO SACO MALHA 8 X 10CM FIO GALV/ZINCADO 2,7MM 4 X 0,65M</v>
          </cell>
          <cell r="C4902" t="str">
            <v>UN</v>
          </cell>
          <cell r="D4902">
            <v>2</v>
          </cell>
          <cell r="E4902">
            <v>121.78</v>
          </cell>
          <cell r="F4902">
            <v>121.78</v>
          </cell>
          <cell r="H4902">
            <v>121.78</v>
          </cell>
          <cell r="I4902" t="str">
            <v>MATE MDIV 11599</v>
          </cell>
        </row>
        <row r="4903">
          <cell r="A4903">
            <v>3311</v>
          </cell>
          <cell r="B4903" t="str">
            <v>GABIAO SACO MALHA 8 X 10CM FIO TELA 2,7MM</v>
          </cell>
          <cell r="C4903" t="str">
            <v>M3</v>
          </cell>
          <cell r="D4903">
            <v>2</v>
          </cell>
          <cell r="E4903">
            <v>87</v>
          </cell>
          <cell r="F4903">
            <v>87</v>
          </cell>
          <cell r="H4903">
            <v>87</v>
          </cell>
          <cell r="I4903" t="str">
            <v>MATE MDIV 3311</v>
          </cell>
        </row>
        <row r="4904">
          <cell r="A4904">
            <v>11594</v>
          </cell>
          <cell r="B4904" t="str">
            <v>GABIAO SACO MALHA 8 X 10CM FIO 2,4MM REVESTIDO PVC 3 X 0,65M</v>
          </cell>
          <cell r="C4904" t="str">
            <v>UN</v>
          </cell>
          <cell r="D4904">
            <v>2</v>
          </cell>
          <cell r="E4904">
            <v>95.92</v>
          </cell>
          <cell r="F4904">
            <v>95.92</v>
          </cell>
          <cell r="H4904">
            <v>95.92</v>
          </cell>
          <cell r="I4904" t="str">
            <v>MATE MDIV 11594</v>
          </cell>
        </row>
        <row r="4905">
          <cell r="A4905">
            <v>4315</v>
          </cell>
          <cell r="B4905" t="str">
            <v>GANCHO CHATO EM FG L=110MM P/ RECOBRIMENTO=100MM SECAO 1/8X1</v>
          </cell>
          <cell r="C4905" t="str">
            <v>UN</v>
          </cell>
          <cell r="D4905">
            <v>2</v>
          </cell>
          <cell r="E4905">
            <v>2.1</v>
          </cell>
          <cell r="F4905">
            <v>2.44</v>
          </cell>
          <cell r="H4905">
            <v>2.75</v>
          </cell>
          <cell r="I4905" t="str">
            <v>MATE MDIV 4315</v>
          </cell>
        </row>
        <row r="4906">
          <cell r="B4906" t="str">
            <v>/2" (3MMX12MM) P/ FIXAR TELHA FIBROCIMENTO ONDULADA</v>
          </cell>
        </row>
        <row r="4907">
          <cell r="A4907">
            <v>402</v>
          </cell>
          <cell r="B4907" t="str">
            <v>GANCHO SUSPENSAO OLHAL EM ACO GALV, ESPESSURA 16MM, ABERTURA</v>
          </cell>
          <cell r="C4907" t="str">
            <v>UN</v>
          </cell>
          <cell r="D4907">
            <v>2</v>
          </cell>
          <cell r="E4907">
            <v>3.2</v>
          </cell>
          <cell r="F4907">
            <v>6.37</v>
          </cell>
          <cell r="H4907">
            <v>6.97</v>
          </cell>
          <cell r="I4907" t="str">
            <v>MATE MELE 402</v>
          </cell>
        </row>
        <row r="4908">
          <cell r="B4908" t="str">
            <v>21MM</v>
          </cell>
        </row>
        <row r="4909">
          <cell r="A4909">
            <v>12362</v>
          </cell>
          <cell r="B4909" t="str">
            <v>GANCHO SUSPENSAO PORCA-OLHAL EM ACO GALV ESPESSURA 16MM, ABE</v>
          </cell>
          <cell r="C4909" t="str">
            <v>UN</v>
          </cell>
          <cell r="D4909">
            <v>2</v>
          </cell>
          <cell r="E4909">
            <v>1.73</v>
          </cell>
          <cell r="F4909">
            <v>3.44</v>
          </cell>
          <cell r="H4909">
            <v>3.76</v>
          </cell>
          <cell r="I4909" t="str">
            <v>MATE MELE 12362</v>
          </cell>
        </row>
        <row r="4910">
          <cell r="B4910" t="str">
            <v>RTURA 21MM</v>
          </cell>
        </row>
        <row r="4911">
          <cell r="A4911">
            <v>2715</v>
          </cell>
          <cell r="B4911" t="str">
            <v>GARFO OU CADINHO CURVO, FORCADO, SEM CABO</v>
          </cell>
          <cell r="C4911" t="str">
            <v>UN</v>
          </cell>
          <cell r="D4911">
            <v>2</v>
          </cell>
          <cell r="E4911">
            <v>6.03</v>
          </cell>
          <cell r="F4911">
            <v>7.32</v>
          </cell>
          <cell r="H4911">
            <v>11.17</v>
          </cell>
          <cell r="I4911" t="str">
            <v>MATE MDIV 2715</v>
          </cell>
        </row>
        <row r="4912">
          <cell r="A4912">
            <v>4226</v>
          </cell>
          <cell r="B4912" t="str">
            <v>GAS DE COZINHA - GLP</v>
          </cell>
          <cell r="C4912" t="str">
            <v>KG</v>
          </cell>
          <cell r="D4912">
            <v>2</v>
          </cell>
          <cell r="E4912">
            <v>3.05</v>
          </cell>
          <cell r="F4912">
            <v>3.05</v>
          </cell>
          <cell r="H4912">
            <v>3.05</v>
          </cell>
          <cell r="I4912" t="str">
            <v>MATE MDIV 4226</v>
          </cell>
        </row>
        <row r="4913">
          <cell r="A4913">
            <v>4222</v>
          </cell>
          <cell r="B4913" t="str">
            <v>GASOLINA COMUM</v>
          </cell>
          <cell r="C4913" t="str">
            <v>L</v>
          </cell>
          <cell r="D4913">
            <v>2</v>
          </cell>
          <cell r="E4913">
            <v>3.3</v>
          </cell>
          <cell r="F4913">
            <v>3.3</v>
          </cell>
          <cell r="H4913">
            <v>3.3</v>
          </cell>
          <cell r="I4913" t="str">
            <v>MATE MDIV 4222</v>
          </cell>
        </row>
        <row r="4914">
          <cell r="A4914">
            <v>4013</v>
          </cell>
          <cell r="B4914" t="str">
            <v>GEOTEXTIL NAO TECIDO AGULHADO DE FILAMENTOS CONTINUOS 100% P</v>
          </cell>
          <cell r="C4914" t="str">
            <v>M2</v>
          </cell>
          <cell r="D4914">
            <v>2</v>
          </cell>
          <cell r="E4914">
            <v>3.02</v>
          </cell>
          <cell r="F4914">
            <v>3.12</v>
          </cell>
          <cell r="H4914">
            <v>3.55</v>
          </cell>
          <cell r="I4914" t="str">
            <v>MATE MDIV 4013</v>
          </cell>
        </row>
        <row r="4915">
          <cell r="A4915" t="str">
            <v>ÓDIGO</v>
          </cell>
          <cell r="B4915" t="str">
            <v>| DESCRIÇÃO DO INSUMO</v>
          </cell>
          <cell r="C4915" t="str">
            <v>| UNID.</v>
          </cell>
          <cell r="D4915" t="str">
            <v>| CAT.</v>
          </cell>
          <cell r="E4915" t="str">
            <v>P R E Ç O</v>
          </cell>
          <cell r="F4915" t="str">
            <v>S  C A L C</v>
          </cell>
          <cell r="G4915" t="str">
            <v>U L A</v>
          </cell>
          <cell r="H4915" t="str">
            <v>D O S  |</v>
          </cell>
          <cell r="I4915" t="str">
            <v>COD.INTELIGENTE</v>
          </cell>
        </row>
        <row r="4916">
          <cell r="D4916">
            <v>1</v>
          </cell>
          <cell r="E4916" t="str">
            <v>.QUARTIL</v>
          </cell>
          <cell r="F4916" t="str">
            <v>MEDIANO</v>
          </cell>
          <cell r="G4916">
            <v>3</v>
          </cell>
          <cell r="H4916" t="str">
            <v>.QUARTIL</v>
          </cell>
        </row>
        <row r="4918">
          <cell r="A4918" t="str">
            <v>íNCULO..</v>
          </cell>
          <cell r="B4918" t="str">
            <v>...: NACIONAL CAIXA</v>
          </cell>
        </row>
        <row r="4920">
          <cell r="B4920" t="str">
            <v>OLIESTER  RT 09 P/ DRENAGEM TIPO BIDIM OU EQUIV</v>
          </cell>
        </row>
        <row r="4921">
          <cell r="A4921">
            <v>4011</v>
          </cell>
          <cell r="B4921" t="str">
            <v>GEOTEXTIL NAO TECIDO AGULHADO DE FILAMENTOS CONTINUOS 100% P</v>
          </cell>
          <cell r="C4921" t="str">
            <v>M2</v>
          </cell>
          <cell r="D4921">
            <v>2</v>
          </cell>
          <cell r="E4921">
            <v>3.99</v>
          </cell>
          <cell r="F4921">
            <v>4.12</v>
          </cell>
          <cell r="H4921">
            <v>4.6900000000000004</v>
          </cell>
          <cell r="I4921" t="str">
            <v>MATE MDIV 4011</v>
          </cell>
        </row>
        <row r="4922">
          <cell r="B4922" t="str">
            <v>OLIESTER  RT 10 TIPO BIDIM OU EQUIV</v>
          </cell>
        </row>
        <row r="4923">
          <cell r="A4923">
            <v>4021</v>
          </cell>
          <cell r="B4923" t="str">
            <v>GEOTEXTIL NAO TECIDO AGULHADO DE FILAMENTOS CONTINUOS 100% P</v>
          </cell>
          <cell r="C4923" t="str">
            <v>M2</v>
          </cell>
          <cell r="D4923">
            <v>2</v>
          </cell>
          <cell r="E4923">
            <v>4.33</v>
          </cell>
          <cell r="F4923">
            <v>4.4800000000000004</v>
          </cell>
          <cell r="H4923">
            <v>5.0999999999999996</v>
          </cell>
          <cell r="I4923" t="str">
            <v>MATE MDIV 4021</v>
          </cell>
        </row>
        <row r="4924">
          <cell r="B4924" t="str">
            <v>OLIESTER  RT 14 P/ DRENAGEM TIPO BIDIM OU EQUIV</v>
          </cell>
        </row>
        <row r="4925">
          <cell r="A4925">
            <v>4019</v>
          </cell>
          <cell r="B4925" t="str">
            <v>GEOTEXTIL NAO TECIDO AGULHADO DE FILAMENTOS CONTINUOS 100% P</v>
          </cell>
          <cell r="C4925" t="str">
            <v>M2</v>
          </cell>
          <cell r="D4925">
            <v>2</v>
          </cell>
          <cell r="E4925">
            <v>6.08</v>
          </cell>
          <cell r="F4925">
            <v>6.29</v>
          </cell>
          <cell r="H4925">
            <v>7.17</v>
          </cell>
          <cell r="I4925" t="str">
            <v>MATE MDIV 4019</v>
          </cell>
        </row>
        <row r="4926">
          <cell r="B4926" t="str">
            <v>OLIESTER  RT 16 TIPO BIDIM OU EQUIV</v>
          </cell>
        </row>
        <row r="4927">
          <cell r="A4927">
            <v>4012</v>
          </cell>
          <cell r="B4927" t="str">
            <v>GEOTEXTIL NAO TECIDO AGULHADO DE FILAMENTOS CONTINUOS 100% P</v>
          </cell>
          <cell r="C4927" t="str">
            <v>M2</v>
          </cell>
          <cell r="D4927">
            <v>2</v>
          </cell>
          <cell r="E4927">
            <v>7.45</v>
          </cell>
          <cell r="F4927">
            <v>7.69</v>
          </cell>
          <cell r="H4927">
            <v>8.77</v>
          </cell>
          <cell r="I4927" t="str">
            <v>MATE MDIV 4012</v>
          </cell>
        </row>
        <row r="4928">
          <cell r="B4928" t="str">
            <v>OLIESTER  RT 21 TIPO BIDIM OU EQUIV</v>
          </cell>
        </row>
        <row r="4929">
          <cell r="A4929">
            <v>4020</v>
          </cell>
          <cell r="B4929" t="str">
            <v>GEOTEXTIL NAO TECIDO AGULHADO DE FILAMENTOS CONTINUOS 100% P</v>
          </cell>
          <cell r="C4929" t="str">
            <v>M2</v>
          </cell>
          <cell r="D4929">
            <v>2</v>
          </cell>
          <cell r="E4929">
            <v>9.48</v>
          </cell>
          <cell r="F4929">
            <v>9.7899999999999991</v>
          </cell>
          <cell r="H4929">
            <v>11.16</v>
          </cell>
          <cell r="I4929" t="str">
            <v>MATE MDIV 4020</v>
          </cell>
        </row>
        <row r="4930">
          <cell r="B4930" t="str">
            <v>OLIESTER  RT 26 TIPO BIDIM OU EQUIV</v>
          </cell>
        </row>
        <row r="4931">
          <cell r="A4931">
            <v>4018</v>
          </cell>
          <cell r="B4931" t="str">
            <v>GEOTEXTIL NAO TECIDO AGULHADO DE FILAMENTOS CONTINUOS 100% P</v>
          </cell>
          <cell r="C4931" t="str">
            <v>M2</v>
          </cell>
          <cell r="D4931">
            <v>2</v>
          </cell>
          <cell r="E4931">
            <v>11.57</v>
          </cell>
          <cell r="F4931">
            <v>11.96</v>
          </cell>
          <cell r="H4931">
            <v>13.63</v>
          </cell>
          <cell r="I4931" t="str">
            <v>MATE MDIV 4018</v>
          </cell>
        </row>
        <row r="4932">
          <cell r="B4932" t="str">
            <v>OLIESTER  RT 31 TIPO BIDIM OU EQUIV</v>
          </cell>
        </row>
        <row r="4933">
          <cell r="A4933">
            <v>11360</v>
          </cell>
          <cell r="B4933" t="str">
            <v>GERADOR MARCA TRAMONTINI OU SIMILAR , 4KVA A GASOLINA 8HP PO</v>
          </cell>
          <cell r="C4933" t="str">
            <v>UN</v>
          </cell>
          <cell r="D4933">
            <v>1</v>
          </cell>
          <cell r="E4933">
            <v>4800</v>
          </cell>
          <cell r="F4933">
            <v>4800</v>
          </cell>
          <cell r="H4933">
            <v>4800</v>
          </cell>
          <cell r="I4933" t="str">
            <v>EQHP EQAQ 11360</v>
          </cell>
        </row>
        <row r="4934">
          <cell r="B4934" t="str">
            <v>RTATIL</v>
          </cell>
        </row>
        <row r="4935">
          <cell r="A4935">
            <v>12872</v>
          </cell>
          <cell r="B4935" t="str">
            <v>GESSEIRO</v>
          </cell>
          <cell r="C4935" t="str">
            <v>H</v>
          </cell>
          <cell r="D4935">
            <v>2</v>
          </cell>
          <cell r="E4935">
            <v>3.1</v>
          </cell>
          <cell r="F4935">
            <v>3.1</v>
          </cell>
          <cell r="H4935">
            <v>3.1</v>
          </cell>
          <cell r="I4935" t="str">
            <v>MOBR MOBA 12872</v>
          </cell>
        </row>
        <row r="4936">
          <cell r="A4936">
            <v>3315</v>
          </cell>
          <cell r="B4936" t="str">
            <v>GESSO</v>
          </cell>
          <cell r="C4936" t="str">
            <v>KG</v>
          </cell>
          <cell r="D4936">
            <v>2</v>
          </cell>
          <cell r="E4936">
            <v>0.28999999999999998</v>
          </cell>
          <cell r="F4936">
            <v>0.3</v>
          </cell>
          <cell r="H4936">
            <v>0.3</v>
          </cell>
          <cell r="I4936" t="str">
            <v>MATE MDIV 3315</v>
          </cell>
        </row>
        <row r="4937">
          <cell r="A4937">
            <v>12297</v>
          </cell>
          <cell r="B4937" t="str">
            <v>GLOBO ESFERICO DE PLASTICO TAMANHO MEDIO</v>
          </cell>
          <cell r="C4937" t="str">
            <v>UN</v>
          </cell>
          <cell r="D4937">
            <v>2</v>
          </cell>
          <cell r="E4937">
            <v>7.31</v>
          </cell>
          <cell r="F4937">
            <v>8.56</v>
          </cell>
          <cell r="H4937">
            <v>9.59</v>
          </cell>
          <cell r="I4937" t="str">
            <v>MATE MELE 12297</v>
          </cell>
        </row>
        <row r="4938">
          <cell r="A4938">
            <v>12299</v>
          </cell>
          <cell r="B4938" t="str">
            <v>GLOBO ESFERICO DE VIDRO LISO TAMANHO GRANDE</v>
          </cell>
          <cell r="C4938" t="str">
            <v>UN</v>
          </cell>
          <cell r="D4938">
            <v>2</v>
          </cell>
          <cell r="E4938">
            <v>20.3</v>
          </cell>
          <cell r="F4938">
            <v>23.76</v>
          </cell>
          <cell r="H4938">
            <v>26.64</v>
          </cell>
          <cell r="I4938" t="str">
            <v>MATE MELE 12299</v>
          </cell>
        </row>
        <row r="4939">
          <cell r="A4939">
            <v>12298</v>
          </cell>
          <cell r="B4939" t="str">
            <v>GLOBO ESFERICO DE VIDRO LISO TAMANHO MEDIO</v>
          </cell>
          <cell r="C4939" t="str">
            <v>UN</v>
          </cell>
          <cell r="D4939">
            <v>2</v>
          </cell>
          <cell r="E4939">
            <v>7.74</v>
          </cell>
          <cell r="F4939">
            <v>9.06</v>
          </cell>
          <cell r="H4939">
            <v>10.16</v>
          </cell>
          <cell r="I4939" t="str">
            <v>MATE MELE 12298</v>
          </cell>
        </row>
        <row r="4940">
          <cell r="A4940">
            <v>10474</v>
          </cell>
          <cell r="B4940" t="str">
            <v>GOMALACA</v>
          </cell>
          <cell r="C4940" t="str">
            <v>KG</v>
          </cell>
          <cell r="D4940">
            <v>2</v>
          </cell>
          <cell r="E4940">
            <v>10.62</v>
          </cell>
          <cell r="F4940">
            <v>10.99</v>
          </cell>
          <cell r="H4940">
            <v>11.26</v>
          </cell>
          <cell r="I4940" t="str">
            <v>MATE MDIV 10474</v>
          </cell>
        </row>
        <row r="4941">
          <cell r="A4941">
            <v>5092</v>
          </cell>
          <cell r="B4941" t="str">
            <v>GONZO FERRO CROMADO EMBUTIR 1/2" P/ JANELA PIVOTANTE (CAPELI</v>
          </cell>
          <cell r="C4941" t="str">
            <v>PAR</v>
          </cell>
          <cell r="D4941">
            <v>2</v>
          </cell>
          <cell r="E4941">
            <v>20.59</v>
          </cell>
          <cell r="F4941">
            <v>22.18</v>
          </cell>
          <cell r="H4941">
            <v>25.19</v>
          </cell>
          <cell r="I4941" t="str">
            <v>MATE MDIV 5092</v>
          </cell>
        </row>
        <row r="4942">
          <cell r="B4942" t="str">
            <v>NHA)</v>
          </cell>
        </row>
        <row r="4943">
          <cell r="A4943">
            <v>11462</v>
          </cell>
          <cell r="B4943" t="str">
            <v>GONZO SOBREPOR LATAO P/ JANELA PIVOTANTE (CAPELINHA)</v>
          </cell>
          <cell r="C4943" t="str">
            <v>PAR</v>
          </cell>
          <cell r="D4943">
            <v>2</v>
          </cell>
          <cell r="E4943">
            <v>11.96</v>
          </cell>
          <cell r="F4943">
            <v>12.88</v>
          </cell>
          <cell r="H4943">
            <v>14.64</v>
          </cell>
          <cell r="I4943" t="str">
            <v>MATE MDIV 11462</v>
          </cell>
        </row>
        <row r="4944">
          <cell r="A4944">
            <v>10701</v>
          </cell>
          <cell r="B4944" t="str">
            <v>GRADE DE DISCO  MARCA MARCHESAN (TATU) MOD. GA - 20X24" C/ 2</v>
          </cell>
          <cell r="C4944" t="str">
            <v>UN</v>
          </cell>
          <cell r="D4944" t="str">
            <v>2     1</v>
          </cell>
          <cell r="E4944">
            <v>3950.12</v>
          </cell>
          <cell r="F4944">
            <v>13950.12</v>
          </cell>
          <cell r="G4944">
            <v>1</v>
          </cell>
          <cell r="H4944">
            <v>3950.12</v>
          </cell>
          <cell r="I4944" t="str">
            <v>EQHP EQAQ 10701</v>
          </cell>
        </row>
        <row r="4945">
          <cell r="B4945" t="str">
            <v>0         DISCOS, DIAM. 24"</v>
          </cell>
        </row>
        <row r="4946">
          <cell r="A4946" t="str">
            <v>ÓDIGO</v>
          </cell>
          <cell r="B4946" t="str">
            <v>| DESCRIÇÃO DO INSUMO</v>
          </cell>
          <cell r="C4946" t="str">
            <v>| UNID.</v>
          </cell>
          <cell r="D4946" t="str">
            <v>| CAT.</v>
          </cell>
          <cell r="E4946" t="str">
            <v>P R E Ç O</v>
          </cell>
          <cell r="F4946" t="str">
            <v>S  C A L C</v>
          </cell>
          <cell r="G4946" t="str">
            <v>U L A</v>
          </cell>
          <cell r="H4946" t="str">
            <v>D O S  |</v>
          </cell>
          <cell r="I4946" t="str">
            <v>COD.INTELIGENTE</v>
          </cell>
        </row>
        <row r="4947">
          <cell r="D4947">
            <v>1</v>
          </cell>
          <cell r="E4947" t="str">
            <v>.QUARTIL</v>
          </cell>
          <cell r="F4947" t="str">
            <v>MEDIANO</v>
          </cell>
          <cell r="G4947">
            <v>3</v>
          </cell>
          <cell r="H4947" t="str">
            <v>.QUARTIL</v>
          </cell>
        </row>
        <row r="4949">
          <cell r="A4949" t="str">
            <v>íNCULO..</v>
          </cell>
          <cell r="B4949" t="str">
            <v>...: NACIONAL CAIXA</v>
          </cell>
        </row>
        <row r="4951">
          <cell r="A4951">
            <v>3318</v>
          </cell>
          <cell r="B4951" t="str">
            <v>GRADE DE DISCO MECANICA MARCA MARCHESAN (TATU), MOD. 0102020</v>
          </cell>
          <cell r="C4951" t="str">
            <v>UN</v>
          </cell>
          <cell r="D4951" t="str">
            <v>1     1</v>
          </cell>
          <cell r="E4951">
            <v>2540</v>
          </cell>
          <cell r="F4951">
            <v>12540</v>
          </cell>
          <cell r="G4951">
            <v>1</v>
          </cell>
          <cell r="H4951">
            <v>2540</v>
          </cell>
          <cell r="I4951" t="str">
            <v>EQHP EQAQ 3318</v>
          </cell>
        </row>
        <row r="4952">
          <cell r="B4952" t="str">
            <v>128, GAM  20X24" C/ 20 DISCOS DE DIAM. 24", REBOCAVEL, A OLE</v>
          </cell>
        </row>
        <row r="4953">
          <cell r="B4953" t="str">
            <v>O, C/PNEUS          PARA TRANSPORTE.</v>
          </cell>
        </row>
        <row r="4954">
          <cell r="A4954">
            <v>10702</v>
          </cell>
          <cell r="B4954" t="str">
            <v>GRADE DE DISCO MECANICA MARCA MARCHESAN (TATU), MOD.GAM 24X2</v>
          </cell>
          <cell r="C4954" t="str">
            <v>UN</v>
          </cell>
          <cell r="D4954" t="str">
            <v>2     1</v>
          </cell>
          <cell r="E4954">
            <v>3707.59</v>
          </cell>
          <cell r="F4954">
            <v>13707.59</v>
          </cell>
          <cell r="G4954">
            <v>1</v>
          </cell>
          <cell r="H4954">
            <v>3707.59</v>
          </cell>
          <cell r="I4954" t="str">
            <v>EQHP EQAQ 10702</v>
          </cell>
        </row>
        <row r="4955">
          <cell r="B4955" t="str">
            <v>4", REBOCAVELL, C/ 24 DISCOS DIAM 24", A OLEO C/ PNEUS P/TRA</v>
          </cell>
        </row>
        <row r="4956">
          <cell r="B4956" t="str">
            <v>NSPORTE.</v>
          </cell>
        </row>
        <row r="4957">
          <cell r="A4957">
            <v>10798</v>
          </cell>
          <cell r="B4957" t="str">
            <v>GRADE DE DISCO 20 X 24"</v>
          </cell>
          <cell r="C4957" t="str">
            <v>H</v>
          </cell>
          <cell r="D4957">
            <v>1</v>
          </cell>
          <cell r="E4957">
            <v>13.71</v>
          </cell>
          <cell r="F4957">
            <v>13.71</v>
          </cell>
          <cell r="H4957">
            <v>13.71</v>
          </cell>
          <cell r="I4957" t="str">
            <v>EQHP EQLC 10798</v>
          </cell>
        </row>
        <row r="4958">
          <cell r="A4958">
            <v>614</v>
          </cell>
          <cell r="B4958" t="str">
            <v>GRADE DE PROTECAO FERRO CHATO (20 KG/M2)</v>
          </cell>
          <cell r="C4958" t="str">
            <v>M2</v>
          </cell>
          <cell r="D4958">
            <v>2</v>
          </cell>
          <cell r="E4958">
            <v>79.12</v>
          </cell>
          <cell r="F4958">
            <v>79.12</v>
          </cell>
          <cell r="H4958">
            <v>79.12</v>
          </cell>
          <cell r="I4958" t="str">
            <v>MATE MDIV 614</v>
          </cell>
        </row>
        <row r="4959">
          <cell r="A4959">
            <v>613</v>
          </cell>
          <cell r="B4959" t="str">
            <v>GRADE DE PROTECAO FERRO REDONDO (22 KG/M2)</v>
          </cell>
          <cell r="C4959" t="str">
            <v>M2</v>
          </cell>
          <cell r="D4959">
            <v>2</v>
          </cell>
          <cell r="E4959">
            <v>92.3</v>
          </cell>
          <cell r="F4959">
            <v>92.3</v>
          </cell>
          <cell r="H4959">
            <v>92.3</v>
          </cell>
          <cell r="I4959" t="str">
            <v>MATE MDIV 613</v>
          </cell>
        </row>
        <row r="4960">
          <cell r="A4960">
            <v>612</v>
          </cell>
          <cell r="B4960" t="str">
            <v>GRADE FERRO CHATO 1/4" X 1" L=25 CM (21 KG/M)</v>
          </cell>
          <cell r="C4960" t="str">
            <v>M</v>
          </cell>
          <cell r="D4960">
            <v>2</v>
          </cell>
          <cell r="E4960">
            <v>138.85</v>
          </cell>
          <cell r="F4960">
            <v>138.85</v>
          </cell>
          <cell r="H4960">
            <v>138.85</v>
          </cell>
          <cell r="I4960" t="str">
            <v>MATE MDIV 612</v>
          </cell>
        </row>
        <row r="4961">
          <cell r="A4961">
            <v>611</v>
          </cell>
          <cell r="B4961" t="str">
            <v>GRADE FERRO CHATO 1/4" X 5/8" L=25 CM (15 KG/M)</v>
          </cell>
          <cell r="C4961" t="str">
            <v>M</v>
          </cell>
          <cell r="D4961">
            <v>2</v>
          </cell>
          <cell r="E4961">
            <v>112.08</v>
          </cell>
          <cell r="F4961">
            <v>112.08</v>
          </cell>
          <cell r="H4961">
            <v>112.08</v>
          </cell>
          <cell r="I4961" t="str">
            <v>MATE MDIV 611</v>
          </cell>
        </row>
        <row r="4962">
          <cell r="A4962">
            <v>3324</v>
          </cell>
          <cell r="B4962" t="str">
            <v>GRAMA BATATAIS EM PLACAS (NAO INCLUI PLANTIO)</v>
          </cell>
          <cell r="C4962" t="str">
            <v>M2</v>
          </cell>
          <cell r="D4962">
            <v>2</v>
          </cell>
          <cell r="E4962">
            <v>2.97</v>
          </cell>
          <cell r="F4962">
            <v>3.44</v>
          </cell>
          <cell r="H4962">
            <v>3.77</v>
          </cell>
          <cell r="I4962" t="str">
            <v>MATE MAJD 3324</v>
          </cell>
        </row>
        <row r="4963">
          <cell r="A4963">
            <v>3322</v>
          </cell>
          <cell r="B4963" t="str">
            <v>GRAMA EM MUDAS OU LEIVAS (REGIONAL) EXCLUSIVE PLANTIO</v>
          </cell>
          <cell r="C4963" t="str">
            <v>M2</v>
          </cell>
          <cell r="D4963">
            <v>1</v>
          </cell>
          <cell r="E4963">
            <v>3.15</v>
          </cell>
          <cell r="F4963">
            <v>3.65</v>
          </cell>
          <cell r="H4963">
            <v>4</v>
          </cell>
          <cell r="I4963" t="str">
            <v>MATE MAJD 3322</v>
          </cell>
        </row>
        <row r="4964">
          <cell r="A4964">
            <v>3329</v>
          </cell>
          <cell r="B4964" t="str">
            <v>GRAMA ESMERALDA EM ROLO</v>
          </cell>
          <cell r="C4964" t="str">
            <v>M2</v>
          </cell>
          <cell r="D4964">
            <v>2</v>
          </cell>
          <cell r="E4964">
            <v>4.75</v>
          </cell>
          <cell r="F4964">
            <v>5.5</v>
          </cell>
          <cell r="H4964">
            <v>6.03</v>
          </cell>
          <cell r="I4964" t="str">
            <v>MATE MAJD 3329</v>
          </cell>
        </row>
        <row r="4965">
          <cell r="A4965">
            <v>3325</v>
          </cell>
          <cell r="B4965" t="str">
            <v>GRAMA FINA, JAPONESA, COREANA, ZOYSIA OU LOYSIA</v>
          </cell>
          <cell r="C4965" t="str">
            <v>M2</v>
          </cell>
          <cell r="D4965">
            <v>2</v>
          </cell>
          <cell r="E4965">
            <v>10.69</v>
          </cell>
          <cell r="F4965">
            <v>12.39</v>
          </cell>
          <cell r="H4965">
            <v>13.58</v>
          </cell>
          <cell r="I4965" t="str">
            <v>MATE MAJD 3325</v>
          </cell>
        </row>
        <row r="4966">
          <cell r="A4966">
            <v>3319</v>
          </cell>
          <cell r="B4966" t="str">
            <v>GRAMA INGLESA OU SANTO AGOSTINHO</v>
          </cell>
          <cell r="C4966" t="str">
            <v>M2</v>
          </cell>
          <cell r="D4966">
            <v>2</v>
          </cell>
          <cell r="E4966">
            <v>5.34</v>
          </cell>
          <cell r="F4966">
            <v>6.19</v>
          </cell>
          <cell r="H4966">
            <v>6.79</v>
          </cell>
          <cell r="I4966" t="str">
            <v>MATE MAJD 3319</v>
          </cell>
        </row>
        <row r="4967">
          <cell r="A4967">
            <v>3323</v>
          </cell>
          <cell r="B4967" t="str">
            <v>GRAMA SAO CARLOS OU CURITIBANA</v>
          </cell>
          <cell r="C4967" t="str">
            <v>M2</v>
          </cell>
          <cell r="D4967">
            <v>2</v>
          </cell>
          <cell r="E4967">
            <v>3.76</v>
          </cell>
          <cell r="F4967">
            <v>4.3600000000000003</v>
          </cell>
          <cell r="H4967">
            <v>4.78</v>
          </cell>
          <cell r="I4967" t="str">
            <v>MATE MAJD 3323</v>
          </cell>
        </row>
        <row r="4968">
          <cell r="A4968">
            <v>5076</v>
          </cell>
          <cell r="B4968" t="str">
            <v>GRAMPO DE ACO P/ FIXACAO CERCA DE ARAME FARPADO</v>
          </cell>
          <cell r="C4968" t="str">
            <v>KG</v>
          </cell>
          <cell r="D4968">
            <v>2</v>
          </cell>
          <cell r="E4968">
            <v>6.06</v>
          </cell>
          <cell r="F4968">
            <v>6.37</v>
          </cell>
          <cell r="H4968">
            <v>7.16</v>
          </cell>
          <cell r="I4968" t="str">
            <v>MATE MDIV 5076</v>
          </cell>
        </row>
        <row r="4969">
          <cell r="A4969">
            <v>5077</v>
          </cell>
          <cell r="B4969" t="str">
            <v>GRAMPO DE ACO P/ FIXACAO CERCA DE ARAME GALVANIZADO</v>
          </cell>
          <cell r="C4969" t="str">
            <v>KG</v>
          </cell>
          <cell r="D4969">
            <v>2</v>
          </cell>
          <cell r="E4969">
            <v>5.66</v>
          </cell>
          <cell r="F4969">
            <v>5.94</v>
          </cell>
          <cell r="H4969">
            <v>6.68</v>
          </cell>
          <cell r="I4969" t="str">
            <v>MATE MDIV 5077</v>
          </cell>
        </row>
        <row r="4970">
          <cell r="A4970">
            <v>422</v>
          </cell>
          <cell r="B4970" t="str">
            <v>GRAMPO DE 15MM P/ CINTA DE FIXACAO DE CAIXA DE MEDICAO</v>
          </cell>
          <cell r="C4970" t="str">
            <v>UN</v>
          </cell>
          <cell r="D4970">
            <v>2</v>
          </cell>
          <cell r="E4970">
            <v>3.93</v>
          </cell>
          <cell r="F4970">
            <v>7.83</v>
          </cell>
          <cell r="H4970">
            <v>8.56</v>
          </cell>
          <cell r="I4970" t="str">
            <v>MATE MELE 422</v>
          </cell>
        </row>
        <row r="4971">
          <cell r="A4971">
            <v>11837</v>
          </cell>
          <cell r="B4971" t="str">
            <v>GRAMPO LINHA VIVA, DE ALUMINIO CABO PRINCIPAL ( 10 - 120MM2)</v>
          </cell>
          <cell r="C4971" t="str">
            <v>UN</v>
          </cell>
          <cell r="D4971">
            <v>2</v>
          </cell>
          <cell r="E4971">
            <v>20.68</v>
          </cell>
          <cell r="F4971">
            <v>22.13</v>
          </cell>
          <cell r="H4971">
            <v>27.82</v>
          </cell>
          <cell r="I4971" t="str">
            <v>MATE MELE 11837</v>
          </cell>
        </row>
        <row r="4972">
          <cell r="B4972" t="str">
            <v>DERIVACAO (10 - 70MM2)</v>
          </cell>
        </row>
        <row r="4973">
          <cell r="A4973">
            <v>426</v>
          </cell>
          <cell r="B4973" t="str">
            <v>GRAMPO P/ HASTE DE ATERRAMENTO ATE 19MM CABO DE 10 A 25MM2</v>
          </cell>
          <cell r="C4973" t="str">
            <v>UN</v>
          </cell>
          <cell r="D4973">
            <v>2</v>
          </cell>
          <cell r="E4973">
            <v>0.76</v>
          </cell>
          <cell r="F4973">
            <v>1.1000000000000001</v>
          </cell>
          <cell r="H4973">
            <v>1.3</v>
          </cell>
          <cell r="I4973" t="str">
            <v>MATE MELE 426</v>
          </cell>
        </row>
        <row r="4974">
          <cell r="A4974">
            <v>415</v>
          </cell>
          <cell r="B4974" t="str">
            <v>GRAMPO P/ HASTE DE ATERRAMENTO DE 1'', CABO 6 A 50MM2</v>
          </cell>
          <cell r="C4974" t="str">
            <v>UN</v>
          </cell>
          <cell r="D4974">
            <v>2</v>
          </cell>
          <cell r="E4974">
            <v>2.0499999999999998</v>
          </cell>
          <cell r="F4974">
            <v>2.96</v>
          </cell>
          <cell r="H4974">
            <v>3.51</v>
          </cell>
          <cell r="I4974" t="str">
            <v>MATE MELE 415</v>
          </cell>
        </row>
        <row r="4975">
          <cell r="A4975">
            <v>416</v>
          </cell>
          <cell r="B4975" t="str">
            <v>GRAMPO P/ HASTE DE ATERRAMENTO DE 3/4", CABO 6 A 50MM2</v>
          </cell>
          <cell r="C4975" t="str">
            <v>UN</v>
          </cell>
          <cell r="D4975">
            <v>2</v>
          </cell>
          <cell r="E4975">
            <v>1.27</v>
          </cell>
          <cell r="F4975">
            <v>1.83</v>
          </cell>
          <cell r="H4975">
            <v>2.17</v>
          </cell>
          <cell r="I4975" t="str">
            <v>MATE MELE 416</v>
          </cell>
        </row>
        <row r="4976">
          <cell r="A4976">
            <v>425</v>
          </cell>
          <cell r="B4976" t="str">
            <v>GRAMPO P/ HASTE DE ATERRAMENTO DE 5/8", CABO 6 A 50MM2</v>
          </cell>
          <cell r="C4976" t="str">
            <v>UN</v>
          </cell>
          <cell r="D4976">
            <v>2</v>
          </cell>
          <cell r="E4976">
            <v>1.1499999999999999</v>
          </cell>
          <cell r="F4976">
            <v>1.66</v>
          </cell>
          <cell r="H4976">
            <v>1.97</v>
          </cell>
          <cell r="I4976" t="str">
            <v>MATE MELE 425</v>
          </cell>
        </row>
        <row r="4977">
          <cell r="A4977" t="str">
            <v>ÓDIGO</v>
          </cell>
          <cell r="B4977" t="str">
            <v>| DESCRIÇÃO DO INSUMO</v>
          </cell>
          <cell r="C4977" t="str">
            <v>| UNID.</v>
          </cell>
          <cell r="D4977" t="str">
            <v>| CAT.</v>
          </cell>
          <cell r="E4977" t="str">
            <v>P R E Ç O</v>
          </cell>
          <cell r="F4977" t="str">
            <v>S  C A L C</v>
          </cell>
          <cell r="G4977" t="str">
            <v>U L A</v>
          </cell>
          <cell r="H4977" t="str">
            <v>D O S  |</v>
          </cell>
          <cell r="I4977" t="str">
            <v>COD.INTELIGENTE</v>
          </cell>
        </row>
        <row r="4978">
          <cell r="D4978">
            <v>1</v>
          </cell>
          <cell r="E4978" t="str">
            <v>.QUARTIL</v>
          </cell>
          <cell r="F4978" t="str">
            <v>MEDIANO</v>
          </cell>
          <cell r="G4978">
            <v>3</v>
          </cell>
          <cell r="H4978" t="str">
            <v>.QUARTIL</v>
          </cell>
        </row>
        <row r="4980">
          <cell r="A4980" t="str">
            <v>íNCULO..</v>
          </cell>
          <cell r="B4980" t="str">
            <v>...: NACIONAL CAIXA</v>
          </cell>
        </row>
        <row r="4982">
          <cell r="A4982">
            <v>1568</v>
          </cell>
          <cell r="B4982" t="str">
            <v>GRAMPO PARALELO BIMETALICO P/ CABO 10MM2 C/ 1 PARAF</v>
          </cell>
          <cell r="C4982" t="str">
            <v>UN</v>
          </cell>
          <cell r="D4982">
            <v>2</v>
          </cell>
          <cell r="E4982">
            <v>6.34</v>
          </cell>
          <cell r="F4982">
            <v>6.78</v>
          </cell>
          <cell r="H4982">
            <v>8.5299999999999994</v>
          </cell>
          <cell r="I4982" t="str">
            <v>MATE MELE 1568</v>
          </cell>
        </row>
        <row r="4983">
          <cell r="A4983">
            <v>1564</v>
          </cell>
          <cell r="B4983" t="str">
            <v>GRAMPO PARALELO BIMETALICO P/ CABO 6 A 50MM2 C/ 2 PARAF</v>
          </cell>
          <cell r="C4983" t="str">
            <v>UN</v>
          </cell>
          <cell r="D4983">
            <v>2</v>
          </cell>
          <cell r="E4983">
            <v>2.97</v>
          </cell>
          <cell r="F4983">
            <v>3.18</v>
          </cell>
          <cell r="H4983">
            <v>4</v>
          </cell>
          <cell r="I4983" t="str">
            <v>MATE MELE 1564</v>
          </cell>
        </row>
        <row r="4984">
          <cell r="A4984">
            <v>1567</v>
          </cell>
          <cell r="B4984" t="str">
            <v>GRAMPO PARALELO BIMETALICO P/ CABO 6MM2 C/ 1 PARAF</v>
          </cell>
          <cell r="C4984" t="str">
            <v>UN</v>
          </cell>
          <cell r="D4984">
            <v>2</v>
          </cell>
          <cell r="E4984">
            <v>4.66</v>
          </cell>
          <cell r="F4984">
            <v>4.9800000000000004</v>
          </cell>
          <cell r="H4984">
            <v>6.26</v>
          </cell>
          <cell r="I4984" t="str">
            <v>MATE MELE 1567</v>
          </cell>
        </row>
        <row r="4985">
          <cell r="A4985">
            <v>11840</v>
          </cell>
          <cell r="B4985" t="str">
            <v>GRAMPO PARALELO DE BRONZE PARA CABO 25MM2</v>
          </cell>
          <cell r="C4985" t="str">
            <v>UN</v>
          </cell>
          <cell r="D4985">
            <v>2</v>
          </cell>
          <cell r="E4985">
            <v>6.61</v>
          </cell>
          <cell r="F4985">
            <v>7.08</v>
          </cell>
          <cell r="H4985">
            <v>8.9</v>
          </cell>
          <cell r="I4985" t="str">
            <v>MATE MELE 11840</v>
          </cell>
        </row>
        <row r="4986">
          <cell r="A4986">
            <v>11032</v>
          </cell>
          <cell r="B4986" t="str">
            <v>GRAMPO U DE 5/8" N8 EM FG"</v>
          </cell>
          <cell r="C4986" t="str">
            <v>UN</v>
          </cell>
          <cell r="D4986">
            <v>2</v>
          </cell>
          <cell r="E4986">
            <v>8.25</v>
          </cell>
          <cell r="F4986">
            <v>9.6</v>
          </cell>
          <cell r="H4986">
            <v>10.8</v>
          </cell>
          <cell r="I4986" t="str">
            <v>MATE MDIV 11032</v>
          </cell>
        </row>
        <row r="4987">
          <cell r="A4987">
            <v>4824</v>
          </cell>
          <cell r="B4987" t="str">
            <v>GRANA DE MARMORE</v>
          </cell>
          <cell r="C4987" t="str">
            <v>KG</v>
          </cell>
          <cell r="D4987">
            <v>2</v>
          </cell>
          <cell r="E4987">
            <v>0.19</v>
          </cell>
          <cell r="F4987">
            <v>0.22</v>
          </cell>
          <cell r="H4987">
            <v>0.26</v>
          </cell>
          <cell r="I4987" t="str">
            <v>MATE MDIV 4824</v>
          </cell>
        </row>
        <row r="4988">
          <cell r="A4988">
            <v>25930</v>
          </cell>
          <cell r="B4988" t="str">
            <v>GRANALHA DE AÇO SELECIONADA, ANGULAR OU ESFÉRICA, PARA JATEA</v>
          </cell>
          <cell r="C4988" t="str">
            <v>SC25KG</v>
          </cell>
          <cell r="D4988">
            <v>1</v>
          </cell>
          <cell r="E4988">
            <v>76</v>
          </cell>
          <cell r="F4988">
            <v>76</v>
          </cell>
          <cell r="H4988">
            <v>76</v>
          </cell>
          <cell r="I4988" t="str">
            <v>MATE.MDIV.25930</v>
          </cell>
        </row>
        <row r="4989">
          <cell r="B4989" t="str">
            <v>MENTO - ESP=1MM</v>
          </cell>
        </row>
        <row r="4990">
          <cell r="A4990">
            <v>4787</v>
          </cell>
          <cell r="B4990" t="str">
            <v>GRANILHA DE MARMORE BRANCO</v>
          </cell>
          <cell r="C4990" t="str">
            <v>KG</v>
          </cell>
          <cell r="D4990">
            <v>2</v>
          </cell>
          <cell r="E4990">
            <v>0.28999999999999998</v>
          </cell>
          <cell r="F4990">
            <v>0.28999999999999998</v>
          </cell>
          <cell r="H4990">
            <v>0.28999999999999998</v>
          </cell>
          <cell r="I4990" t="str">
            <v>MATE MDIV 4787</v>
          </cell>
        </row>
        <row r="4991">
          <cell r="A4991">
            <v>11794</v>
          </cell>
          <cell r="B4991" t="str">
            <v>GRANITO AMENDOA POLIDO PARA BANCADA ESP = 2 CM</v>
          </cell>
          <cell r="C4991" t="str">
            <v>M2</v>
          </cell>
          <cell r="D4991">
            <v>2</v>
          </cell>
          <cell r="E4991">
            <v>135.43</v>
          </cell>
          <cell r="F4991">
            <v>217.41</v>
          </cell>
          <cell r="H4991">
            <v>257.3</v>
          </cell>
          <cell r="I4991" t="str">
            <v>MATE MDIV 11794</v>
          </cell>
        </row>
        <row r="4992">
          <cell r="A4992">
            <v>10840</v>
          </cell>
          <cell r="B4992" t="str">
            <v>GRANITO AMENDOA POLIDO PARA PISO E = 2 CM</v>
          </cell>
          <cell r="C4992" t="str">
            <v>M2</v>
          </cell>
          <cell r="D4992">
            <v>1</v>
          </cell>
          <cell r="E4992">
            <v>102</v>
          </cell>
          <cell r="F4992">
            <v>163.74</v>
          </cell>
          <cell r="H4992">
            <v>193.78</v>
          </cell>
          <cell r="I4992" t="str">
            <v>MATE MDIV 10840</v>
          </cell>
        </row>
        <row r="4993">
          <cell r="A4993">
            <v>11795</v>
          </cell>
          <cell r="B4993" t="str">
            <v>GRANITO CINZA POLIDO P/BANCADA E=2,5 CM</v>
          </cell>
          <cell r="C4993" t="str">
            <v>M2</v>
          </cell>
          <cell r="D4993">
            <v>2</v>
          </cell>
          <cell r="E4993">
            <v>109.2</v>
          </cell>
          <cell r="F4993">
            <v>175.29</v>
          </cell>
          <cell r="H4993">
            <v>207.45</v>
          </cell>
          <cell r="I4993" t="str">
            <v>MATE MDIV 11795</v>
          </cell>
        </row>
        <row r="4994">
          <cell r="A4994">
            <v>10841</v>
          </cell>
          <cell r="B4994" t="str">
            <v>GRANITO CINZA POLIDO PARA PISO E = 2 CM</v>
          </cell>
          <cell r="C4994" t="str">
            <v>M2</v>
          </cell>
          <cell r="D4994">
            <v>2</v>
          </cell>
          <cell r="E4994">
            <v>83.52</v>
          </cell>
          <cell r="F4994">
            <v>134.07</v>
          </cell>
          <cell r="H4994">
            <v>158.66999999999999</v>
          </cell>
          <cell r="I4994" t="str">
            <v>MATE MDIV 10841</v>
          </cell>
        </row>
        <row r="4995">
          <cell r="A4995">
            <v>10842</v>
          </cell>
          <cell r="B4995" t="str">
            <v>GRANITO PRETO TIJUCA E = 2 CM PARA PISO</v>
          </cell>
          <cell r="C4995" t="str">
            <v>M2</v>
          </cell>
          <cell r="D4995">
            <v>2</v>
          </cell>
          <cell r="E4995">
            <v>117</v>
          </cell>
          <cell r="F4995">
            <v>187.81</v>
          </cell>
          <cell r="H4995">
            <v>222.27</v>
          </cell>
          <cell r="I4995" t="str">
            <v>MATE MDIV 10842</v>
          </cell>
        </row>
        <row r="4996">
          <cell r="A4996">
            <v>11796</v>
          </cell>
          <cell r="B4996" t="str">
            <v>GRANITO PRETO TIJUCA POLIDO PARA BANCADA ESP = 2 CM</v>
          </cell>
          <cell r="C4996" t="str">
            <v>M2</v>
          </cell>
          <cell r="D4996">
            <v>2</v>
          </cell>
          <cell r="E4996">
            <v>165</v>
          </cell>
          <cell r="F4996">
            <v>264.87</v>
          </cell>
          <cell r="H4996">
            <v>313.45999999999998</v>
          </cell>
          <cell r="I4996" t="str">
            <v>MATE MDIV 11796</v>
          </cell>
        </row>
        <row r="4997">
          <cell r="A4997">
            <v>4229</v>
          </cell>
          <cell r="B4997" t="str">
            <v>GRAXA</v>
          </cell>
          <cell r="C4997" t="str">
            <v>KG</v>
          </cell>
          <cell r="D4997">
            <v>2</v>
          </cell>
          <cell r="E4997">
            <v>10.77</v>
          </cell>
          <cell r="F4997">
            <v>11.91</v>
          </cell>
          <cell r="H4997">
            <v>11.97</v>
          </cell>
          <cell r="I4997" t="str">
            <v>MATE MDIV 4229</v>
          </cell>
        </row>
        <row r="4998">
          <cell r="A4998">
            <v>13818</v>
          </cell>
          <cell r="B4998" t="str">
            <v>GRAXA DMA - 2EP</v>
          </cell>
          <cell r="C4998" t="str">
            <v>KG</v>
          </cell>
          <cell r="D4998">
            <v>2</v>
          </cell>
          <cell r="E4998">
            <v>14.17</v>
          </cell>
          <cell r="F4998">
            <v>14.17</v>
          </cell>
          <cell r="H4998">
            <v>14.17</v>
          </cell>
          <cell r="I4998" t="str">
            <v>MATE MDIV 13818</v>
          </cell>
        </row>
        <row r="4999">
          <cell r="A4999">
            <v>11284</v>
          </cell>
          <cell r="B4999" t="str">
            <v>GRELHA BOCA DE LOBO FOFO 95KG C/REQUADRO ARTICULADA 290 X 87</v>
          </cell>
          <cell r="C4999" t="str">
            <v>UN</v>
          </cell>
          <cell r="D4999">
            <v>1</v>
          </cell>
          <cell r="E4999">
            <v>117.71</v>
          </cell>
          <cell r="F4999">
            <v>117.71</v>
          </cell>
          <cell r="H4999">
            <v>117.71</v>
          </cell>
          <cell r="I4999" t="str">
            <v>MATE MDIV 11284</v>
          </cell>
        </row>
        <row r="5000">
          <cell r="B5000" t="str">
            <v>0MM P/CAIXA RALO CARGA MAXIMA 7.200KG P/CAPTACAO AGUA PLUVIA</v>
          </cell>
        </row>
        <row r="5001">
          <cell r="B5001" t="str">
            <v>L</v>
          </cell>
        </row>
        <row r="5002">
          <cell r="A5002">
            <v>11244</v>
          </cell>
          <cell r="B5002" t="str">
            <v>GRELHA FOFO ARTICULADA C/ REQUADRO P/ CAIXA RALO 290 X 870MM</v>
          </cell>
          <cell r="C5002" t="str">
            <v>UN</v>
          </cell>
          <cell r="D5002">
            <v>2</v>
          </cell>
          <cell r="E5002">
            <v>148.22</v>
          </cell>
          <cell r="F5002">
            <v>148.22</v>
          </cell>
          <cell r="H5002">
            <v>148.22</v>
          </cell>
          <cell r="I5002" t="str">
            <v>MATE MDIV 11244</v>
          </cell>
        </row>
        <row r="5003">
          <cell r="B5003" t="str">
            <v>135KG CARGA MAX 1.000KG P/ CAPTACAO AGUA PLUVIAL</v>
          </cell>
        </row>
        <row r="5004">
          <cell r="A5004">
            <v>11245</v>
          </cell>
          <cell r="B5004" t="str">
            <v>GRELHA FOFO C/ REQUADRO P/ CAIXA RALO 290 X 870MM 135KG CARG</v>
          </cell>
          <cell r="C5004" t="str">
            <v>UN</v>
          </cell>
          <cell r="D5004">
            <v>2</v>
          </cell>
          <cell r="E5004">
            <v>136.88999999999999</v>
          </cell>
          <cell r="F5004">
            <v>136.88999999999999</v>
          </cell>
          <cell r="H5004">
            <v>136.88999999999999</v>
          </cell>
          <cell r="I5004" t="str">
            <v>MATE MDIV 11245</v>
          </cell>
        </row>
        <row r="5005">
          <cell r="B5005" t="str">
            <v>A MAX 10.000KG P/ CAPTACAO AGUA PLUVIAL</v>
          </cell>
        </row>
        <row r="5006">
          <cell r="A5006">
            <v>21048</v>
          </cell>
          <cell r="B5006" t="str">
            <v>GRELHA FOFO P/ CANALETA 10 X 100 X 1000MM P/ GARAGEM E ESTAC</v>
          </cell>
          <cell r="C5006" t="str">
            <v>UN</v>
          </cell>
          <cell r="D5006">
            <v>2</v>
          </cell>
          <cell r="E5006">
            <v>14.12</v>
          </cell>
          <cell r="F5006">
            <v>14.12</v>
          </cell>
          <cell r="H5006">
            <v>14.12</v>
          </cell>
          <cell r="I5006" t="str">
            <v>MATE MDIV 21048</v>
          </cell>
        </row>
        <row r="5007">
          <cell r="B5007" t="str">
            <v>IONAMENTO</v>
          </cell>
        </row>
        <row r="5008">
          <cell r="A5008" t="str">
            <v>ÓDIGO</v>
          </cell>
          <cell r="B5008" t="str">
            <v>| DESCRIÇÃO DO INSUMO</v>
          </cell>
          <cell r="C5008" t="str">
            <v>| UNID.</v>
          </cell>
          <cell r="D5008" t="str">
            <v>| CAT.</v>
          </cell>
          <cell r="E5008" t="str">
            <v>P R E Ç O</v>
          </cell>
          <cell r="F5008" t="str">
            <v>S  C A L C</v>
          </cell>
          <cell r="G5008" t="str">
            <v>U L A</v>
          </cell>
          <cell r="H5008" t="str">
            <v>D O S  |</v>
          </cell>
          <cell r="I5008" t="str">
            <v>COD.INTELIGENTE</v>
          </cell>
        </row>
        <row r="5009">
          <cell r="D5009">
            <v>1</v>
          </cell>
          <cell r="E5009" t="str">
            <v>.QUARTIL</v>
          </cell>
          <cell r="F5009" t="str">
            <v>MEDIANO</v>
          </cell>
          <cell r="G5009">
            <v>3</v>
          </cell>
          <cell r="H5009" t="str">
            <v>.QUARTIL</v>
          </cell>
        </row>
        <row r="5011">
          <cell r="A5011" t="str">
            <v>íNCULO..</v>
          </cell>
          <cell r="B5011" t="str">
            <v>...: NACIONAL CAIXA</v>
          </cell>
        </row>
        <row r="5013">
          <cell r="A5013">
            <v>11235</v>
          </cell>
          <cell r="B5013" t="str">
            <v>GRELHA FOFO P/ CANALETA 15 X 150 X 1000MM P/ GARAGEM E ESTAC</v>
          </cell>
          <cell r="C5013" t="str">
            <v>UN</v>
          </cell>
          <cell r="D5013">
            <v>2</v>
          </cell>
          <cell r="E5013">
            <v>20.05</v>
          </cell>
          <cell r="F5013">
            <v>20.05</v>
          </cell>
          <cell r="H5013">
            <v>20.05</v>
          </cell>
          <cell r="I5013" t="str">
            <v>MATE MDIV 11235</v>
          </cell>
        </row>
        <row r="5014">
          <cell r="B5014" t="str">
            <v>IONAMENTO</v>
          </cell>
        </row>
        <row r="5015">
          <cell r="A5015">
            <v>11236</v>
          </cell>
          <cell r="B5015" t="str">
            <v>GRELHA FOFO P/ CANALETA 15 X 200 X 1000MM P/ GARAGEM E ESTAC</v>
          </cell>
          <cell r="C5015" t="str">
            <v>UN</v>
          </cell>
          <cell r="D5015">
            <v>2</v>
          </cell>
          <cell r="E5015">
            <v>26.15</v>
          </cell>
          <cell r="F5015">
            <v>26.15</v>
          </cell>
          <cell r="H5015">
            <v>26.15</v>
          </cell>
          <cell r="I5015" t="str">
            <v>MATE MDIV 11236</v>
          </cell>
        </row>
        <row r="5016">
          <cell r="B5016" t="str">
            <v>IONAMENTO</v>
          </cell>
        </row>
        <row r="5017">
          <cell r="A5017">
            <v>21049</v>
          </cell>
          <cell r="B5017" t="str">
            <v>GRELHA FOFO P/ CANALETA 15 X 250 X 1000MM P/ GARAGEM E ESTAC</v>
          </cell>
          <cell r="C5017" t="str">
            <v>UN</v>
          </cell>
          <cell r="D5017">
            <v>2</v>
          </cell>
          <cell r="E5017">
            <v>39.229999999999997</v>
          </cell>
          <cell r="F5017">
            <v>39.229999999999997</v>
          </cell>
          <cell r="H5017">
            <v>39.229999999999997</v>
          </cell>
          <cell r="I5017" t="str">
            <v>MATE MDIV 21049</v>
          </cell>
        </row>
        <row r="5018">
          <cell r="B5018" t="str">
            <v>IONAMENTO</v>
          </cell>
        </row>
        <row r="5019">
          <cell r="A5019">
            <v>21050</v>
          </cell>
          <cell r="B5019" t="str">
            <v>GRELHA FOFO P/ CANALETA 18 X 100 X 1000MM P/ GARAGEM E ESTAC</v>
          </cell>
          <cell r="C5019" t="str">
            <v>UN</v>
          </cell>
          <cell r="D5019">
            <v>2</v>
          </cell>
          <cell r="E5019">
            <v>60.16</v>
          </cell>
          <cell r="F5019">
            <v>60.16</v>
          </cell>
          <cell r="H5019">
            <v>60.16</v>
          </cell>
          <cell r="I5019" t="str">
            <v>MATE MDIV 21050</v>
          </cell>
        </row>
        <row r="5020">
          <cell r="B5020" t="str">
            <v>IONAMENTO</v>
          </cell>
        </row>
        <row r="5021">
          <cell r="A5021">
            <v>21051</v>
          </cell>
          <cell r="B5021" t="str">
            <v>GRELHA FOFO P/ CANALETA 18 X 300 X 1000MM P/ GARAGEM E ESTAC</v>
          </cell>
          <cell r="C5021" t="str">
            <v>UN</v>
          </cell>
          <cell r="D5021">
            <v>2</v>
          </cell>
          <cell r="E5021">
            <v>52.31</v>
          </cell>
          <cell r="F5021">
            <v>52.31</v>
          </cell>
          <cell r="H5021">
            <v>52.31</v>
          </cell>
          <cell r="I5021" t="str">
            <v>MATE MDIV 21051</v>
          </cell>
        </row>
        <row r="5022">
          <cell r="B5022" t="str">
            <v>IONAMENTO</v>
          </cell>
        </row>
        <row r="5023">
          <cell r="A5023">
            <v>21052</v>
          </cell>
          <cell r="B5023" t="str">
            <v>GRELHA FOFO P/ CANALETA 25 X 300 X 1000MM P/ GARAGEM E ESTAC</v>
          </cell>
          <cell r="C5023" t="str">
            <v>UN</v>
          </cell>
          <cell r="D5023">
            <v>2</v>
          </cell>
          <cell r="E5023">
            <v>66.260000000000005</v>
          </cell>
          <cell r="F5023">
            <v>66.260000000000005</v>
          </cell>
          <cell r="H5023">
            <v>66.260000000000005</v>
          </cell>
          <cell r="I5023" t="str">
            <v>MATE MDIV 21052</v>
          </cell>
        </row>
        <row r="5024">
          <cell r="B5024" t="str">
            <v>IONAMENTO</v>
          </cell>
        </row>
        <row r="5025">
          <cell r="A5025">
            <v>21053</v>
          </cell>
          <cell r="B5025" t="str">
            <v>GRELHA FOFO P/ CANALETA 25 X 400 X 1000MM P/ GARAGEM E ESTAC</v>
          </cell>
          <cell r="C5025" t="str">
            <v>UN</v>
          </cell>
          <cell r="D5025">
            <v>2</v>
          </cell>
          <cell r="E5025">
            <v>66.959999999999994</v>
          </cell>
          <cell r="F5025">
            <v>66.959999999999994</v>
          </cell>
          <cell r="H5025">
            <v>66.959999999999994</v>
          </cell>
          <cell r="I5025" t="str">
            <v>MATE MDIV 21053</v>
          </cell>
        </row>
        <row r="5026">
          <cell r="B5026" t="str">
            <v>IONAMENTO</v>
          </cell>
        </row>
        <row r="5027">
          <cell r="A5027">
            <v>21054</v>
          </cell>
          <cell r="B5027" t="str">
            <v>GRELHA FOFO P/ CANALETA 40 X 300 X 1000MM P/ GARAGEM E ESTAC</v>
          </cell>
          <cell r="C5027" t="str">
            <v>UN</v>
          </cell>
          <cell r="D5027">
            <v>2</v>
          </cell>
          <cell r="E5027">
            <v>61.38</v>
          </cell>
          <cell r="F5027">
            <v>61.38</v>
          </cell>
          <cell r="H5027">
            <v>61.38</v>
          </cell>
          <cell r="I5027" t="str">
            <v>MATE MDIV 21054</v>
          </cell>
        </row>
        <row r="5028">
          <cell r="B5028" t="str">
            <v>IONAMENTO</v>
          </cell>
        </row>
        <row r="5029">
          <cell r="A5029">
            <v>21055</v>
          </cell>
          <cell r="B5029" t="str">
            <v>GRELHA FOFO P/ CANALETA 40 X 400 X 1000MM P/ GARAGEM E ESTAC</v>
          </cell>
          <cell r="C5029" t="str">
            <v>UN</v>
          </cell>
          <cell r="D5029">
            <v>2</v>
          </cell>
          <cell r="E5029">
            <v>71.319999999999993</v>
          </cell>
          <cell r="F5029">
            <v>71.319999999999993</v>
          </cell>
          <cell r="H5029">
            <v>71.319999999999993</v>
          </cell>
          <cell r="I5029" t="str">
            <v>MATE MDIV 21055</v>
          </cell>
        </row>
        <row r="5030">
          <cell r="B5030" t="str">
            <v>IONAMENTO</v>
          </cell>
        </row>
        <row r="5031">
          <cell r="A5031">
            <v>21056</v>
          </cell>
          <cell r="B5031" t="str">
            <v>GRELHA FOFO P/ CANALETA 40 X 500 X 1000MM P/ GARAGEM E ESTAC</v>
          </cell>
          <cell r="C5031" t="str">
            <v>UN</v>
          </cell>
          <cell r="D5031">
            <v>2</v>
          </cell>
          <cell r="E5031">
            <v>86.32</v>
          </cell>
          <cell r="F5031">
            <v>86.32</v>
          </cell>
          <cell r="H5031">
            <v>86.32</v>
          </cell>
          <cell r="I5031" t="str">
            <v>MATE MDIV 21056</v>
          </cell>
        </row>
        <row r="5032">
          <cell r="B5032" t="str">
            <v>IONAMENTO</v>
          </cell>
        </row>
        <row r="5033">
          <cell r="A5033">
            <v>21057</v>
          </cell>
          <cell r="B5033" t="str">
            <v>GRELHA FOFO P/ CANALETA 50 X 550 X 1000MM P/ GARAGEM E ESTAC</v>
          </cell>
          <cell r="C5033" t="str">
            <v>UN</v>
          </cell>
          <cell r="D5033">
            <v>2</v>
          </cell>
          <cell r="E5033">
            <v>77.680000000000007</v>
          </cell>
          <cell r="F5033">
            <v>77.680000000000007</v>
          </cell>
          <cell r="H5033">
            <v>77.680000000000007</v>
          </cell>
          <cell r="I5033" t="str">
            <v>MATE MDIV 21057</v>
          </cell>
        </row>
        <row r="5034">
          <cell r="B5034" t="str">
            <v>IONAMENTO</v>
          </cell>
        </row>
        <row r="5035">
          <cell r="A5035">
            <v>11731</v>
          </cell>
          <cell r="B5035" t="str">
            <v>GRELHA PVC BRANCA QUADRADA 150X150MM</v>
          </cell>
          <cell r="C5035" t="str">
            <v>UN</v>
          </cell>
          <cell r="D5035">
            <v>2</v>
          </cell>
          <cell r="E5035">
            <v>2.06</v>
          </cell>
          <cell r="F5035">
            <v>2.78</v>
          </cell>
          <cell r="H5035">
            <v>2.95</v>
          </cell>
          <cell r="I5035" t="str">
            <v>MATE MDIV 11731</v>
          </cell>
        </row>
        <row r="5036">
          <cell r="A5036">
            <v>11732</v>
          </cell>
          <cell r="B5036" t="str">
            <v>GRELHA PVC CROMADA REDONDA 150MM</v>
          </cell>
          <cell r="C5036" t="str">
            <v>UN</v>
          </cell>
          <cell r="D5036">
            <v>2</v>
          </cell>
          <cell r="E5036">
            <v>5.65</v>
          </cell>
          <cell r="F5036">
            <v>7.61</v>
          </cell>
          <cell r="H5036">
            <v>8.08</v>
          </cell>
          <cell r="I5036" t="str">
            <v>MATE MDIV 11732</v>
          </cell>
        </row>
        <row r="5037">
          <cell r="A5037">
            <v>13533</v>
          </cell>
          <cell r="B5037" t="str">
            <v>GRUPO DE SOLDAGEM C/ GERADOR A DIESEL 18 HP, P/ SOLDA ELETRI</v>
          </cell>
          <cell r="C5037" t="str">
            <v>UN</v>
          </cell>
          <cell r="D5037" t="str">
            <v>2     5</v>
          </cell>
          <cell r="E5037" t="str">
            <v>0.552,59</v>
          </cell>
          <cell r="F5037">
            <v>52006.02</v>
          </cell>
          <cell r="G5037">
            <v>5</v>
          </cell>
          <cell r="H5037">
            <v>3459.45</v>
          </cell>
          <cell r="I5037" t="str">
            <v>EQHP EQAQ 13533</v>
          </cell>
        </row>
        <row r="5038">
          <cell r="B5038" t="str">
            <v>CA, SOBRE DUAS RODAS, BAMBOZZI MOD.TN5, C/MOTOR 375A,  **CAI</v>
          </cell>
        </row>
        <row r="5039">
          <cell r="A5039" t="str">
            <v>ÓDIGO</v>
          </cell>
          <cell r="B5039" t="str">
            <v>| DESCRIÇÃO DO INSUMO</v>
          </cell>
          <cell r="C5039" t="str">
            <v>| UNID.</v>
          </cell>
          <cell r="D5039" t="str">
            <v>| CAT.</v>
          </cell>
          <cell r="E5039" t="str">
            <v>P R E Ç O</v>
          </cell>
          <cell r="F5039" t="str">
            <v>S  C A L C</v>
          </cell>
          <cell r="G5039" t="str">
            <v>U L A</v>
          </cell>
          <cell r="H5039" t="str">
            <v>D O S  |</v>
          </cell>
          <cell r="I5039" t="str">
            <v>COD.INTELIGENTE</v>
          </cell>
        </row>
        <row r="5040">
          <cell r="D5040">
            <v>1</v>
          </cell>
          <cell r="E5040" t="str">
            <v>.QUARTIL</v>
          </cell>
          <cell r="F5040" t="str">
            <v>MEDIANO</v>
          </cell>
          <cell r="G5040">
            <v>3</v>
          </cell>
          <cell r="H5040" t="str">
            <v>.QUARTIL</v>
          </cell>
        </row>
        <row r="5042">
          <cell r="A5042" t="str">
            <v>íNCULO..</v>
          </cell>
          <cell r="B5042" t="str">
            <v>...: NACIONAL CAIXA</v>
          </cell>
        </row>
        <row r="5044">
          <cell r="B5044" t="str">
            <v>XA**</v>
          </cell>
        </row>
        <row r="5045">
          <cell r="A5045">
            <v>13333</v>
          </cell>
          <cell r="B5045" t="str">
            <v>GRUPO DE SOLDAGEM C/ GERADOR A DIESEL 33HP P/ SOLDA ELETRICA</v>
          </cell>
          <cell r="C5045" t="str">
            <v>UN</v>
          </cell>
          <cell r="D5045" t="str">
            <v>2     5</v>
          </cell>
          <cell r="E5045">
            <v>7453.66</v>
          </cell>
          <cell r="F5045">
            <v>62637.02</v>
          </cell>
          <cell r="G5045">
            <v>6</v>
          </cell>
          <cell r="H5045" t="str">
            <v>0.757,34</v>
          </cell>
          <cell r="I5045" t="str">
            <v>EQHP EQAQ 13333</v>
          </cell>
        </row>
        <row r="5046">
          <cell r="B5046" t="str">
            <v>, SOBRE 04 RODAS, BAMBOZZI, MOD.TN8, C/MOTOR 4 CILINDROS 600</v>
          </cell>
        </row>
        <row r="5047">
          <cell r="B5047" t="str">
            <v>A,  **CAIXA**</v>
          </cell>
        </row>
        <row r="5048">
          <cell r="A5048">
            <v>3331</v>
          </cell>
          <cell r="B5048" t="str">
            <v>GRUPO DE SOLDAGEN C/ GERADOR A DIESEL 33HP P/ SOLDA ELETRICA</v>
          </cell>
          <cell r="C5048" t="str">
            <v>H</v>
          </cell>
          <cell r="D5048">
            <v>2</v>
          </cell>
          <cell r="E5048">
            <v>4.24</v>
          </cell>
          <cell r="F5048">
            <v>4.24</v>
          </cell>
          <cell r="H5048">
            <v>4.24</v>
          </cell>
          <cell r="I5048" t="str">
            <v>EQHP EQLC 3331</v>
          </cell>
        </row>
        <row r="5049">
          <cell r="B5049" t="str">
            <v>, SOBRE RODAS, TIPO BAMBOZZI MOD. 0-375 A</v>
          </cell>
        </row>
        <row r="5050">
          <cell r="A5050">
            <v>3348</v>
          </cell>
          <cell r="B5050" t="str">
            <v>GRUPO GERADOR ACIMA DE * 125 ATE 180 KVA * DIESEL, REBOCAVEL</v>
          </cell>
          <cell r="C5050" t="str">
            <v>H</v>
          </cell>
          <cell r="D5050">
            <v>2</v>
          </cell>
          <cell r="E5050">
            <v>12.52</v>
          </cell>
          <cell r="F5050">
            <v>12.52</v>
          </cell>
          <cell r="H5050">
            <v>12.52</v>
          </cell>
          <cell r="I5050" t="str">
            <v>EQHP EQLC 3348</v>
          </cell>
        </row>
        <row r="5051">
          <cell r="B5051" t="str">
            <v>, ACIONAMENTO MANUAL</v>
          </cell>
        </row>
        <row r="5052">
          <cell r="A5052">
            <v>3345</v>
          </cell>
          <cell r="B5052" t="str">
            <v>GRUPO GERADOR ACIMA DE * 20 ATE 80KVA * DIESEL, REBOCAVEL, A</v>
          </cell>
          <cell r="C5052" t="str">
            <v>H</v>
          </cell>
          <cell r="D5052">
            <v>2</v>
          </cell>
          <cell r="E5052">
            <v>8.9499999999999993</v>
          </cell>
          <cell r="F5052">
            <v>8.9499999999999993</v>
          </cell>
          <cell r="H5052">
            <v>8.9499999999999993</v>
          </cell>
          <cell r="I5052" t="str">
            <v>EQHP EQLC 3345</v>
          </cell>
        </row>
        <row r="5053">
          <cell r="B5053" t="str">
            <v>CIONAMENTO MANUAL</v>
          </cell>
        </row>
        <row r="5054">
          <cell r="A5054">
            <v>3339</v>
          </cell>
          <cell r="B5054" t="str">
            <v>GRUPO GERADOR ACIMA DE * 5 ATE 20KVA*, DIESEL, REBOCAVEL, AC</v>
          </cell>
          <cell r="C5054" t="str">
            <v>H</v>
          </cell>
          <cell r="D5054">
            <v>2</v>
          </cell>
          <cell r="E5054">
            <v>4.7699999999999996</v>
          </cell>
          <cell r="F5054">
            <v>4.7699999999999996</v>
          </cell>
          <cell r="H5054">
            <v>4.7699999999999996</v>
          </cell>
          <cell r="I5054" t="str">
            <v>EQHP EQLC 3339</v>
          </cell>
        </row>
        <row r="5055">
          <cell r="B5055" t="str">
            <v>IONAMENTO MANUAL</v>
          </cell>
        </row>
        <row r="5056">
          <cell r="A5056">
            <v>3346</v>
          </cell>
          <cell r="B5056" t="str">
            <v>GRUPO GERADOR ACIMA DE * 80 ATE 125KVA * DIESEL, REBOCAVEL,</v>
          </cell>
          <cell r="C5056" t="str">
            <v>H</v>
          </cell>
          <cell r="D5056">
            <v>1</v>
          </cell>
          <cell r="E5056">
            <v>11.9</v>
          </cell>
          <cell r="F5056">
            <v>11.9</v>
          </cell>
          <cell r="H5056">
            <v>11.9</v>
          </cell>
          <cell r="I5056" t="str">
            <v>EQHP EQLC 3346</v>
          </cell>
        </row>
        <row r="5057">
          <cell r="B5057" t="str">
            <v>ACIONAMENTO MANUAL</v>
          </cell>
        </row>
        <row r="5058">
          <cell r="B5058" t="str">
            <v>RESERVATORIO 180L - MOD CSL 15/180 BRAVO</v>
          </cell>
        </row>
        <row r="5059">
          <cell r="A5059">
            <v>13758</v>
          </cell>
          <cell r="B5059" t="str">
            <v>GRUPO GERADOR ACIMA DE 180 ATE 220 KVA, DIESEL REBOCAVEL, AC</v>
          </cell>
          <cell r="C5059" t="str">
            <v>MES</v>
          </cell>
          <cell r="D5059">
            <v>2</v>
          </cell>
          <cell r="E5059">
            <v>3955.39</v>
          </cell>
          <cell r="F5059">
            <v>3955.39</v>
          </cell>
          <cell r="H5059">
            <v>3955.39</v>
          </cell>
          <cell r="I5059" t="str">
            <v>EQHP EQLC 13758</v>
          </cell>
        </row>
        <row r="5060">
          <cell r="B5060" t="str">
            <v>IONAMENTO MANUAL</v>
          </cell>
        </row>
        <row r="5061">
          <cell r="A5061">
            <v>13757</v>
          </cell>
          <cell r="B5061" t="str">
            <v>GRUPO GERADOR ACIMA DE 220 ATE 330 KVA, DIESEL REBOCAVEL, AC</v>
          </cell>
          <cell r="C5061" t="str">
            <v>MES</v>
          </cell>
          <cell r="D5061">
            <v>2</v>
          </cell>
          <cell r="E5061">
            <v>4241.71</v>
          </cell>
          <cell r="F5061">
            <v>4241.71</v>
          </cell>
          <cell r="H5061">
            <v>4241.71</v>
          </cell>
          <cell r="I5061" t="str">
            <v>EQHP EQLC 13757</v>
          </cell>
        </row>
        <row r="5062">
          <cell r="B5062" t="str">
            <v>IONAMENTO MANUAL</v>
          </cell>
        </row>
        <row r="5063">
          <cell r="A5063">
            <v>13910</v>
          </cell>
          <cell r="B5063" t="str">
            <v>GRUPO GERADOR C/ MOTOR DIESEL * 85 CV *, REBOCAVEL * 60 A 66</v>
          </cell>
          <cell r="C5063" t="str">
            <v>UN</v>
          </cell>
          <cell r="D5063" t="str">
            <v>2     3</v>
          </cell>
          <cell r="E5063">
            <v>5672.88</v>
          </cell>
          <cell r="F5063">
            <v>35672.879999999997</v>
          </cell>
          <cell r="G5063">
            <v>3</v>
          </cell>
          <cell r="H5063">
            <v>5672.88</v>
          </cell>
          <cell r="I5063" t="str">
            <v>EQHP EQAQ 13910</v>
          </cell>
        </row>
        <row r="5064">
          <cell r="B5064" t="str">
            <v>KVA</v>
          </cell>
        </row>
        <row r="5065">
          <cell r="A5065">
            <v>25986</v>
          </cell>
          <cell r="B5065" t="str">
            <v>GRUPO GERADOR COM SILENCIADOR, MOTOR A DIESEL DE 180 KVA (14</v>
          </cell>
          <cell r="C5065" t="str">
            <v>UN</v>
          </cell>
          <cell r="D5065" t="str">
            <v>2     5</v>
          </cell>
          <cell r="E5065">
            <v>6879.92</v>
          </cell>
          <cell r="F5065">
            <v>56879.92</v>
          </cell>
          <cell r="G5065">
            <v>5</v>
          </cell>
          <cell r="H5065">
            <v>6879.92</v>
          </cell>
          <cell r="I5065" t="str">
            <v>EQHP EQAQ 25986</v>
          </cell>
        </row>
        <row r="5066">
          <cell r="B5066" t="str">
            <v>4 KW), CONSUMO 31,68 L/H</v>
          </cell>
        </row>
        <row r="5067">
          <cell r="A5067">
            <v>25987</v>
          </cell>
          <cell r="B5067" t="str">
            <v>GRUPO GERADOR COM SILENCIADOR, MOTOR A DIESEL DE 40/44 KVA (</v>
          </cell>
          <cell r="C5067" t="str">
            <v>UN</v>
          </cell>
          <cell r="D5067" t="str">
            <v>2     3</v>
          </cell>
          <cell r="E5067" t="str">
            <v>0.695,89</v>
          </cell>
          <cell r="F5067">
            <v>30695.89</v>
          </cell>
          <cell r="G5067">
            <v>3</v>
          </cell>
          <cell r="H5067" t="str">
            <v>0.695,89</v>
          </cell>
          <cell r="I5067" t="str">
            <v>EQHP EQAQ 25987</v>
          </cell>
        </row>
        <row r="5068">
          <cell r="B5068" t="str">
            <v>32/35 KW), CONSUMO 7,04 L/H</v>
          </cell>
        </row>
        <row r="5069">
          <cell r="A5069">
            <v>3352</v>
          </cell>
          <cell r="B5069" t="str">
            <v>GRUPO GERADOR PORTATIL ATE * 5 KVA * C/ MOTOR A DIESEL OU GA</v>
          </cell>
          <cell r="C5069" t="str">
            <v>H</v>
          </cell>
          <cell r="D5069">
            <v>2</v>
          </cell>
          <cell r="E5069">
            <v>2.59</v>
          </cell>
          <cell r="F5069">
            <v>2.59</v>
          </cell>
          <cell r="H5069">
            <v>2.59</v>
          </cell>
          <cell r="I5069" t="str">
            <v>EQHP EQLC 3352</v>
          </cell>
        </row>
        <row r="5070">
          <cell r="A5070" t="str">
            <v>ÓDIGO</v>
          </cell>
          <cell r="B5070" t="str">
            <v>| DESCRIÇÃO DO INSUMO</v>
          </cell>
          <cell r="C5070" t="str">
            <v>| UNID.</v>
          </cell>
          <cell r="D5070" t="str">
            <v>| CAT.</v>
          </cell>
          <cell r="E5070" t="str">
            <v>P R E Ç O</v>
          </cell>
          <cell r="F5070" t="str">
            <v>S  C A L C</v>
          </cell>
          <cell r="G5070" t="str">
            <v>U L A</v>
          </cell>
          <cell r="H5070" t="str">
            <v>D O S  |</v>
          </cell>
          <cell r="I5070" t="str">
            <v>COD.INTELIGENTE</v>
          </cell>
        </row>
        <row r="5071">
          <cell r="D5071">
            <v>1</v>
          </cell>
          <cell r="E5071" t="str">
            <v>.QUARTIL</v>
          </cell>
          <cell r="F5071" t="str">
            <v>MEDIANO</v>
          </cell>
          <cell r="G5071">
            <v>3</v>
          </cell>
          <cell r="H5071" t="str">
            <v>.QUARTIL</v>
          </cell>
        </row>
        <row r="5073">
          <cell r="A5073" t="str">
            <v>íNCULO..</v>
          </cell>
          <cell r="B5073" t="str">
            <v>...: NACIONAL CAIXA</v>
          </cell>
        </row>
        <row r="5075">
          <cell r="B5075" t="str">
            <v>SOLINA</v>
          </cell>
        </row>
        <row r="5076">
          <cell r="A5076">
            <v>13909</v>
          </cell>
          <cell r="B5076" t="str">
            <v>GRUPO GERADOR 1450W 110V CAP = 12V 3.44HP GASOL.</v>
          </cell>
          <cell r="C5076" t="str">
            <v>UN</v>
          </cell>
          <cell r="D5076">
            <v>2</v>
          </cell>
          <cell r="E5076">
            <v>3938.92</v>
          </cell>
          <cell r="F5076">
            <v>3938.92</v>
          </cell>
          <cell r="H5076">
            <v>3938.92</v>
          </cell>
          <cell r="I5076" t="str">
            <v>EQHP EQAQ 13909</v>
          </cell>
        </row>
        <row r="5077">
          <cell r="A5077">
            <v>14254</v>
          </cell>
          <cell r="B5077" t="str">
            <v>GRUPO GERADOR 76/84 KVA DIESEL 85 HP ACIONAMENTO MANUAL, EST</v>
          </cell>
          <cell r="C5077" t="str">
            <v>UN</v>
          </cell>
          <cell r="D5077" t="str">
            <v>1     3</v>
          </cell>
          <cell r="E5077">
            <v>8000</v>
          </cell>
          <cell r="F5077">
            <v>38000</v>
          </cell>
          <cell r="G5077">
            <v>3</v>
          </cell>
          <cell r="H5077">
            <v>8000</v>
          </cell>
          <cell r="I5077" t="str">
            <v>EQHP EQAQ 14254</v>
          </cell>
        </row>
        <row r="5078">
          <cell r="B5078" t="str">
            <v>ACIONARIO</v>
          </cell>
        </row>
        <row r="5079">
          <cell r="A5079">
            <v>13911</v>
          </cell>
          <cell r="B5079" t="str">
            <v>GRUPO GERADOR, 125/145 KVA, MOTOR A DIESEL 165 CV, 1800 RPM,</v>
          </cell>
          <cell r="C5079" t="str">
            <v>UN</v>
          </cell>
          <cell r="D5079" t="str">
            <v>2     5</v>
          </cell>
          <cell r="E5079">
            <v>2929.93</v>
          </cell>
          <cell r="F5079">
            <v>52929.93</v>
          </cell>
          <cell r="G5079">
            <v>5</v>
          </cell>
          <cell r="H5079">
            <v>2929.93</v>
          </cell>
          <cell r="I5079" t="str">
            <v>EQHP EQAQ 13911</v>
          </cell>
        </row>
        <row r="5080">
          <cell r="B5080" t="str">
            <v>ESTACIONÁRIO</v>
          </cell>
        </row>
        <row r="5081">
          <cell r="A5081">
            <v>25019</v>
          </cell>
          <cell r="B5081" t="str">
            <v>GRUPO GERADOR, 150/170 KVA, MOTOR A DIESEL 210 CV, ESTACIONÁ</v>
          </cell>
          <cell r="C5081" t="str">
            <v>UN</v>
          </cell>
          <cell r="D5081" t="str">
            <v>2     5</v>
          </cell>
          <cell r="E5081">
            <v>7220.26</v>
          </cell>
          <cell r="F5081">
            <v>57220.26</v>
          </cell>
          <cell r="G5081">
            <v>5</v>
          </cell>
          <cell r="H5081">
            <v>7220.26</v>
          </cell>
          <cell r="I5081" t="str">
            <v>EQHP EQAQ 25019</v>
          </cell>
        </row>
        <row r="5082">
          <cell r="B5082" t="str">
            <v>RIO</v>
          </cell>
        </row>
        <row r="5083">
          <cell r="A5083">
            <v>11559</v>
          </cell>
          <cell r="B5083" t="str">
            <v>GUIA LATAO CROMADO 3/4'' P/ PORTA/JAN CORRER</v>
          </cell>
          <cell r="C5083" t="str">
            <v>UN</v>
          </cell>
          <cell r="D5083">
            <v>2</v>
          </cell>
          <cell r="E5083">
            <v>6.5</v>
          </cell>
          <cell r="F5083">
            <v>7</v>
          </cell>
          <cell r="H5083">
            <v>7.95</v>
          </cell>
          <cell r="I5083" t="str">
            <v>MATE MDIV 11559</v>
          </cell>
        </row>
        <row r="5084">
          <cell r="A5084">
            <v>10741</v>
          </cell>
          <cell r="B5084" t="str">
            <v>GUINCHO DE ARRASTE MANUAL TIRFOR TUL-30, CAP. 3T, C/ 20M DE</v>
          </cell>
          <cell r="C5084" t="str">
            <v>UN</v>
          </cell>
          <cell r="D5084">
            <v>2</v>
          </cell>
          <cell r="E5084">
            <v>8071.9</v>
          </cell>
          <cell r="F5084">
            <v>8071.9</v>
          </cell>
          <cell r="H5084">
            <v>8071.9</v>
          </cell>
          <cell r="I5084" t="str">
            <v>EQHP EQAQ 10741</v>
          </cell>
        </row>
        <row r="5085">
          <cell r="B5085" t="str">
            <v>CABO DE ACO**CAIXA**</v>
          </cell>
        </row>
        <row r="5086">
          <cell r="A5086">
            <v>10705</v>
          </cell>
          <cell r="B5086" t="str">
            <v>GUINCHO ELETRICO DE COLUNA * 2,5 HP * C/ EMBREAGEM, TRIFASIC</v>
          </cell>
          <cell r="C5086" t="str">
            <v>UN</v>
          </cell>
          <cell r="D5086">
            <v>2</v>
          </cell>
          <cell r="E5086">
            <v>4434.6899999999996</v>
          </cell>
          <cell r="F5086">
            <v>4434.6899999999996</v>
          </cell>
          <cell r="H5086">
            <v>4434.6899999999996</v>
          </cell>
          <cell r="I5086" t="str">
            <v>EQHP EQAQ 10705</v>
          </cell>
        </row>
        <row r="5087">
          <cell r="B5087" t="str">
            <v>O * CAP . 300KG *, MARCA VELOX**CAIXA**</v>
          </cell>
        </row>
        <row r="5088">
          <cell r="A5088">
            <v>7370</v>
          </cell>
          <cell r="B5088" t="str">
            <v>GUINCHO MANUAL DE ARRASTE CAP. * 2T * C/ 20M DE CABO DE ACO,</v>
          </cell>
          <cell r="C5088" t="str">
            <v>H</v>
          </cell>
          <cell r="D5088">
            <v>1</v>
          </cell>
          <cell r="E5088">
            <v>0.97</v>
          </cell>
          <cell r="F5088">
            <v>0.97</v>
          </cell>
          <cell r="H5088">
            <v>0.97</v>
          </cell>
          <cell r="I5088" t="str">
            <v>EQHP EQLC 7370</v>
          </cell>
        </row>
        <row r="5089">
          <cell r="B5089" t="str">
            <v>TIPO TIRFOR TU-20 OU EQUIV</v>
          </cell>
        </row>
        <row r="5090">
          <cell r="A5090">
            <v>7373</v>
          </cell>
          <cell r="B5090" t="str">
            <v>GUINCHO MANUAL DE ARRASTE CAP. * 3T * C/ 20M DE CABO DE ACO,</v>
          </cell>
          <cell r="C5090" t="str">
            <v>H</v>
          </cell>
          <cell r="D5090">
            <v>2</v>
          </cell>
          <cell r="E5090">
            <v>1.24</v>
          </cell>
          <cell r="F5090">
            <v>1.24</v>
          </cell>
          <cell r="H5090">
            <v>1.24</v>
          </cell>
          <cell r="I5090" t="str">
            <v>EQHP EQLC 7373</v>
          </cell>
        </row>
        <row r="5091">
          <cell r="B5091" t="str">
            <v>TIPO TIRFOR OU EQUIV</v>
          </cell>
        </row>
        <row r="5092">
          <cell r="A5092">
            <v>3366</v>
          </cell>
          <cell r="B5092" t="str">
            <v>GUINCHO TIPO MUNCK CAP * 5T * MONTADO EM CAMINHAO CARROCERIA</v>
          </cell>
          <cell r="C5092" t="str">
            <v>H</v>
          </cell>
          <cell r="D5092">
            <v>1</v>
          </cell>
          <cell r="E5092">
            <v>54</v>
          </cell>
          <cell r="F5092">
            <v>54</v>
          </cell>
          <cell r="H5092">
            <v>54</v>
          </cell>
          <cell r="I5092" t="str">
            <v>EQHP EQLC 3366</v>
          </cell>
        </row>
        <row r="5093">
          <cell r="B5093" t="str">
            <v>,OU EQUIV</v>
          </cell>
        </row>
        <row r="5094">
          <cell r="A5094">
            <v>3356</v>
          </cell>
          <cell r="B5094" t="str">
            <v>GUINCHO TIPO MUNCK CAP * 6T * MONTADO EM CAMINHAO CARROCERIA</v>
          </cell>
          <cell r="C5094" t="str">
            <v>H</v>
          </cell>
          <cell r="D5094">
            <v>2</v>
          </cell>
          <cell r="E5094">
            <v>54</v>
          </cell>
          <cell r="F5094">
            <v>54</v>
          </cell>
          <cell r="H5094">
            <v>54</v>
          </cell>
          <cell r="I5094" t="str">
            <v>EQHP EQLC 3356</v>
          </cell>
        </row>
        <row r="5095">
          <cell r="B5095" t="str">
            <v>, OU EQUIV</v>
          </cell>
        </row>
        <row r="5096">
          <cell r="A5096">
            <v>3372</v>
          </cell>
          <cell r="B5096" t="str">
            <v>GUINDASTE AUTO-PROPELIDO, SOBRE PNEUS, C/ LANCA TELESCOPICA</v>
          </cell>
          <cell r="C5096" t="str">
            <v>H</v>
          </cell>
          <cell r="D5096">
            <v>1</v>
          </cell>
          <cell r="E5096">
            <v>61.68</v>
          </cell>
          <cell r="F5096">
            <v>61.68</v>
          </cell>
          <cell r="H5096">
            <v>61.68</v>
          </cell>
          <cell r="I5096" t="str">
            <v>EQHP EQLC 3372</v>
          </cell>
        </row>
        <row r="5097">
          <cell r="B5097" t="str">
            <v>CAP * 10 T * TIPO HISTER, MADAL OU EQUIV (INCL MANUTENCAO/OP</v>
          </cell>
        </row>
        <row r="5098">
          <cell r="B5098" t="str">
            <v>ERACAO)</v>
          </cell>
        </row>
        <row r="5099">
          <cell r="A5099">
            <v>3367</v>
          </cell>
          <cell r="B5099" t="str">
            <v>GUINDASTE AUTO-PROPELIDO, SOBRE PNEUS, C/ LANCA TELESCOPICA</v>
          </cell>
          <cell r="C5099" t="str">
            <v>H</v>
          </cell>
          <cell r="D5099">
            <v>2</v>
          </cell>
          <cell r="E5099">
            <v>69.42</v>
          </cell>
          <cell r="F5099">
            <v>69.42</v>
          </cell>
          <cell r="H5099">
            <v>69.42</v>
          </cell>
          <cell r="I5099" t="str">
            <v>EQHP EQLC 3367</v>
          </cell>
        </row>
        <row r="5100">
          <cell r="B5100" t="str">
            <v>CAP * 15T * (INCL MANUTENCAO/OPERACAO)</v>
          </cell>
        </row>
        <row r="5101">
          <cell r="A5101" t="str">
            <v>ÓDIGO</v>
          </cell>
          <cell r="B5101" t="str">
            <v>| DESCRIÇÃO DO INSUMO</v>
          </cell>
          <cell r="C5101" t="str">
            <v>| UNID.</v>
          </cell>
          <cell r="D5101" t="str">
            <v>| CAT.</v>
          </cell>
          <cell r="E5101" t="str">
            <v>P R E Ç O</v>
          </cell>
          <cell r="F5101" t="str">
            <v>S  C A L C</v>
          </cell>
          <cell r="G5101" t="str">
            <v>U L A</v>
          </cell>
          <cell r="H5101" t="str">
            <v>D O S  |</v>
          </cell>
          <cell r="I5101" t="str">
            <v>COD.INTELIGENTE</v>
          </cell>
        </row>
        <row r="5102">
          <cell r="D5102">
            <v>1</v>
          </cell>
          <cell r="E5102" t="str">
            <v>.QUARTIL</v>
          </cell>
          <cell r="F5102" t="str">
            <v>MEDIANO</v>
          </cell>
          <cell r="G5102">
            <v>3</v>
          </cell>
          <cell r="H5102" t="str">
            <v>.QUARTIL</v>
          </cell>
        </row>
        <row r="5104">
          <cell r="A5104" t="str">
            <v>íNCULO..</v>
          </cell>
          <cell r="B5104" t="str">
            <v>...: NACIONAL CAIXA</v>
          </cell>
        </row>
        <row r="5106">
          <cell r="A5106">
            <v>10807</v>
          </cell>
          <cell r="B5106" t="str">
            <v>GUINDASTE AUTO-PROPELIDO, SOBRE PNEUS, C/ LANCA TELESCOPICA</v>
          </cell>
          <cell r="C5106" t="str">
            <v>H</v>
          </cell>
          <cell r="D5106">
            <v>2</v>
          </cell>
          <cell r="E5106">
            <v>115.65</v>
          </cell>
          <cell r="F5106">
            <v>115.65</v>
          </cell>
          <cell r="H5106">
            <v>115.65</v>
          </cell>
          <cell r="I5106" t="str">
            <v>EQHP EQLC 10807</v>
          </cell>
        </row>
        <row r="5107">
          <cell r="B5107" t="str">
            <v>CAP * 35T * (INCL MANUTENCAO/OPERACAO)</v>
          </cell>
        </row>
        <row r="5108">
          <cell r="A5108">
            <v>13870</v>
          </cell>
          <cell r="B5108" t="str">
            <v>GUINDASTE DE TORRE OU GRUA ASCENCIONAL CAP. 2,2T A 30M, LIEB</v>
          </cell>
          <cell r="C5108" t="str">
            <v>UN</v>
          </cell>
          <cell r="D5108" t="str">
            <v>2    43</v>
          </cell>
          <cell r="E5108">
            <v>6042.75</v>
          </cell>
          <cell r="F5108">
            <v>436042.75</v>
          </cell>
          <cell r="G5108">
            <v>43</v>
          </cell>
          <cell r="H5108">
            <v>6042.75</v>
          </cell>
          <cell r="I5108" t="str">
            <v>EQHP EQAQ 13870</v>
          </cell>
        </row>
        <row r="5109">
          <cell r="B5109" t="str">
            <v>HERR MOD 55.3HC, 55,5HP**CAIXA**</v>
          </cell>
        </row>
        <row r="5110">
          <cell r="A5110">
            <v>13871</v>
          </cell>
          <cell r="B5110" t="str">
            <v>GUINDASTE DE TORRE OU GRUA ESTACIONARIO S/ SAPATAS H = 30M C</v>
          </cell>
          <cell r="C5110" t="str">
            <v>UN</v>
          </cell>
          <cell r="D5110" t="str">
            <v>1    32</v>
          </cell>
          <cell r="E5110">
            <v>5000</v>
          </cell>
          <cell r="F5110">
            <v>325000</v>
          </cell>
          <cell r="G5110">
            <v>32</v>
          </cell>
          <cell r="H5110">
            <v>5000</v>
          </cell>
          <cell r="I5110" t="str">
            <v>EQHP EQAQ 13871</v>
          </cell>
        </row>
        <row r="5111">
          <cell r="B5111" t="str">
            <v>AP. 1,2T A 30M, FM GRUAS MOD MI-1230**CAIXA**</v>
          </cell>
        </row>
        <row r="5112">
          <cell r="A5112">
            <v>13872</v>
          </cell>
          <cell r="B5112" t="str">
            <v>GUINDASTE DE TORRE OU GRUA MOVEL, SOBRE TRILHOS H = 30M CAP.</v>
          </cell>
          <cell r="C5112" t="str">
            <v>UN</v>
          </cell>
          <cell r="D5112" t="str">
            <v>2    33</v>
          </cell>
          <cell r="E5112">
            <v>3394.75</v>
          </cell>
          <cell r="F5112">
            <v>333394.75</v>
          </cell>
          <cell r="G5112">
            <v>33</v>
          </cell>
          <cell r="H5112">
            <v>3394.75</v>
          </cell>
          <cell r="I5112" t="str">
            <v>EQHP EQAQ 13872</v>
          </cell>
        </row>
        <row r="5113">
          <cell r="B5113" t="str">
            <v>1T A 30M, LIEBHERR MOD 30.3HC, 40HP**CAIXA**</v>
          </cell>
        </row>
        <row r="5114">
          <cell r="A5114">
            <v>25952</v>
          </cell>
          <cell r="B5114" t="str">
            <v>GUINDASTE HIDRAULICO AUTOPROPELIDO ROUGH TERRAIN CRENE, TERE</v>
          </cell>
          <cell r="C5114" t="str">
            <v>UN</v>
          </cell>
          <cell r="D5114" t="str">
            <v>2    64</v>
          </cell>
          <cell r="E5114">
            <v>7608.55</v>
          </cell>
          <cell r="F5114">
            <v>647608.55000000005</v>
          </cell>
          <cell r="G5114">
            <v>64</v>
          </cell>
          <cell r="H5114">
            <v>7608.55</v>
          </cell>
          <cell r="I5114" t="str">
            <v>EQHP EQAQ 25952</v>
          </cell>
        </row>
        <row r="5115">
          <cell r="B5115" t="str">
            <v>X RT 230, COM LANÇA TELESCOPICA DE 27 M, CAP 30 T, MOTOR DÍE</v>
          </cell>
        </row>
        <row r="5116">
          <cell r="B5116" t="str">
            <v>SEL, 97 KW, TRACAO 4 X 4 ( IMPORTADO )</v>
          </cell>
        </row>
        <row r="5117">
          <cell r="A5117">
            <v>3365</v>
          </cell>
          <cell r="B5117" t="str">
            <v>GUINDASTE HIDRAULICO AUTOPROPELIDO, SOBRE PNEUS, POT. 121HP</v>
          </cell>
          <cell r="C5117" t="str">
            <v>UN</v>
          </cell>
          <cell r="D5117" t="str">
            <v>1    29</v>
          </cell>
          <cell r="E5117">
            <v>1550</v>
          </cell>
          <cell r="F5117">
            <v>291550</v>
          </cell>
          <cell r="G5117">
            <v>29</v>
          </cell>
          <cell r="H5117">
            <v>1550</v>
          </cell>
          <cell r="I5117" t="str">
            <v>EQHP EQAQ 3365</v>
          </cell>
        </row>
        <row r="5118">
          <cell r="B5118" t="str">
            <v>C/ LANCA TELESCOPICA, KOEHRING BANTAM ES-488 TELEKRUISER NAC</v>
          </cell>
        </row>
        <row r="5119">
          <cell r="B5119" t="str">
            <v>IONAL, CAP MAXIMA 16T**CAIXA**</v>
          </cell>
        </row>
        <row r="5120">
          <cell r="A5120">
            <v>25953</v>
          </cell>
          <cell r="B5120" t="str">
            <v>GUINDASTE HIDRAULICO AUTOPROPELIDO, SOBRE RODAS, CAP ATÉ 100</v>
          </cell>
          <cell r="C5120" t="str">
            <v>UN</v>
          </cell>
          <cell r="D5120" t="str">
            <v>2  2.97</v>
          </cell>
          <cell r="E5120" t="str">
            <v>9.005,94  2</v>
          </cell>
          <cell r="F5120" t="str">
            <v>.979.005,94</v>
          </cell>
          <cell r="G5120" t="str">
            <v>2.97</v>
          </cell>
          <cell r="H5120">
            <v>9005.94</v>
          </cell>
          <cell r="I5120" t="str">
            <v>EQHP EQAQ 25953</v>
          </cell>
        </row>
        <row r="5121">
          <cell r="B5121" t="str">
            <v>T - TEREX AC  100. ( IMPORTADO )</v>
          </cell>
        </row>
        <row r="5122">
          <cell r="A5122">
            <v>25954</v>
          </cell>
          <cell r="B5122" t="str">
            <v>GUINDASTE HIDRAULICO AUTOPROPELIDO, SOBRE RODAS, CAP ATÉ 55</v>
          </cell>
          <cell r="C5122" t="str">
            <v>UN</v>
          </cell>
          <cell r="D5122" t="str">
            <v>2  1.61</v>
          </cell>
          <cell r="E5122" t="str">
            <v>3.628,22  1</v>
          </cell>
          <cell r="F5122" t="str">
            <v>.613.628,22</v>
          </cell>
          <cell r="G5122" t="str">
            <v>1.61</v>
          </cell>
          <cell r="H5122">
            <v>3628.22</v>
          </cell>
          <cell r="I5122" t="str">
            <v>EQHP EQAQ 25954</v>
          </cell>
        </row>
        <row r="5123">
          <cell r="B5123" t="str">
            <v>T - TEREX  AC  55 CITY ( IMPORTADO )</v>
          </cell>
        </row>
        <row r="5124">
          <cell r="A5124">
            <v>13869</v>
          </cell>
          <cell r="B5124" t="str">
            <v>GUINDASTE HIDRAULICO TIPO TRUCK CRANE, C/LANÇA TELESCÓPICA D</v>
          </cell>
          <cell r="C5124" t="str">
            <v>UN</v>
          </cell>
          <cell r="D5124" t="str">
            <v>2    97</v>
          </cell>
          <cell r="E5124">
            <v>1186.72</v>
          </cell>
          <cell r="F5124">
            <v>971186.72</v>
          </cell>
          <cell r="G5124">
            <v>97</v>
          </cell>
          <cell r="H5124">
            <v>1186.72</v>
          </cell>
          <cell r="I5124" t="str">
            <v>EQHP EQAQ 13869</v>
          </cell>
        </row>
        <row r="5125">
          <cell r="B5125" t="str">
            <v>E ACIONAMENTO HIDRÁULICO, CAPACIDADE DE CARGA 30.000 KG, COM</v>
          </cell>
        </row>
        <row r="5126">
          <cell r="B5126" t="str">
            <v>PBT A PARTIR DE 30.000 KG, MADAL - MD 300 L, MONTADO SOBRE</v>
          </cell>
        </row>
        <row r="5127">
          <cell r="B5127" t="str">
            <v>CAMINHÃO 6 X 4</v>
          </cell>
        </row>
        <row r="5128">
          <cell r="A5128">
            <v>13225</v>
          </cell>
          <cell r="B5128" t="str">
            <v>GUINDASTE HIDRAULICO VEICULAR, C/LANÇA TELESCOPICA DE ACIONA</v>
          </cell>
          <cell r="C5128" t="str">
            <v>UN</v>
          </cell>
          <cell r="D5128" t="str">
            <v>2    30</v>
          </cell>
          <cell r="E5128">
            <v>5983.18</v>
          </cell>
          <cell r="F5128">
            <v>305983.18</v>
          </cell>
          <cell r="G5128">
            <v>30</v>
          </cell>
          <cell r="H5128">
            <v>5983.18</v>
          </cell>
          <cell r="I5128" t="str">
            <v>EQHP EQAQ 13225</v>
          </cell>
        </row>
        <row r="5129">
          <cell r="B5129" t="str">
            <v>MENTO HIDRÁULICO E LANÇAS MANUAIS, MOMENTO MÁXIMO DE ELEVAÇÃ</v>
          </cell>
        </row>
        <row r="5130">
          <cell r="B5130" t="str">
            <v>O 43.600 KG, COM PBT A PARTIR DE 24.000 KG, MADAL - MD 43607</v>
          </cell>
        </row>
        <row r="5131">
          <cell r="B5131" t="str">
            <v>, MONTADO SOBRE CAMINHÃO</v>
          </cell>
        </row>
        <row r="5132">
          <cell r="A5132" t="str">
            <v>ÓDIGO</v>
          </cell>
          <cell r="B5132" t="str">
            <v>| DESCRIÇÃO DO INSUMO</v>
          </cell>
          <cell r="C5132" t="str">
            <v>| UNID.</v>
          </cell>
          <cell r="D5132" t="str">
            <v>| CAT.</v>
          </cell>
          <cell r="E5132" t="str">
            <v>P R E Ç O</v>
          </cell>
          <cell r="F5132" t="str">
            <v>S  C A L C</v>
          </cell>
          <cell r="G5132" t="str">
            <v>U L A</v>
          </cell>
          <cell r="H5132" t="str">
            <v>D O S  |</v>
          </cell>
          <cell r="I5132" t="str">
            <v>COD.INTELIGENTE</v>
          </cell>
        </row>
        <row r="5133">
          <cell r="D5133">
            <v>1</v>
          </cell>
          <cell r="E5133" t="str">
            <v>.QUARTIL</v>
          </cell>
          <cell r="F5133" t="str">
            <v>MEDIANO</v>
          </cell>
          <cell r="G5133">
            <v>3</v>
          </cell>
          <cell r="H5133" t="str">
            <v>.QUARTIL</v>
          </cell>
        </row>
        <row r="5135">
          <cell r="A5135" t="str">
            <v>íNCULO..</v>
          </cell>
          <cell r="B5135" t="str">
            <v>...: NACIONAL CAIXA</v>
          </cell>
        </row>
        <row r="5137">
          <cell r="A5137">
            <v>10713</v>
          </cell>
          <cell r="B5137" t="str">
            <v>GUINDASTE HIDRAULICO VEICULAR, C/LANÇA TELESCÓPICA DE ACIONA</v>
          </cell>
          <cell r="C5137" t="str">
            <v>UN</v>
          </cell>
          <cell r="D5137" t="str">
            <v>2    27</v>
          </cell>
          <cell r="E5137">
            <v>2305.77</v>
          </cell>
          <cell r="F5137">
            <v>272305.77</v>
          </cell>
          <cell r="G5137">
            <v>27</v>
          </cell>
          <cell r="H5137">
            <v>2305.77</v>
          </cell>
          <cell r="I5137" t="str">
            <v>EQHP EQAQ 10713</v>
          </cell>
        </row>
        <row r="5138">
          <cell r="B5138" t="str">
            <v>MENTO HIDRÁULICO E LANÇAS MANUAIS, MOMENTO MÁXIMO DE ELEVAÇÃ</v>
          </cell>
        </row>
        <row r="5139">
          <cell r="B5139" t="str">
            <v>O 23.000 KG, COM PBT A PARTIR DE 18.000 KG, MADAL - PKK 23.0</v>
          </cell>
        </row>
        <row r="5140">
          <cell r="B5140" t="str">
            <v>00, MONTADO SOBRE CAMINHÃO 4 X 2</v>
          </cell>
        </row>
        <row r="5141">
          <cell r="A5141">
            <v>3357</v>
          </cell>
          <cell r="B5141" t="str">
            <v>GUINDASTE TIPO MUNCK CAP * 2T * MONTADO EM CAMINHAO CARROCER</v>
          </cell>
          <cell r="C5141" t="str">
            <v>H</v>
          </cell>
          <cell r="D5141">
            <v>2</v>
          </cell>
          <cell r="E5141">
            <v>38.57</v>
          </cell>
          <cell r="F5141">
            <v>38.57</v>
          </cell>
          <cell r="H5141">
            <v>38.57</v>
          </cell>
          <cell r="I5141" t="str">
            <v>EQHP EQLC 3357</v>
          </cell>
        </row>
        <row r="5142">
          <cell r="B5142" t="str">
            <v>IA OU EQUIV</v>
          </cell>
        </row>
        <row r="5143">
          <cell r="A5143">
            <v>3359</v>
          </cell>
          <cell r="B5143" t="str">
            <v>GUINDASTE TIPO MUNCK CAP * 8T * MONTADO EM CAMINHAO CARROCER</v>
          </cell>
          <cell r="C5143" t="str">
            <v>H</v>
          </cell>
          <cell r="D5143">
            <v>2</v>
          </cell>
          <cell r="E5143">
            <v>61.71</v>
          </cell>
          <cell r="F5143">
            <v>61.71</v>
          </cell>
          <cell r="H5143">
            <v>61.71</v>
          </cell>
          <cell r="I5143" t="str">
            <v>EQHP EQLC 3359</v>
          </cell>
        </row>
        <row r="5144">
          <cell r="B5144" t="str">
            <v>IA OU EQUIV</v>
          </cell>
        </row>
        <row r="5145">
          <cell r="A5145">
            <v>3362</v>
          </cell>
          <cell r="B5145" t="str">
            <v>GUINDASTE TORRE OU GRUA ESTACIONARIA S/ SAPATAS H = 29M, 120</v>
          </cell>
          <cell r="C5145" t="str">
            <v>H</v>
          </cell>
          <cell r="D5145">
            <v>1</v>
          </cell>
          <cell r="E5145">
            <v>26.1</v>
          </cell>
          <cell r="F5145">
            <v>26.1</v>
          </cell>
          <cell r="H5145">
            <v>26.1</v>
          </cell>
          <cell r="I5145" t="str">
            <v>EQHP EQLC 3362</v>
          </cell>
        </row>
        <row r="5146">
          <cell r="B5146" t="str">
            <v>0KG A 30M TIPO SITI AM - 1230 OU EQUIV</v>
          </cell>
        </row>
        <row r="5147">
          <cell r="A5147">
            <v>3363</v>
          </cell>
          <cell r="B5147" t="str">
            <v>GUINDAUTO HIDRAULICO MADAL MD-1501, CARGA MAX 5,75T (A 2M) E</v>
          </cell>
          <cell r="C5147" t="str">
            <v>UN</v>
          </cell>
          <cell r="D5147" t="str">
            <v>1     5</v>
          </cell>
          <cell r="E5147">
            <v>3648</v>
          </cell>
          <cell r="F5147">
            <v>53648</v>
          </cell>
          <cell r="G5147">
            <v>5</v>
          </cell>
          <cell r="H5147">
            <v>3648</v>
          </cell>
          <cell r="I5147" t="str">
            <v>EQHP EQAQ 3363</v>
          </cell>
        </row>
        <row r="5148">
          <cell r="B5148" t="str">
            <v>2,3T ( A 5M), ALT URA MAX = 7,9M, P/ MONTAGEM SOBRE CHASSIS</v>
          </cell>
        </row>
        <row r="5149">
          <cell r="B5149" t="str">
            <v>DE CAMINHAO**CAIXA**</v>
          </cell>
        </row>
        <row r="5150">
          <cell r="A5150">
            <v>11611</v>
          </cell>
          <cell r="B5150" t="str">
            <v>GUINDAUTO HIDRAULICO MADAL MD-15501, CARGA MAX 7,7</v>
          </cell>
          <cell r="C5150" t="str">
            <v>UN</v>
          </cell>
          <cell r="D5150" t="str">
            <v>2     6</v>
          </cell>
          <cell r="E5150">
            <v>9019.76</v>
          </cell>
          <cell r="F5150">
            <v>69019.759999999995</v>
          </cell>
          <cell r="G5150">
            <v>6</v>
          </cell>
          <cell r="H5150">
            <v>9019.76</v>
          </cell>
          <cell r="I5150" t="str">
            <v>EQHP EQAQ 11611</v>
          </cell>
        </row>
        <row r="5151">
          <cell r="B5151" t="str">
            <v>5,52M), ALTURA MAX = 8,64M, P/ MONTAGEM SOBRE CHAS</v>
          </cell>
        </row>
        <row r="5152">
          <cell r="B5152" t="str">
            <v>SIS DE CAMINHAO**CAIXA**</v>
          </cell>
        </row>
        <row r="5153">
          <cell r="A5153">
            <v>10712</v>
          </cell>
          <cell r="B5153" t="str">
            <v>GUINDAUTO HIDRAULICO MADAL MD-6501, CARGA MAX 3,25T (A 2M) E</v>
          </cell>
          <cell r="C5153" t="str">
            <v>UN</v>
          </cell>
          <cell r="D5153" t="str">
            <v>2     2</v>
          </cell>
          <cell r="E5153">
            <v>3122.82</v>
          </cell>
          <cell r="F5153">
            <v>23122.82</v>
          </cell>
          <cell r="G5153">
            <v>2</v>
          </cell>
          <cell r="H5153">
            <v>3122.82</v>
          </cell>
          <cell r="I5153" t="str">
            <v>EQHP EQAQ 10712</v>
          </cell>
        </row>
        <row r="5154">
          <cell r="B5154" t="str">
            <v>1,62T (A 4M), ALTURA MAX = 6,6M, P/ MONTAGEM SOBRE CHASSIS</v>
          </cell>
        </row>
        <row r="5155">
          <cell r="B5155" t="str">
            <v>DE CAMINHAO**CAIXA**</v>
          </cell>
        </row>
        <row r="5156">
          <cell r="A5156">
            <v>7569</v>
          </cell>
          <cell r="B5156" t="str">
            <v>HASTE ANCORA DE 16MM X 2,35MM (5/8" X 8")</v>
          </cell>
          <cell r="C5156" t="str">
            <v>UN</v>
          </cell>
          <cell r="D5156">
            <v>2</v>
          </cell>
          <cell r="E5156">
            <v>9.84</v>
          </cell>
          <cell r="F5156">
            <v>19.579999999999998</v>
          </cell>
          <cell r="H5156">
            <v>21.4</v>
          </cell>
          <cell r="I5156" t="str">
            <v>MATE MELE 7569</v>
          </cell>
        </row>
        <row r="5157">
          <cell r="A5157">
            <v>3383</v>
          </cell>
          <cell r="B5157" t="str">
            <v>HASTE ANCORAMENTO 2400MM X 16MM (5/8")</v>
          </cell>
          <cell r="C5157" t="str">
            <v>UN</v>
          </cell>
          <cell r="D5157">
            <v>2</v>
          </cell>
          <cell r="E5157">
            <v>10.18</v>
          </cell>
          <cell r="F5157">
            <v>14.7</v>
          </cell>
          <cell r="H5157">
            <v>17.41</v>
          </cell>
          <cell r="I5157" t="str">
            <v>MATE MELE 3383</v>
          </cell>
        </row>
        <row r="5158">
          <cell r="A5158">
            <v>3373</v>
          </cell>
          <cell r="B5158" t="str">
            <v>HASTE DE TERRA EM ACO REVESTIDO DE COBRE DN 1/2" X 3000MM</v>
          </cell>
          <cell r="C5158" t="str">
            <v>UN</v>
          </cell>
          <cell r="D5158">
            <v>2</v>
          </cell>
          <cell r="E5158">
            <v>12.19</v>
          </cell>
          <cell r="F5158">
            <v>17.62</v>
          </cell>
          <cell r="H5158">
            <v>20.87</v>
          </cell>
          <cell r="I5158" t="str">
            <v>MATE MELE 3373</v>
          </cell>
        </row>
        <row r="5159">
          <cell r="A5159">
            <v>3378</v>
          </cell>
          <cell r="B5159" t="str">
            <v>HASTE DE TERRA EM ACO REVESTIDO DE COBRE DN 3/4" X 3000MM</v>
          </cell>
          <cell r="C5159" t="str">
            <v>UN</v>
          </cell>
          <cell r="D5159">
            <v>2</v>
          </cell>
          <cell r="E5159">
            <v>18.350000000000001</v>
          </cell>
          <cell r="F5159">
            <v>26.52</v>
          </cell>
          <cell r="H5159">
            <v>31.41</v>
          </cell>
          <cell r="I5159" t="str">
            <v>MATE MELE 3378</v>
          </cell>
        </row>
        <row r="5160">
          <cell r="A5160">
            <v>3376</v>
          </cell>
          <cell r="B5160" t="str">
            <v>HASTE DE TERRA EM ACO REVESTIDO DE COBRE DN 3/4" X 3000MM C/</v>
          </cell>
          <cell r="C5160" t="str">
            <v>UN</v>
          </cell>
          <cell r="D5160">
            <v>2</v>
          </cell>
          <cell r="E5160">
            <v>19.36</v>
          </cell>
          <cell r="F5160">
            <v>27.97</v>
          </cell>
          <cell r="H5160">
            <v>33.119999999999997</v>
          </cell>
          <cell r="I5160" t="str">
            <v>MATE MELE 3376</v>
          </cell>
        </row>
        <row r="5161">
          <cell r="B5161" t="str">
            <v>CONECTOR"</v>
          </cell>
        </row>
        <row r="5162">
          <cell r="A5162">
            <v>21145</v>
          </cell>
          <cell r="B5162" t="str">
            <v>HASTE DE TERRA EM ACO REVESTIDO DE COBRE DN 3/8'' X 3000MM</v>
          </cell>
          <cell r="C5162" t="str">
            <v>UN</v>
          </cell>
          <cell r="D5162">
            <v>2</v>
          </cell>
          <cell r="E5162">
            <v>11.02</v>
          </cell>
          <cell r="F5162">
            <v>15.93</v>
          </cell>
          <cell r="H5162">
            <v>18.87</v>
          </cell>
          <cell r="I5162" t="str">
            <v>MATE MELE 21145</v>
          </cell>
        </row>
        <row r="5163">
          <cell r="A5163" t="str">
            <v>ÓDIGO</v>
          </cell>
          <cell r="B5163" t="str">
            <v>| DESCRIÇÃO DO INSUMO</v>
          </cell>
          <cell r="C5163" t="str">
            <v>| UNID.</v>
          </cell>
          <cell r="D5163" t="str">
            <v>| CAT.</v>
          </cell>
          <cell r="E5163" t="str">
            <v>P R E Ç O</v>
          </cell>
          <cell r="F5163" t="str">
            <v>S  C A L C</v>
          </cell>
          <cell r="G5163" t="str">
            <v>U L A</v>
          </cell>
          <cell r="H5163" t="str">
            <v>D O S  |</v>
          </cell>
          <cell r="I5163" t="str">
            <v>COD.INTELIGENTE</v>
          </cell>
        </row>
        <row r="5164">
          <cell r="D5164">
            <v>1</v>
          </cell>
          <cell r="E5164" t="str">
            <v>.QUARTIL</v>
          </cell>
          <cell r="F5164" t="str">
            <v>MEDIANO</v>
          </cell>
          <cell r="G5164">
            <v>3</v>
          </cell>
          <cell r="H5164" t="str">
            <v>.QUARTIL</v>
          </cell>
        </row>
        <row r="5166">
          <cell r="A5166" t="str">
            <v>íNCULO..</v>
          </cell>
          <cell r="B5166" t="str">
            <v>...: NACIONAL CAIXA</v>
          </cell>
        </row>
        <row r="5168">
          <cell r="A5168">
            <v>3380</v>
          </cell>
          <cell r="B5168" t="str">
            <v>HASTE DE TERRA EM ACO REVESTIDO DE COBRE DN 5/8'' X 3000MM C</v>
          </cell>
          <cell r="C5168" t="str">
            <v>UN</v>
          </cell>
          <cell r="D5168">
            <v>1</v>
          </cell>
          <cell r="E5168">
            <v>13.15</v>
          </cell>
          <cell r="F5168">
            <v>19</v>
          </cell>
          <cell r="H5168">
            <v>22.5</v>
          </cell>
          <cell r="I5168" t="str">
            <v>MATE MELE 3380</v>
          </cell>
        </row>
        <row r="5169">
          <cell r="B5169" t="str">
            <v>/ CONECTOR</v>
          </cell>
        </row>
        <row r="5170">
          <cell r="A5170">
            <v>3379</v>
          </cell>
          <cell r="B5170" t="str">
            <v>HASTE DE TERRA EM ACO REVESTIDO DE COBRE DN 5/8" X 3000MM</v>
          </cell>
          <cell r="C5170" t="str">
            <v>UN</v>
          </cell>
          <cell r="D5170">
            <v>2</v>
          </cell>
          <cell r="E5170">
            <v>12.11</v>
          </cell>
          <cell r="F5170">
            <v>17.5</v>
          </cell>
          <cell r="H5170">
            <v>20.72</v>
          </cell>
          <cell r="I5170" t="str">
            <v>MATE MELE 3379</v>
          </cell>
        </row>
        <row r="5171">
          <cell r="A5171">
            <v>11991</v>
          </cell>
          <cell r="B5171" t="str">
            <v>HASTE DE TERRA TIPO CANTONEIRA GALVANIZADA L=2,00M</v>
          </cell>
          <cell r="C5171" t="str">
            <v>UN</v>
          </cell>
          <cell r="D5171">
            <v>2</v>
          </cell>
          <cell r="E5171">
            <v>17.18</v>
          </cell>
          <cell r="F5171">
            <v>24.83</v>
          </cell>
          <cell r="H5171">
            <v>29.4</v>
          </cell>
          <cell r="I5171" t="str">
            <v>MATE MELE 11991</v>
          </cell>
        </row>
        <row r="5172">
          <cell r="A5172">
            <v>12783</v>
          </cell>
          <cell r="B5172" t="str">
            <v>HASTE PROLONGAMENTO FOFO C/ QUADRADO E BOCA DE CHAVE L = 1,0</v>
          </cell>
          <cell r="C5172" t="str">
            <v>UN</v>
          </cell>
          <cell r="D5172">
            <v>2</v>
          </cell>
          <cell r="E5172">
            <v>1614.31</v>
          </cell>
          <cell r="F5172">
            <v>1614.31</v>
          </cell>
          <cell r="H5172">
            <v>1614.31</v>
          </cell>
          <cell r="I5172" t="str">
            <v>MATE MHIS 12783</v>
          </cell>
        </row>
        <row r="5173">
          <cell r="B5173" t="str">
            <v>M D = 1</v>
          </cell>
        </row>
        <row r="5174">
          <cell r="A5174">
            <v>12782</v>
          </cell>
          <cell r="B5174" t="str">
            <v>HASTE PROLONGAMENTO FOFO C/ QUADRADO E BOCA DE CHAVE L = 1,0</v>
          </cell>
          <cell r="C5174" t="str">
            <v>UN</v>
          </cell>
          <cell r="D5174">
            <v>2</v>
          </cell>
          <cell r="E5174">
            <v>1330.12</v>
          </cell>
          <cell r="F5174">
            <v>1330.12</v>
          </cell>
          <cell r="H5174">
            <v>1330.12</v>
          </cell>
          <cell r="I5174" t="str">
            <v>MATE MHIS 12782</v>
          </cell>
        </row>
        <row r="5175">
          <cell r="B5175" t="str">
            <v>M D = 1 1/8</v>
          </cell>
        </row>
        <row r="5176">
          <cell r="A5176">
            <v>12785</v>
          </cell>
          <cell r="B5176" t="str">
            <v>HASTE PROLONGAMENTO FOFO C/ QUADRADO E BOCA DE CHAVE L = 1,0</v>
          </cell>
          <cell r="C5176" t="str">
            <v>UN</v>
          </cell>
          <cell r="D5176">
            <v>2</v>
          </cell>
          <cell r="E5176">
            <v>1705.26</v>
          </cell>
          <cell r="F5176">
            <v>1705.26</v>
          </cell>
          <cell r="H5176">
            <v>1705.26</v>
          </cell>
          <cell r="I5176" t="str">
            <v>MATE MHIS 12785</v>
          </cell>
        </row>
        <row r="5177">
          <cell r="B5177" t="str">
            <v>M D = 2</v>
          </cell>
        </row>
        <row r="5178">
          <cell r="A5178">
            <v>12784</v>
          </cell>
          <cell r="B5178" t="str">
            <v>HASTE PROLONGAMENTO FOFO C/ QUADRADO E BOCA DE CHAVE L = 1,0</v>
          </cell>
          <cell r="C5178" t="str">
            <v>UN</v>
          </cell>
          <cell r="D5178">
            <v>2</v>
          </cell>
          <cell r="E5178">
            <v>1853.06</v>
          </cell>
          <cell r="F5178">
            <v>1853.06</v>
          </cell>
          <cell r="H5178">
            <v>1853.06</v>
          </cell>
          <cell r="I5178" t="str">
            <v>MATE MHIS 12784</v>
          </cell>
        </row>
        <row r="5179">
          <cell r="B5179" t="str">
            <v>M D = 2</v>
          </cell>
        </row>
        <row r="5180">
          <cell r="A5180">
            <v>3385</v>
          </cell>
          <cell r="B5180" t="str">
            <v>HASTE PROLONGAMENTO FOFO C/ ROSCAS L=1,0M D = 1 1/8</v>
          </cell>
          <cell r="C5180" t="str">
            <v>UN</v>
          </cell>
          <cell r="D5180">
            <v>1</v>
          </cell>
          <cell r="E5180">
            <v>1068.6400000000001</v>
          </cell>
          <cell r="F5180">
            <v>1068.6400000000001</v>
          </cell>
          <cell r="H5180">
            <v>1068.6400000000001</v>
          </cell>
          <cell r="I5180" t="str">
            <v>MATE MHIS 3385</v>
          </cell>
        </row>
        <row r="5181">
          <cell r="A5181">
            <v>3388</v>
          </cell>
          <cell r="B5181" t="str">
            <v>HASTE PROLONGAMENTO FOFO C/ ROSCAS L=1,0M D = 1 3/4</v>
          </cell>
          <cell r="C5181" t="str">
            <v>UN</v>
          </cell>
          <cell r="D5181">
            <v>2</v>
          </cell>
          <cell r="E5181">
            <v>1250.53</v>
          </cell>
          <cell r="F5181">
            <v>1250.53</v>
          </cell>
          <cell r="H5181">
            <v>1250.53</v>
          </cell>
          <cell r="I5181" t="str">
            <v>MATE MHIS 3388</v>
          </cell>
        </row>
        <row r="5182">
          <cell r="A5182">
            <v>3386</v>
          </cell>
          <cell r="B5182" t="str">
            <v>HASTE PROLONGAMENTO FOFO C/ ROSCAS L=1,0M D = 2</v>
          </cell>
          <cell r="C5182" t="str">
            <v>UN</v>
          </cell>
          <cell r="D5182">
            <v>2</v>
          </cell>
          <cell r="E5182">
            <v>1352.83</v>
          </cell>
          <cell r="F5182">
            <v>1352.83</v>
          </cell>
          <cell r="H5182">
            <v>1352.83</v>
          </cell>
          <cell r="I5182" t="str">
            <v>MATE MHIS 3386</v>
          </cell>
        </row>
        <row r="5183">
          <cell r="A5183">
            <v>3387</v>
          </cell>
          <cell r="B5183" t="str">
            <v>HASTE PROLONGAMENTO FOFO C/ ROSCAS L=1,0M D = 2 1/2</v>
          </cell>
          <cell r="C5183" t="str">
            <v>UN</v>
          </cell>
          <cell r="D5183">
            <v>2</v>
          </cell>
          <cell r="E5183">
            <v>1455.15</v>
          </cell>
          <cell r="F5183">
            <v>1455.15</v>
          </cell>
          <cell r="H5183">
            <v>1455.15</v>
          </cell>
          <cell r="I5183" t="str">
            <v>MATE MHIS 3387</v>
          </cell>
        </row>
        <row r="5184">
          <cell r="A5184">
            <v>11029</v>
          </cell>
          <cell r="B5184" t="str">
            <v>HASTE RETA P/ GANCHO FG C/ ROSCA - 1/4" X 30CM - P/ FIXACAO</v>
          </cell>
          <cell r="C5184" t="str">
            <v>CJ</v>
          </cell>
          <cell r="D5184">
            <v>2</v>
          </cell>
          <cell r="E5184">
            <v>0.64</v>
          </cell>
          <cell r="F5184">
            <v>0.75</v>
          </cell>
          <cell r="H5184">
            <v>0.84</v>
          </cell>
          <cell r="I5184" t="str">
            <v>MATE MDIV 11029</v>
          </cell>
        </row>
        <row r="5185">
          <cell r="B5185" t="str">
            <v>TELHA METALICA - INCL PORCA E ARRUELAS DE VEDACAO</v>
          </cell>
        </row>
        <row r="5186">
          <cell r="A5186">
            <v>4316</v>
          </cell>
          <cell r="B5186" t="str">
            <v>HASTE RETA P/ GANCHO FG C/ ROSCA - 1/4" X 40CM - P/ FIXACAO</v>
          </cell>
          <cell r="C5186" t="str">
            <v>UN</v>
          </cell>
          <cell r="D5186">
            <v>2</v>
          </cell>
          <cell r="E5186">
            <v>1.29</v>
          </cell>
          <cell r="F5186">
            <v>1.5</v>
          </cell>
          <cell r="H5186">
            <v>1.69</v>
          </cell>
          <cell r="I5186" t="str">
            <v>MATE MDIV 4316</v>
          </cell>
        </row>
        <row r="5187">
          <cell r="B5187" t="str">
            <v>TELHA FIBROC INCL PORCA SEXT ZINCO</v>
          </cell>
        </row>
        <row r="5188">
          <cell r="A5188">
            <v>4313</v>
          </cell>
          <cell r="B5188" t="str">
            <v>HASTE RETA P/ GANCHO FG C/ ROSCA - 5/16" X 35CM - P/ FIXACAO</v>
          </cell>
          <cell r="C5188" t="str">
            <v>CJ</v>
          </cell>
          <cell r="D5188">
            <v>2</v>
          </cell>
          <cell r="E5188">
            <v>1.77</v>
          </cell>
          <cell r="F5188">
            <v>2.0699999999999998</v>
          </cell>
          <cell r="H5188">
            <v>2.3199999999999998</v>
          </cell>
          <cell r="I5188" t="str">
            <v>MATE MDIV 4313</v>
          </cell>
        </row>
        <row r="5189">
          <cell r="B5189" t="str">
            <v>TELHA FIBROC - INCL PORCA E ARRUELAS DE VEDACAO</v>
          </cell>
        </row>
        <row r="5190">
          <cell r="A5190">
            <v>4317</v>
          </cell>
          <cell r="B5190" t="str">
            <v>HASTE RETA P/ GANCHO FG C/ ROSCA - 5/16" X 40CM - P/ FIXACAO</v>
          </cell>
          <cell r="C5190" t="str">
            <v>UN</v>
          </cell>
          <cell r="D5190">
            <v>2</v>
          </cell>
          <cell r="E5190">
            <v>1.29</v>
          </cell>
          <cell r="F5190">
            <v>1.5</v>
          </cell>
          <cell r="H5190">
            <v>1.69</v>
          </cell>
          <cell r="I5190" t="str">
            <v>MATE MDIV 4317</v>
          </cell>
        </row>
        <row r="5191">
          <cell r="B5191" t="str">
            <v>TELHA FIBROC - INCL PORCA SEXT ZINCO</v>
          </cell>
        </row>
        <row r="5192">
          <cell r="A5192">
            <v>4314</v>
          </cell>
          <cell r="B5192" t="str">
            <v>HASTE RETA P/ GANCHO FG C/ ROSCA - 5/16" X 45CM - P/ FIXACAO</v>
          </cell>
          <cell r="C5192" t="str">
            <v>CJ</v>
          </cell>
          <cell r="D5192">
            <v>2</v>
          </cell>
          <cell r="E5192">
            <v>1.55</v>
          </cell>
          <cell r="F5192">
            <v>1.8</v>
          </cell>
          <cell r="H5192">
            <v>2.0299999999999998</v>
          </cell>
          <cell r="I5192" t="str">
            <v>MATE MDIV 4314</v>
          </cell>
        </row>
        <row r="5193">
          <cell r="B5193" t="str">
            <v>TELHA FIBROC - INCL PORCA E ARRUELAS DE VEDACAO</v>
          </cell>
        </row>
        <row r="5194">
          <cell r="A5194" t="str">
            <v>ÓDIGO</v>
          </cell>
          <cell r="B5194" t="str">
            <v>| DESCRIÇÃO DO INSUMO</v>
          </cell>
          <cell r="C5194" t="str">
            <v>| UNID.</v>
          </cell>
          <cell r="D5194" t="str">
            <v>| CAT.</v>
          </cell>
          <cell r="E5194" t="str">
            <v>P R E Ç O</v>
          </cell>
          <cell r="F5194" t="str">
            <v>S  C A L C</v>
          </cell>
          <cell r="G5194" t="str">
            <v>U L A</v>
          </cell>
          <cell r="H5194" t="str">
            <v>D O S  |</v>
          </cell>
          <cell r="I5194" t="str">
            <v>COD.INTELIGENTE</v>
          </cell>
        </row>
        <row r="5195">
          <cell r="D5195">
            <v>1</v>
          </cell>
          <cell r="E5195" t="str">
            <v>.QUARTIL</v>
          </cell>
          <cell r="F5195" t="str">
            <v>MEDIANO</v>
          </cell>
          <cell r="G5195">
            <v>3</v>
          </cell>
          <cell r="H5195" t="str">
            <v>.QUARTIL</v>
          </cell>
        </row>
        <row r="5197">
          <cell r="A5197" t="str">
            <v>íNCULO..</v>
          </cell>
          <cell r="B5197" t="str">
            <v>...: NACIONAL CAIXA</v>
          </cell>
        </row>
        <row r="5199">
          <cell r="A5199">
            <v>20062</v>
          </cell>
          <cell r="B5199" t="str">
            <v>HASTE ZINCADA MR AQUAPLUV D = 125MM</v>
          </cell>
          <cell r="C5199" t="str">
            <v>UN</v>
          </cell>
          <cell r="D5199">
            <v>2</v>
          </cell>
          <cell r="E5199">
            <v>5.3</v>
          </cell>
          <cell r="F5199">
            <v>5.3</v>
          </cell>
          <cell r="H5199">
            <v>5.3</v>
          </cell>
          <cell r="I5199" t="str">
            <v>MATE MHIS 20062</v>
          </cell>
        </row>
        <row r="5200">
          <cell r="A5200">
            <v>10815</v>
          </cell>
          <cell r="B5200" t="str">
            <v>HERBICIDA ROUND UP</v>
          </cell>
          <cell r="C5200" t="str">
            <v>L</v>
          </cell>
          <cell r="D5200">
            <v>2</v>
          </cell>
          <cell r="E5200">
            <v>17.59</v>
          </cell>
          <cell r="F5200">
            <v>21.63</v>
          </cell>
          <cell r="H5200">
            <v>21.99</v>
          </cell>
          <cell r="I5200" t="str">
            <v>MATE MAJD 10815</v>
          </cell>
        </row>
        <row r="5201">
          <cell r="A5201">
            <v>10816</v>
          </cell>
          <cell r="B5201" t="str">
            <v>HERBICIDA SELETIVO TORDON 2,4D DOWAGROSCIENCES</v>
          </cell>
          <cell r="C5201" t="str">
            <v>L</v>
          </cell>
          <cell r="D5201">
            <v>2</v>
          </cell>
          <cell r="E5201">
            <v>36</v>
          </cell>
          <cell r="F5201">
            <v>44.25</v>
          </cell>
          <cell r="H5201">
            <v>45</v>
          </cell>
          <cell r="I5201" t="str">
            <v>MATE MAJD 10816</v>
          </cell>
        </row>
        <row r="5202">
          <cell r="A5202">
            <v>10561</v>
          </cell>
          <cell r="B5202" t="str">
            <v>HEXAMETAFOSFATO DE SODIO</v>
          </cell>
          <cell r="C5202" t="str">
            <v>KG</v>
          </cell>
          <cell r="D5202">
            <v>2</v>
          </cell>
          <cell r="E5202">
            <v>1.73</v>
          </cell>
          <cell r="F5202">
            <v>2.95</v>
          </cell>
          <cell r="H5202">
            <v>3.83</v>
          </cell>
          <cell r="I5202" t="str">
            <v>MATE MDIV 10561</v>
          </cell>
        </row>
        <row r="5203">
          <cell r="A5203">
            <v>10922</v>
          </cell>
          <cell r="B5203" t="str">
            <v>HIDRANTE COLUNA FOFO COMPLETO DN  80 C/REGISTRO CUNHA DE BOR</v>
          </cell>
          <cell r="C5203" t="str">
            <v>UN</v>
          </cell>
          <cell r="D5203">
            <v>2</v>
          </cell>
          <cell r="E5203">
            <v>1956.96</v>
          </cell>
          <cell r="F5203">
            <v>2131.31</v>
          </cell>
          <cell r="H5203">
            <v>3693.08</v>
          </cell>
          <cell r="I5203" t="str">
            <v>MATE MDIV 10922</v>
          </cell>
        </row>
        <row r="5204">
          <cell r="B5204" t="str">
            <v>RACHA /   CURVA / EXTREMIDADE / TAMPA</v>
          </cell>
        </row>
        <row r="5205">
          <cell r="A5205">
            <v>10921</v>
          </cell>
          <cell r="B5205" t="str">
            <v>HIDRANTE COLUNA FOFO COMPLETO DN 100 C/REGISTRO CUNHA DE BOR</v>
          </cell>
          <cell r="C5205" t="str">
            <v>UN</v>
          </cell>
          <cell r="D5205">
            <v>1</v>
          </cell>
          <cell r="E5205">
            <v>2200</v>
          </cell>
          <cell r="F5205">
            <v>2396</v>
          </cell>
          <cell r="H5205">
            <v>4151.7299999999996</v>
          </cell>
          <cell r="I5205" t="str">
            <v>MATE MDIV 10921</v>
          </cell>
        </row>
        <row r="5206">
          <cell r="B5206" t="str">
            <v>RACHA / CURVA / EXTREMIDADE / TAMPA</v>
          </cell>
        </row>
        <row r="5207">
          <cell r="A5207">
            <v>10923</v>
          </cell>
          <cell r="B5207" t="str">
            <v>HIDRANTE SUBTERRANEO FERRO FUNDIDO C/ CURVA CURTA E CAIXA DN</v>
          </cell>
          <cell r="C5207" t="str">
            <v>UN</v>
          </cell>
          <cell r="D5207">
            <v>2</v>
          </cell>
          <cell r="E5207">
            <v>1888.85</v>
          </cell>
          <cell r="F5207">
            <v>2057.13</v>
          </cell>
          <cell r="H5207">
            <v>3564.55</v>
          </cell>
          <cell r="I5207" t="str">
            <v>MATE MDIV 10923</v>
          </cell>
        </row>
        <row r="5208">
          <cell r="B5208" t="str">
            <v>75 MM</v>
          </cell>
        </row>
        <row r="5209">
          <cell r="A5209">
            <v>10924</v>
          </cell>
          <cell r="B5209" t="str">
            <v>HIDRANTE SUBTERRANEO FERRO FUNDIDO C/ CURVA LONGA E CAIXA DN</v>
          </cell>
          <cell r="C5209" t="str">
            <v>UN</v>
          </cell>
          <cell r="D5209">
            <v>2</v>
          </cell>
          <cell r="E5209">
            <v>2030.75</v>
          </cell>
          <cell r="F5209">
            <v>2211.67</v>
          </cell>
          <cell r="H5209">
            <v>3832.33</v>
          </cell>
          <cell r="I5209" t="str">
            <v>MATE MDIV 10924</v>
          </cell>
        </row>
        <row r="5210">
          <cell r="B5210" t="str">
            <v>75 MM</v>
          </cell>
        </row>
        <row r="5211">
          <cell r="A5211">
            <v>10652</v>
          </cell>
          <cell r="B5211" t="str">
            <v>HIDRO-JATEADORA CONSMAQ MOD JT P/ DESOBSTRUCAO GALERIAS AGUA</v>
          </cell>
          <cell r="C5211" t="str">
            <v>UN</v>
          </cell>
          <cell r="D5211" t="str">
            <v>2    48</v>
          </cell>
          <cell r="E5211">
            <v>3410.12</v>
          </cell>
          <cell r="F5211">
            <v>483410.12</v>
          </cell>
          <cell r="G5211">
            <v>48</v>
          </cell>
          <cell r="H5211">
            <v>3410.12</v>
          </cell>
          <cell r="I5211" t="str">
            <v>EQHP EQAQ 10652</v>
          </cell>
        </row>
        <row r="5212">
          <cell r="B5212" t="str">
            <v>S PLUVIAIS C/ TANQUE 7M3, MONTADA SOBRE CAMINHAO EQUIPADO C/</v>
          </cell>
        </row>
        <row r="5213">
          <cell r="B5213" t="str">
            <v>BOMBA TRIPLEX, VALVULA SEGURANCA, C/ MANGUEIRA DE 1"**CAIXA</v>
          </cell>
        </row>
        <row r="5214">
          <cell r="B5214" t="str">
            <v>**"</v>
          </cell>
        </row>
        <row r="5215">
          <cell r="A5215">
            <v>7316</v>
          </cell>
          <cell r="B5215" t="str">
            <v>HIDROFUGANTE INCOLOR P/ FACHADAS TP ACQUELLA OTTO BAUMGART O</v>
          </cell>
          <cell r="C5215" t="str">
            <v>L</v>
          </cell>
          <cell r="D5215">
            <v>2</v>
          </cell>
          <cell r="E5215">
            <v>7.29</v>
          </cell>
          <cell r="F5215">
            <v>8.7200000000000006</v>
          </cell>
          <cell r="H5215">
            <v>10.35</v>
          </cell>
          <cell r="I5215" t="str">
            <v>MATE MDIV 7316</v>
          </cell>
        </row>
        <row r="5216">
          <cell r="B5216" t="str">
            <v>U EQUIV</v>
          </cell>
        </row>
        <row r="5217">
          <cell r="A5217">
            <v>12776</v>
          </cell>
          <cell r="B5217" t="str">
            <v>HIDROMETRO W 12,5 L/S=45 M3/H</v>
          </cell>
          <cell r="C5217" t="str">
            <v>UN</v>
          </cell>
          <cell r="D5217">
            <v>2</v>
          </cell>
          <cell r="E5217">
            <v>1338.78</v>
          </cell>
          <cell r="F5217">
            <v>1523.27</v>
          </cell>
          <cell r="H5217">
            <v>1707.56</v>
          </cell>
          <cell r="I5217" t="str">
            <v>MATE MHIS 12776</v>
          </cell>
        </row>
        <row r="5218">
          <cell r="A5218">
            <v>12777</v>
          </cell>
          <cell r="B5218" t="str">
            <v>HIDROMETRO W 20,8 L/S=75 M3/H</v>
          </cell>
          <cell r="C5218" t="str">
            <v>UN</v>
          </cell>
          <cell r="D5218">
            <v>2</v>
          </cell>
          <cell r="E5218">
            <v>1756.94</v>
          </cell>
          <cell r="F5218">
            <v>1999.04</v>
          </cell>
          <cell r="H5218">
            <v>2240.9</v>
          </cell>
          <cell r="I5218" t="str">
            <v>MATE MHIS 12777</v>
          </cell>
        </row>
        <row r="5219">
          <cell r="A5219">
            <v>12778</v>
          </cell>
          <cell r="B5219" t="str">
            <v>HIDROMETRO W 3,3 L/S=12 M3/H</v>
          </cell>
          <cell r="C5219" t="str">
            <v>UN</v>
          </cell>
          <cell r="D5219">
            <v>2</v>
          </cell>
          <cell r="E5219">
            <v>1177.74</v>
          </cell>
          <cell r="F5219">
            <v>1340.03</v>
          </cell>
          <cell r="H5219">
            <v>1502.16</v>
          </cell>
          <cell r="I5219" t="str">
            <v>MATE MHIS 12778</v>
          </cell>
        </row>
        <row r="5220">
          <cell r="A5220">
            <v>12769</v>
          </cell>
          <cell r="B5220" t="str">
            <v>HIDROMETRO 1,5 M3/H</v>
          </cell>
          <cell r="C5220" t="str">
            <v>UN</v>
          </cell>
          <cell r="D5220">
            <v>1</v>
          </cell>
          <cell r="E5220">
            <v>71.19</v>
          </cell>
          <cell r="F5220">
            <v>81</v>
          </cell>
          <cell r="H5220">
            <v>90.8</v>
          </cell>
          <cell r="I5220" t="str">
            <v>MATE MHIS 12769</v>
          </cell>
        </row>
        <row r="5221">
          <cell r="A5221">
            <v>12770</v>
          </cell>
          <cell r="B5221" t="str">
            <v>HIDROMETRO 10,0 M3/H DN 1"</v>
          </cell>
          <cell r="C5221" t="str">
            <v>UN</v>
          </cell>
          <cell r="D5221">
            <v>2</v>
          </cell>
          <cell r="E5221">
            <v>304.11</v>
          </cell>
          <cell r="F5221">
            <v>346.01</v>
          </cell>
          <cell r="H5221">
            <v>387.88</v>
          </cell>
          <cell r="I5221" t="str">
            <v>MATE MHIS 12770</v>
          </cell>
        </row>
        <row r="5222">
          <cell r="A5222">
            <v>12771</v>
          </cell>
          <cell r="B5222" t="str">
            <v>HIDROMETRO 2,0 M3/H</v>
          </cell>
          <cell r="C5222" t="str">
            <v>UN</v>
          </cell>
          <cell r="D5222">
            <v>2</v>
          </cell>
          <cell r="E5222">
            <v>88.46</v>
          </cell>
          <cell r="F5222">
            <v>100.66</v>
          </cell>
          <cell r="H5222">
            <v>112.83</v>
          </cell>
          <cell r="I5222" t="str">
            <v>MATE MHIS 12771</v>
          </cell>
        </row>
        <row r="5223">
          <cell r="A5223">
            <v>12772</v>
          </cell>
          <cell r="B5223" t="str">
            <v>HIDROMETRO 20,0 M3/H DN 1 1/2"</v>
          </cell>
          <cell r="C5223" t="str">
            <v>UN</v>
          </cell>
          <cell r="D5223">
            <v>2</v>
          </cell>
          <cell r="E5223">
            <v>461.42</v>
          </cell>
          <cell r="F5223">
            <v>525</v>
          </cell>
          <cell r="H5223">
            <v>588.52</v>
          </cell>
          <cell r="I5223" t="str">
            <v>MATE MHIS 12772</v>
          </cell>
        </row>
        <row r="5224">
          <cell r="A5224">
            <v>12773</v>
          </cell>
          <cell r="B5224" t="str">
            <v>HIDROMETRO 3,0 M3/H DN 1/2" MONOJATO</v>
          </cell>
          <cell r="C5224" t="str">
            <v>UN</v>
          </cell>
          <cell r="D5224">
            <v>2</v>
          </cell>
          <cell r="E5224">
            <v>74.64</v>
          </cell>
          <cell r="F5224">
            <v>84.93</v>
          </cell>
          <cell r="H5224">
            <v>95.2</v>
          </cell>
          <cell r="I5224" t="str">
            <v>MATE MHIS 12773</v>
          </cell>
        </row>
        <row r="5225">
          <cell r="A5225" t="str">
            <v>ÓDIGO</v>
          </cell>
          <cell r="B5225" t="str">
            <v>| DESCRIÇÃO DO INSUMO</v>
          </cell>
          <cell r="C5225" t="str">
            <v>| UNID.</v>
          </cell>
          <cell r="D5225" t="str">
            <v>| CAT.</v>
          </cell>
          <cell r="E5225" t="str">
            <v>P R E Ç O</v>
          </cell>
          <cell r="F5225" t="str">
            <v>S  C A L C</v>
          </cell>
          <cell r="G5225" t="str">
            <v>U L A</v>
          </cell>
          <cell r="H5225" t="str">
            <v>D O S  |</v>
          </cell>
          <cell r="I5225" t="str">
            <v>COD.INTELIGENTE</v>
          </cell>
        </row>
        <row r="5226">
          <cell r="D5226">
            <v>1</v>
          </cell>
          <cell r="E5226" t="str">
            <v>.QUARTIL</v>
          </cell>
          <cell r="F5226" t="str">
            <v>MEDIANO</v>
          </cell>
          <cell r="G5226">
            <v>3</v>
          </cell>
          <cell r="H5226" t="str">
            <v>.QUARTIL</v>
          </cell>
        </row>
        <row r="5228">
          <cell r="A5228" t="str">
            <v>íNCULO..</v>
          </cell>
          <cell r="B5228" t="str">
            <v>...: NACIONAL CAIXA</v>
          </cell>
        </row>
        <row r="5230">
          <cell r="A5230">
            <v>12774</v>
          </cell>
          <cell r="B5230" t="str">
            <v>HIDROMETRO 5 M3/H DN 3/4"</v>
          </cell>
          <cell r="C5230" t="str">
            <v>UN</v>
          </cell>
          <cell r="D5230">
            <v>2</v>
          </cell>
          <cell r="E5230">
            <v>99.19</v>
          </cell>
          <cell r="F5230">
            <v>112.86</v>
          </cell>
          <cell r="H5230">
            <v>126.52</v>
          </cell>
          <cell r="I5230" t="str">
            <v>MATE MHIS 12774</v>
          </cell>
        </row>
        <row r="5231">
          <cell r="A5231">
            <v>12775</v>
          </cell>
          <cell r="B5231" t="str">
            <v>HIDROMETRO 7,0 M3</v>
          </cell>
          <cell r="C5231" t="str">
            <v>UN</v>
          </cell>
          <cell r="D5231">
            <v>2</v>
          </cell>
          <cell r="E5231">
            <v>273.2</v>
          </cell>
          <cell r="F5231">
            <v>310.85000000000002</v>
          </cell>
          <cell r="H5231">
            <v>348.46</v>
          </cell>
          <cell r="I5231" t="str">
            <v>MATE MHIS 12775</v>
          </cell>
        </row>
        <row r="5232">
          <cell r="A5232">
            <v>13005</v>
          </cell>
          <cell r="B5232" t="str">
            <v>HIPOCLORITO DE SODIO</v>
          </cell>
          <cell r="C5232" t="str">
            <v>KG</v>
          </cell>
          <cell r="D5232">
            <v>2</v>
          </cell>
          <cell r="E5232">
            <v>0.46</v>
          </cell>
          <cell r="F5232">
            <v>0.79</v>
          </cell>
          <cell r="H5232">
            <v>1.02</v>
          </cell>
          <cell r="I5232" t="str">
            <v>MATE MDIV 13005</v>
          </cell>
        </row>
        <row r="5233">
          <cell r="A5233">
            <v>3391</v>
          </cell>
          <cell r="B5233" t="str">
            <v>IGNITOR P/ LAMPADA VAPOR DE SODIO / VAPOR METALICO ATE 2000W</v>
          </cell>
          <cell r="C5233" t="str">
            <v>UN</v>
          </cell>
          <cell r="D5233">
            <v>2</v>
          </cell>
          <cell r="E5233">
            <v>27.34</v>
          </cell>
          <cell r="F5233">
            <v>33.549999999999997</v>
          </cell>
          <cell r="H5233">
            <v>37.119999999999997</v>
          </cell>
          <cell r="I5233" t="str">
            <v>MATE MELE 3391</v>
          </cell>
        </row>
        <row r="5234">
          <cell r="B5234" t="str">
            <v>T . PARTIDA 600 A 750V</v>
          </cell>
        </row>
        <row r="5235">
          <cell r="A5235">
            <v>3389</v>
          </cell>
          <cell r="B5235" t="str">
            <v>IGNITOR P/ LAMPADA VAPOR DE SODIO / VAPOR METALICO ATE 400W</v>
          </cell>
          <cell r="C5235" t="str">
            <v>UN</v>
          </cell>
          <cell r="D5235">
            <v>1</v>
          </cell>
          <cell r="E5235">
            <v>21.36</v>
          </cell>
          <cell r="F5235">
            <v>26.21</v>
          </cell>
          <cell r="H5235">
            <v>29</v>
          </cell>
          <cell r="I5235" t="str">
            <v>MATE MELE 3389</v>
          </cell>
        </row>
        <row r="5236">
          <cell r="B5236" t="str">
            <v>T . PARTIDA 3000 A 4500V</v>
          </cell>
        </row>
        <row r="5237">
          <cell r="A5237">
            <v>3390</v>
          </cell>
          <cell r="B5237" t="str">
            <v>IGNITOR P/ LAMPADA VAPOR DE SODIO / VAPOR METALICO ATE 400W</v>
          </cell>
          <cell r="C5237" t="str">
            <v>UN</v>
          </cell>
          <cell r="D5237">
            <v>2</v>
          </cell>
          <cell r="E5237">
            <v>21.79</v>
          </cell>
          <cell r="F5237">
            <v>26.74</v>
          </cell>
          <cell r="H5237">
            <v>29.59</v>
          </cell>
          <cell r="I5237" t="str">
            <v>MATE MELE 3390</v>
          </cell>
        </row>
        <row r="5238">
          <cell r="B5238" t="str">
            <v>T . PARTIDA 580 A 750V</v>
          </cell>
        </row>
        <row r="5239">
          <cell r="A5239">
            <v>12873</v>
          </cell>
          <cell r="B5239" t="str">
            <v>IMPERMEABILIZADOR</v>
          </cell>
          <cell r="C5239" t="str">
            <v>H</v>
          </cell>
          <cell r="D5239">
            <v>2</v>
          </cell>
          <cell r="E5239">
            <v>3.1</v>
          </cell>
          <cell r="F5239">
            <v>3.1</v>
          </cell>
          <cell r="H5239">
            <v>3.1</v>
          </cell>
          <cell r="I5239" t="str">
            <v>MOBR MOBA 12873</v>
          </cell>
        </row>
        <row r="5240">
          <cell r="A5240">
            <v>11608</v>
          </cell>
          <cell r="B5240" t="str">
            <v>IMPERMEABILIZANTE ELASTICO BASE RESINA TERMOPLASTICA DENVER</v>
          </cell>
          <cell r="C5240" t="str">
            <v>KG</v>
          </cell>
          <cell r="D5240">
            <v>2</v>
          </cell>
          <cell r="E5240">
            <v>8.82</v>
          </cell>
          <cell r="F5240">
            <v>11.39</v>
          </cell>
          <cell r="H5240">
            <v>13.74</v>
          </cell>
          <cell r="I5240" t="str">
            <v>MATE MDIV 11608</v>
          </cell>
        </row>
        <row r="5241">
          <cell r="B5241" t="str">
            <v>LP54 OU EQUIV</v>
          </cell>
        </row>
        <row r="5242">
          <cell r="A5242">
            <v>140</v>
          </cell>
          <cell r="B5242" t="str">
            <v>IMPERMEABILIZANTE FLEXIVEL BASE ACRILICA TIPO IGOLFLEX BRANC</v>
          </cell>
          <cell r="C5242" t="str">
            <v>KG</v>
          </cell>
          <cell r="D5242">
            <v>2</v>
          </cell>
          <cell r="E5242">
            <v>7.74</v>
          </cell>
          <cell r="F5242">
            <v>8.83</v>
          </cell>
          <cell r="H5242">
            <v>9.42</v>
          </cell>
          <cell r="I5242" t="str">
            <v>MATE MDIV 140</v>
          </cell>
        </row>
        <row r="5243">
          <cell r="B5243" t="str">
            <v>O SIKA OU EQUIV P/ COBERTURA EM GERAL</v>
          </cell>
        </row>
        <row r="5244">
          <cell r="A5244">
            <v>141</v>
          </cell>
          <cell r="B5244" t="str">
            <v>IMPERMEABILIZANTE FLEXIVEL BASE ELASTOMERO TP IGOLFLEX PRETO</v>
          </cell>
          <cell r="C5244" t="str">
            <v>KG</v>
          </cell>
          <cell r="D5244">
            <v>2</v>
          </cell>
          <cell r="E5244">
            <v>4.96</v>
          </cell>
          <cell r="F5244">
            <v>5.66</v>
          </cell>
          <cell r="H5244">
            <v>6.04</v>
          </cell>
          <cell r="I5244" t="str">
            <v>MATE MDIV 141</v>
          </cell>
        </row>
        <row r="5245">
          <cell r="B5245" t="str">
            <v>SIKA OU EQUIV P/ IMP EM   GERAL</v>
          </cell>
        </row>
        <row r="5246">
          <cell r="A5246">
            <v>151</v>
          </cell>
          <cell r="B5246" t="str">
            <v>IMPERMEABILIZANTE INCOLOR P/ FACHADAS C/ SILICONE TP SUPER C</v>
          </cell>
          <cell r="C5246" t="str">
            <v>L</v>
          </cell>
          <cell r="D5246">
            <v>2</v>
          </cell>
          <cell r="E5246">
            <v>7.6</v>
          </cell>
          <cell r="F5246">
            <v>8.66</v>
          </cell>
          <cell r="H5246">
            <v>9.25</v>
          </cell>
          <cell r="I5246" t="str">
            <v>MATE MDIV 151</v>
          </cell>
        </row>
        <row r="5247">
          <cell r="B5247" t="str">
            <v>ONSERVADO 5 OU EQUIV</v>
          </cell>
        </row>
        <row r="5248">
          <cell r="A5248">
            <v>7325</v>
          </cell>
          <cell r="B5248" t="str">
            <v>IMPERMEABILIZANTE P/ CONCRETO E ARGAMASSA TP VEDACIT OTTO BA</v>
          </cell>
          <cell r="C5248" t="str">
            <v>KG</v>
          </cell>
          <cell r="D5248">
            <v>2</v>
          </cell>
          <cell r="E5248">
            <v>3.62</v>
          </cell>
          <cell r="F5248">
            <v>4.33</v>
          </cell>
          <cell r="H5248">
            <v>5.14</v>
          </cell>
          <cell r="I5248" t="str">
            <v>MATE MDIV 7325</v>
          </cell>
        </row>
        <row r="5249">
          <cell r="B5249" t="str">
            <v>UMGART OU EQUIV</v>
          </cell>
        </row>
        <row r="5250">
          <cell r="A5250">
            <v>7341</v>
          </cell>
          <cell r="B5250" t="str">
            <v>IMUNIZANTE INCOLOR P/ MADEIRAS APARELHADAS TP PENETROL OTTO</v>
          </cell>
          <cell r="C5250" t="str">
            <v>L</v>
          </cell>
          <cell r="D5250">
            <v>2</v>
          </cell>
          <cell r="E5250">
            <v>8.91</v>
          </cell>
          <cell r="F5250">
            <v>10.15</v>
          </cell>
          <cell r="H5250">
            <v>10.84</v>
          </cell>
          <cell r="I5250" t="str">
            <v>MATE MDIV 7341</v>
          </cell>
        </row>
        <row r="5251">
          <cell r="B5251" t="str">
            <v>BAUMGART OU EQUIV</v>
          </cell>
        </row>
        <row r="5252">
          <cell r="A5252">
            <v>158</v>
          </cell>
          <cell r="B5252" t="str">
            <v>IMUNIZANTE P/ MADEIRAS BRUTAS TP CARBOLINEUM OU EQUIV</v>
          </cell>
          <cell r="C5252" t="str">
            <v>L</v>
          </cell>
          <cell r="D5252">
            <v>2</v>
          </cell>
          <cell r="E5252">
            <v>6.44</v>
          </cell>
          <cell r="F5252">
            <v>7.35</v>
          </cell>
          <cell r="H5252">
            <v>7.85</v>
          </cell>
          <cell r="I5252" t="str">
            <v>MATE MDIV 158</v>
          </cell>
        </row>
        <row r="5253">
          <cell r="A5253">
            <v>7340</v>
          </cell>
          <cell r="B5253" t="str">
            <v>IMUNIZANTE P/MADEIRA TP PENTOX SUPER INCOLOR DA "MONTANA"</v>
          </cell>
          <cell r="C5253" t="str">
            <v>L</v>
          </cell>
          <cell r="D5253">
            <v>2</v>
          </cell>
          <cell r="E5253">
            <v>9.74</v>
          </cell>
          <cell r="F5253">
            <v>11.64</v>
          </cell>
          <cell r="H5253">
            <v>13.82</v>
          </cell>
          <cell r="I5253" t="str">
            <v>MATE MDIV 7340</v>
          </cell>
        </row>
        <row r="5254">
          <cell r="A5254">
            <v>133</v>
          </cell>
          <cell r="B5254" t="str">
            <v>INCORPORADOR DE AR P/ CONCRETO E ARGAMASSA TIPO SIKA AER OU</v>
          </cell>
          <cell r="C5254" t="str">
            <v>KG</v>
          </cell>
          <cell r="D5254">
            <v>2</v>
          </cell>
          <cell r="E5254">
            <v>2.13</v>
          </cell>
          <cell r="F5254">
            <v>2.4300000000000002</v>
          </cell>
          <cell r="H5254">
            <v>2.6</v>
          </cell>
          <cell r="I5254" t="str">
            <v>MATE MDIV 133</v>
          </cell>
        </row>
        <row r="5255">
          <cell r="B5255" t="str">
            <v>EQUIV</v>
          </cell>
        </row>
        <row r="5256">
          <cell r="A5256" t="str">
            <v>ÓDIGO</v>
          </cell>
          <cell r="B5256" t="str">
            <v>| DESCRIÇÃO DO INSUMO</v>
          </cell>
          <cell r="C5256" t="str">
            <v>| UNID.</v>
          </cell>
          <cell r="D5256" t="str">
            <v>| CAT.</v>
          </cell>
          <cell r="E5256" t="str">
            <v>P R E Ç O</v>
          </cell>
          <cell r="F5256" t="str">
            <v>S  C A L C</v>
          </cell>
          <cell r="G5256" t="str">
            <v>U L A</v>
          </cell>
          <cell r="H5256" t="str">
            <v>D O S  |</v>
          </cell>
          <cell r="I5256" t="str">
            <v>COD.INTELIGENTE</v>
          </cell>
        </row>
        <row r="5257">
          <cell r="D5257">
            <v>1</v>
          </cell>
          <cell r="E5257" t="str">
            <v>.QUARTIL</v>
          </cell>
          <cell r="F5257" t="str">
            <v>MEDIANO</v>
          </cell>
          <cell r="G5257">
            <v>3</v>
          </cell>
          <cell r="H5257" t="str">
            <v>.QUARTIL</v>
          </cell>
        </row>
        <row r="5259">
          <cell r="A5259" t="str">
            <v>íNCULO..</v>
          </cell>
          <cell r="B5259" t="str">
            <v>...: NACIONAL CAIXA</v>
          </cell>
        </row>
        <row r="5261">
          <cell r="A5261">
            <v>10817</v>
          </cell>
          <cell r="B5261" t="str">
            <v>INSETICIDA RESIDUAL DIMECRON 500 DA CIBA</v>
          </cell>
          <cell r="C5261" t="str">
            <v>L</v>
          </cell>
          <cell r="D5261">
            <v>2</v>
          </cell>
          <cell r="E5261">
            <v>15.19</v>
          </cell>
          <cell r="F5261">
            <v>18.68</v>
          </cell>
          <cell r="H5261">
            <v>18.989999999999998</v>
          </cell>
          <cell r="I5261" t="str">
            <v>MATE MAJD 10817</v>
          </cell>
        </row>
        <row r="5262">
          <cell r="A5262">
            <v>12122</v>
          </cell>
          <cell r="B5262" t="str">
            <v>INTERRUPTOR BIPOLAR (TECLA DUPLA) EMBUTIR 20A/250V C/ PLACA,</v>
          </cell>
          <cell r="C5262" t="str">
            <v>UN</v>
          </cell>
          <cell r="D5262">
            <v>2</v>
          </cell>
          <cell r="E5262">
            <v>10.97</v>
          </cell>
          <cell r="F5262">
            <v>13.27</v>
          </cell>
          <cell r="H5262">
            <v>16.59</v>
          </cell>
          <cell r="I5262" t="str">
            <v>MATE MELE 12122</v>
          </cell>
        </row>
        <row r="5263">
          <cell r="B5263" t="str">
            <v>TIPO SILENTOQUE PIAL OU EQUIV</v>
          </cell>
        </row>
        <row r="5264">
          <cell r="A5264">
            <v>7546</v>
          </cell>
          <cell r="B5264" t="str">
            <v>INTERRUPTOR EMBUTIR 4 POLOS USO INDUSTRIAL</v>
          </cell>
          <cell r="C5264" t="str">
            <v>UN</v>
          </cell>
          <cell r="D5264">
            <v>2</v>
          </cell>
          <cell r="E5264">
            <v>269.08999999999997</v>
          </cell>
          <cell r="F5264">
            <v>325.36</v>
          </cell>
          <cell r="H5264">
            <v>406.9</v>
          </cell>
          <cell r="I5264" t="str">
            <v>MATE MELE 7546</v>
          </cell>
        </row>
        <row r="5265">
          <cell r="A5265">
            <v>12127</v>
          </cell>
          <cell r="B5265" t="str">
            <v>INTERRUPTOR INTERMEDIARIO (TECLA DUPLA) EMBUTIR 10A/250V C/</v>
          </cell>
          <cell r="C5265" t="str">
            <v>UN</v>
          </cell>
          <cell r="D5265">
            <v>2</v>
          </cell>
          <cell r="E5265">
            <v>10.210000000000001</v>
          </cell>
          <cell r="F5265">
            <v>12.34</v>
          </cell>
          <cell r="H5265">
            <v>15.44</v>
          </cell>
          <cell r="I5265" t="str">
            <v>MATE MELE 12127</v>
          </cell>
        </row>
        <row r="5266">
          <cell r="B5266" t="str">
            <v>PLACA, TIPO SILENTOQUE PIAL OU EQUIV</v>
          </cell>
        </row>
        <row r="5267">
          <cell r="B5267" t="str">
            <v>NQUE DE ACO P/ TRANSP   DE AGUA - CAPACI</v>
          </cell>
        </row>
        <row r="5268">
          <cell r="B5268" t="str">
            <v>DADE 10,0M3</v>
          </cell>
        </row>
        <row r="5269">
          <cell r="A5269">
            <v>7557</v>
          </cell>
          <cell r="B5269" t="str">
            <v>INTERRUPTOR PARALELO EMBUTIR 10A/250V C/ PLACA, TIPO SILENTO</v>
          </cell>
          <cell r="C5269" t="str">
            <v>UN</v>
          </cell>
          <cell r="D5269">
            <v>2</v>
          </cell>
          <cell r="E5269">
            <v>4.07</v>
          </cell>
          <cell r="F5269">
            <v>4.93</v>
          </cell>
          <cell r="H5269">
            <v>6.16</v>
          </cell>
          <cell r="I5269" t="str">
            <v>MATE MELE 7557</v>
          </cell>
        </row>
        <row r="5270">
          <cell r="B5270" t="str">
            <v>QUE PIAL OU EQUIV</v>
          </cell>
        </row>
        <row r="5271">
          <cell r="A5271">
            <v>7563</v>
          </cell>
          <cell r="B5271" t="str">
            <v>INTERRUPTOR PARALELO EMBUTIR 10A/250V S/ PLACA, TIPO SILENTO</v>
          </cell>
          <cell r="C5271" t="str">
            <v>UN</v>
          </cell>
          <cell r="D5271">
            <v>2</v>
          </cell>
          <cell r="E5271">
            <v>3.11</v>
          </cell>
          <cell r="F5271">
            <v>3.76</v>
          </cell>
          <cell r="H5271">
            <v>4.71</v>
          </cell>
          <cell r="I5271" t="str">
            <v>MATE MELE 7563</v>
          </cell>
        </row>
        <row r="5272">
          <cell r="B5272" t="str">
            <v>QUE PIAL OU EQUIV</v>
          </cell>
        </row>
        <row r="5273">
          <cell r="A5273">
            <v>12113</v>
          </cell>
          <cell r="B5273" t="str">
            <v>INTERRUPTOR PULSADOR P/ CAMPAINHA EMBUTIR 2A/250V C/ PLACA,</v>
          </cell>
          <cell r="C5273" t="str">
            <v>UN</v>
          </cell>
          <cell r="D5273">
            <v>2</v>
          </cell>
          <cell r="E5273">
            <v>3.54</v>
          </cell>
          <cell r="F5273">
            <v>4.28</v>
          </cell>
          <cell r="H5273">
            <v>5.35</v>
          </cell>
          <cell r="I5273" t="str">
            <v>MATE MELE 12113</v>
          </cell>
        </row>
        <row r="5274">
          <cell r="B5274" t="str">
            <v>TIPO SILENTOQUE PIAL OU EQUIV</v>
          </cell>
        </row>
        <row r="5275">
          <cell r="A5275">
            <v>7555</v>
          </cell>
          <cell r="B5275" t="str">
            <v>INTERRUPTOR SIMPLES EMBUTIR 10A/250V C/PLACA, TIPO SILENTOQU</v>
          </cell>
          <cell r="C5275" t="str">
            <v>UN</v>
          </cell>
          <cell r="D5275">
            <v>2</v>
          </cell>
          <cell r="E5275">
            <v>3.1</v>
          </cell>
          <cell r="F5275">
            <v>3.75</v>
          </cell>
          <cell r="H5275">
            <v>4.6900000000000004</v>
          </cell>
          <cell r="I5275" t="str">
            <v>MATE MELE 7555</v>
          </cell>
        </row>
        <row r="5276">
          <cell r="B5276" t="str">
            <v>E PIAL OU EQUIV</v>
          </cell>
        </row>
        <row r="5277">
          <cell r="A5277">
            <v>7564</v>
          </cell>
          <cell r="B5277" t="str">
            <v>INTERRUPTOR SIMPLES EMBUTIR 10A/250V S/PLACA, TIPO SILENTOQU</v>
          </cell>
          <cell r="C5277" t="str">
            <v>UN</v>
          </cell>
          <cell r="D5277">
            <v>2</v>
          </cell>
          <cell r="E5277">
            <v>2.12</v>
          </cell>
          <cell r="F5277">
            <v>2.56</v>
          </cell>
          <cell r="H5277">
            <v>3.21</v>
          </cell>
          <cell r="I5277" t="str">
            <v>MATE MELE 7564</v>
          </cell>
        </row>
        <row r="5278">
          <cell r="B5278" t="str">
            <v>E PIAL OU EQUIV</v>
          </cell>
        </row>
        <row r="5279">
          <cell r="A5279">
            <v>12128</v>
          </cell>
          <cell r="B5279" t="str">
            <v>INTERRUPTOR SOBREPOR 1 TECLA SIMPLES, TIPO SILENTOQUE PIAL O</v>
          </cell>
          <cell r="C5279" t="str">
            <v>UN</v>
          </cell>
          <cell r="D5279">
            <v>2</v>
          </cell>
          <cell r="E5279">
            <v>2.25</v>
          </cell>
          <cell r="F5279">
            <v>2.66</v>
          </cell>
          <cell r="H5279">
            <v>3.4</v>
          </cell>
          <cell r="I5279" t="str">
            <v>MATE MELE 12128</v>
          </cell>
        </row>
        <row r="5280">
          <cell r="B5280" t="str">
            <v>U EQUIV</v>
          </cell>
        </row>
        <row r="5281">
          <cell r="A5281">
            <v>12129</v>
          </cell>
          <cell r="B5281" t="str">
            <v>INTERRUPTOR SOBREPOR 2 TECLAS SIMPLES, TIPO SILENTOQUE PIAL</v>
          </cell>
          <cell r="C5281" t="str">
            <v>UN</v>
          </cell>
          <cell r="D5281">
            <v>2</v>
          </cell>
          <cell r="E5281">
            <v>4.03</v>
          </cell>
          <cell r="F5281">
            <v>4.88</v>
          </cell>
          <cell r="H5281">
            <v>6.1</v>
          </cell>
          <cell r="I5281" t="str">
            <v>MATE MELE 12129</v>
          </cell>
        </row>
        <row r="5282">
          <cell r="B5282" t="str">
            <v>OU EQUIV</v>
          </cell>
        </row>
        <row r="5283">
          <cell r="A5283">
            <v>3406</v>
          </cell>
          <cell r="B5283" t="str">
            <v>ISOLADOR DE PINO DE PORCELANA VIDRADA 15 KV</v>
          </cell>
          <cell r="C5283" t="str">
            <v>UN</v>
          </cell>
          <cell r="D5283">
            <v>1</v>
          </cell>
          <cell r="E5283">
            <v>9.98</v>
          </cell>
          <cell r="F5283">
            <v>12.16</v>
          </cell>
          <cell r="H5283">
            <v>12.16</v>
          </cell>
          <cell r="I5283" t="str">
            <v>MATE MELE 3406</v>
          </cell>
        </row>
        <row r="5284">
          <cell r="A5284">
            <v>3395</v>
          </cell>
          <cell r="B5284" t="str">
            <v>ISOLADOR DE PINO DE PORCELANA VIDRADA 34,5KV</v>
          </cell>
          <cell r="C5284" t="str">
            <v>UN</v>
          </cell>
          <cell r="D5284">
            <v>2</v>
          </cell>
          <cell r="E5284">
            <v>63.26</v>
          </cell>
          <cell r="F5284">
            <v>70.11</v>
          </cell>
          <cell r="H5284">
            <v>77.08</v>
          </cell>
          <cell r="I5284" t="str">
            <v>MATE MELE 3395</v>
          </cell>
        </row>
        <row r="5285">
          <cell r="A5285">
            <v>3394</v>
          </cell>
          <cell r="B5285" t="str">
            <v>ISOLADOR DE PORCELANA P/ SISTEMA 13,8KV</v>
          </cell>
          <cell r="C5285" t="str">
            <v>UN</v>
          </cell>
          <cell r="D5285">
            <v>2</v>
          </cell>
          <cell r="E5285">
            <v>16.690000000000001</v>
          </cell>
          <cell r="F5285">
            <v>18.5</v>
          </cell>
          <cell r="H5285">
            <v>20.34</v>
          </cell>
          <cell r="I5285" t="str">
            <v>MATE MELE 3394</v>
          </cell>
        </row>
        <row r="5286">
          <cell r="A5286">
            <v>3393</v>
          </cell>
          <cell r="B5286" t="str">
            <v>ISOLADOR DE PORCELANA P/ SISTEMA 34,5KV</v>
          </cell>
          <cell r="C5286" t="str">
            <v>UN</v>
          </cell>
          <cell r="D5286">
            <v>2</v>
          </cell>
          <cell r="E5286">
            <v>86</v>
          </cell>
          <cell r="F5286">
            <v>95.3</v>
          </cell>
          <cell r="H5286">
            <v>104.78</v>
          </cell>
          <cell r="I5286" t="str">
            <v>MATE MELE 3393</v>
          </cell>
        </row>
        <row r="5287">
          <cell r="A5287" t="str">
            <v>ÓDIGO</v>
          </cell>
          <cell r="B5287" t="str">
            <v>| DESCRIÇÃO DO INSUMO</v>
          </cell>
          <cell r="C5287" t="str">
            <v>| UNID.</v>
          </cell>
          <cell r="D5287" t="str">
            <v>| CAT.</v>
          </cell>
          <cell r="E5287" t="str">
            <v>P R E Ç O</v>
          </cell>
          <cell r="F5287" t="str">
            <v>S  C A L C</v>
          </cell>
          <cell r="G5287" t="str">
            <v>U L A</v>
          </cell>
          <cell r="H5287" t="str">
            <v>D O S  |</v>
          </cell>
          <cell r="I5287" t="str">
            <v>COD.INTELIGENTE</v>
          </cell>
        </row>
        <row r="5288">
          <cell r="D5288">
            <v>1</v>
          </cell>
          <cell r="E5288" t="str">
            <v>.QUARTIL</v>
          </cell>
          <cell r="F5288" t="str">
            <v>MEDIANO</v>
          </cell>
          <cell r="G5288">
            <v>3</v>
          </cell>
          <cell r="H5288" t="str">
            <v>.QUARTIL</v>
          </cell>
        </row>
        <row r="5290">
          <cell r="A5290" t="str">
            <v>íNCULO..</v>
          </cell>
          <cell r="B5290" t="str">
            <v>...: NACIONAL CAIXA</v>
          </cell>
        </row>
        <row r="5292">
          <cell r="A5292">
            <v>3398</v>
          </cell>
          <cell r="B5292" t="str">
            <v>ISOLADOR ROLDANA DE PORCELANA VIDRADA PIBT72X72</v>
          </cell>
          <cell r="C5292" t="str">
            <v>UN</v>
          </cell>
          <cell r="D5292">
            <v>2</v>
          </cell>
          <cell r="E5292">
            <v>3.08</v>
          </cell>
          <cell r="F5292">
            <v>3.41</v>
          </cell>
          <cell r="H5292">
            <v>3.75</v>
          </cell>
          <cell r="I5292" t="str">
            <v>MATE MELE 3398</v>
          </cell>
        </row>
        <row r="5293">
          <cell r="A5293">
            <v>3405</v>
          </cell>
          <cell r="B5293" t="str">
            <v>ISOLADOR SUSPENSO TIPO DISCO (GARFO OLHAL) PORCELANA VIDRADA</v>
          </cell>
          <cell r="C5293" t="str">
            <v>UN</v>
          </cell>
          <cell r="D5293">
            <v>2</v>
          </cell>
          <cell r="E5293">
            <v>64.680000000000007</v>
          </cell>
          <cell r="F5293">
            <v>71.680000000000007</v>
          </cell>
          <cell r="H5293">
            <v>78.81</v>
          </cell>
          <cell r="I5293" t="str">
            <v>MATE MELE 3405</v>
          </cell>
        </row>
        <row r="5294">
          <cell r="B5294" t="str">
            <v>152MM</v>
          </cell>
        </row>
        <row r="5295">
          <cell r="A5295">
            <v>12364</v>
          </cell>
          <cell r="B5295" t="str">
            <v>ISOLADOR TENSAO P/ 15KV - 6" DISCO CAVILHA</v>
          </cell>
          <cell r="C5295" t="str">
            <v>UN</v>
          </cell>
          <cell r="D5295">
            <v>2</v>
          </cell>
          <cell r="E5295">
            <v>40.04</v>
          </cell>
          <cell r="F5295">
            <v>44.37</v>
          </cell>
          <cell r="H5295">
            <v>48.79</v>
          </cell>
          <cell r="I5295" t="str">
            <v>MATE MELE 12364</v>
          </cell>
        </row>
        <row r="5296">
          <cell r="A5296">
            <v>12365</v>
          </cell>
          <cell r="B5296" t="str">
            <v>ISOLADOR TIPO CARRETILHA - MARROM 72 X 72 MM</v>
          </cell>
          <cell r="C5296" t="str">
            <v>UN</v>
          </cell>
          <cell r="D5296">
            <v>2</v>
          </cell>
          <cell r="E5296">
            <v>3.2</v>
          </cell>
          <cell r="F5296">
            <v>3.9</v>
          </cell>
          <cell r="H5296">
            <v>3.9</v>
          </cell>
          <cell r="I5296" t="str">
            <v>MATE MELE 12365</v>
          </cell>
        </row>
        <row r="5297">
          <cell r="A5297">
            <v>13346</v>
          </cell>
          <cell r="B5297" t="str">
            <v>ISOLADOR 76MM X 79MM ROLDANA-PORCELANA VITRIFICADA</v>
          </cell>
          <cell r="C5297" t="str">
            <v>UN</v>
          </cell>
          <cell r="D5297">
            <v>2</v>
          </cell>
          <cell r="E5297">
            <v>3.35</v>
          </cell>
          <cell r="F5297">
            <v>3.72</v>
          </cell>
          <cell r="H5297">
            <v>4.09</v>
          </cell>
          <cell r="I5297" t="str">
            <v>MATE MELE 13346</v>
          </cell>
        </row>
        <row r="5298">
          <cell r="A5298">
            <v>11615</v>
          </cell>
          <cell r="B5298" t="str">
            <v>ISOPOR E = 1CM - PLACA 100X50CM P/ JUNTA DILATACAO</v>
          </cell>
          <cell r="C5298" t="str">
            <v>M2</v>
          </cell>
          <cell r="D5298">
            <v>2</v>
          </cell>
          <cell r="E5298">
            <v>1.7</v>
          </cell>
          <cell r="F5298">
            <v>2.56</v>
          </cell>
          <cell r="H5298">
            <v>4.1500000000000004</v>
          </cell>
          <cell r="I5298" t="str">
            <v>MATE MDIV 11615</v>
          </cell>
        </row>
        <row r="5299">
          <cell r="A5299">
            <v>3408</v>
          </cell>
          <cell r="B5299" t="str">
            <v>ISOPOR E = 2CM - PLACA 120X60CM</v>
          </cell>
          <cell r="C5299" t="str">
            <v>M2</v>
          </cell>
          <cell r="D5299">
            <v>1</v>
          </cell>
          <cell r="E5299">
            <v>2.99</v>
          </cell>
          <cell r="F5299">
            <v>4.5</v>
          </cell>
          <cell r="H5299">
            <v>7.3</v>
          </cell>
          <cell r="I5299" t="str">
            <v>MATE MDIV 3408</v>
          </cell>
        </row>
        <row r="5300">
          <cell r="A5300">
            <v>3409</v>
          </cell>
          <cell r="B5300" t="str">
            <v>ISOPOR E = 5CM</v>
          </cell>
          <cell r="C5300" t="str">
            <v>M2</v>
          </cell>
          <cell r="D5300">
            <v>2</v>
          </cell>
          <cell r="E5300">
            <v>8.2799999999999994</v>
          </cell>
          <cell r="F5300">
            <v>12.47</v>
          </cell>
          <cell r="H5300">
            <v>20.23</v>
          </cell>
          <cell r="I5300" t="str">
            <v>MATE MDIV 3409</v>
          </cell>
        </row>
        <row r="5301">
          <cell r="A5301">
            <v>594</v>
          </cell>
          <cell r="B5301" t="str">
            <v>JANELA ALUMINIO CORRER SERIE 25 FLS P/ VIDRO C/ BANDEIRA VEN</v>
          </cell>
          <cell r="C5301" t="str">
            <v>M2</v>
          </cell>
          <cell r="D5301">
            <v>2</v>
          </cell>
          <cell r="E5301">
            <v>315.73</v>
          </cell>
          <cell r="F5301">
            <v>350.39</v>
          </cell>
          <cell r="H5301">
            <v>385.05</v>
          </cell>
          <cell r="I5301" t="str">
            <v>MATE MDIV 594</v>
          </cell>
        </row>
        <row r="5302">
          <cell r="B5302" t="str">
            <v>EZIANA 160 X 110CM</v>
          </cell>
        </row>
        <row r="5303">
          <cell r="A5303">
            <v>598</v>
          </cell>
          <cell r="B5303" t="str">
            <v>JANELA ALUMINIO CORRER SERIE 25 FLS P/ VIDRO C/ BANDEIRA VID</v>
          </cell>
          <cell r="C5303" t="str">
            <v>M2</v>
          </cell>
          <cell r="D5303">
            <v>2</v>
          </cell>
          <cell r="E5303">
            <v>276.18</v>
          </cell>
          <cell r="F5303">
            <v>306.5</v>
          </cell>
          <cell r="H5303">
            <v>336.83</v>
          </cell>
          <cell r="I5303" t="str">
            <v>MATE MDIV 598</v>
          </cell>
        </row>
        <row r="5304">
          <cell r="B5304" t="str">
            <v>RO 160 X 110CM</v>
          </cell>
        </row>
        <row r="5305">
          <cell r="A5305">
            <v>597</v>
          </cell>
          <cell r="B5305" t="str">
            <v>JANELA ALUMINIO CORRER SERIE 25 FLS P/ VIDRO S/ BANDEIRA 160</v>
          </cell>
          <cell r="C5305" t="str">
            <v>M2</v>
          </cell>
          <cell r="D5305">
            <v>1</v>
          </cell>
          <cell r="E5305">
            <v>261.27999999999997</v>
          </cell>
          <cell r="F5305">
            <v>289.95999999999998</v>
          </cell>
          <cell r="H5305">
            <v>318.64999999999998</v>
          </cell>
          <cell r="I5305" t="str">
            <v>MATE MDIV 597</v>
          </cell>
        </row>
        <row r="5306">
          <cell r="B5306" t="str">
            <v>CM X 110CM</v>
          </cell>
        </row>
        <row r="5307">
          <cell r="A5307">
            <v>596</v>
          </cell>
          <cell r="B5307" t="str">
            <v>JANELA ALUMINIO CORRER SERIE 25 VENEZIANA C/ BANDEIRA 160 X</v>
          </cell>
          <cell r="C5307" t="str">
            <v>M2</v>
          </cell>
          <cell r="D5307">
            <v>2</v>
          </cell>
          <cell r="E5307">
            <v>360.92</v>
          </cell>
          <cell r="F5307">
            <v>400.54</v>
          </cell>
          <cell r="H5307">
            <v>440.17</v>
          </cell>
          <cell r="I5307" t="str">
            <v>MATE MDIV 596</v>
          </cell>
        </row>
        <row r="5308">
          <cell r="B5308" t="str">
            <v>110CM</v>
          </cell>
        </row>
        <row r="5309">
          <cell r="A5309">
            <v>595</v>
          </cell>
          <cell r="B5309" t="str">
            <v>JANELA ALUMINIO CORRER SERIE 25 VENEZIANA S/ BANDEIRA 160 X</v>
          </cell>
          <cell r="C5309" t="str">
            <v>M2</v>
          </cell>
          <cell r="D5309">
            <v>2</v>
          </cell>
          <cell r="E5309">
            <v>275.39999999999998</v>
          </cell>
          <cell r="F5309">
            <v>305.63</v>
          </cell>
          <cell r="H5309">
            <v>335.87</v>
          </cell>
          <cell r="I5309" t="str">
            <v>MATE MDIV 595</v>
          </cell>
        </row>
        <row r="5310">
          <cell r="B5310" t="str">
            <v>110CM</v>
          </cell>
        </row>
        <row r="5311">
          <cell r="A5311">
            <v>601</v>
          </cell>
          <cell r="B5311" t="str">
            <v>JANELA ALUMINIO SERIE 25 TP MAXIM AIR 90 X 110CM</v>
          </cell>
          <cell r="C5311" t="str">
            <v>M2</v>
          </cell>
          <cell r="D5311">
            <v>2</v>
          </cell>
          <cell r="E5311">
            <v>284.77999999999997</v>
          </cell>
          <cell r="F5311">
            <v>316.04000000000002</v>
          </cell>
          <cell r="H5311">
            <v>347.31</v>
          </cell>
          <cell r="I5311" t="str">
            <v>MATE MDIV 601</v>
          </cell>
        </row>
        <row r="5312">
          <cell r="A5312">
            <v>607</v>
          </cell>
          <cell r="B5312" t="str">
            <v>JANELA CANTONEIRA DE FERRO 5/8" X 1/8" CORRER 2 FLS P/ VIDR</v>
          </cell>
          <cell r="C5312" t="str">
            <v>M2</v>
          </cell>
          <cell r="D5312">
            <v>2</v>
          </cell>
          <cell r="E5312">
            <v>123.91</v>
          </cell>
          <cell r="F5312">
            <v>123.91</v>
          </cell>
          <cell r="H5312">
            <v>123.91</v>
          </cell>
          <cell r="I5312" t="str">
            <v>MATE MDIV 607</v>
          </cell>
        </row>
        <row r="5313">
          <cell r="B5313" t="str">
            <v>O 120 X 120CM</v>
          </cell>
        </row>
        <row r="5314">
          <cell r="A5314">
            <v>605</v>
          </cell>
          <cell r="B5314" t="str">
            <v>JANELA CANTONEIRA DE FERRO 5/8" X 1/8" CORRER 2 FLS TP GRADE</v>
          </cell>
          <cell r="C5314" t="str">
            <v>M2</v>
          </cell>
          <cell r="D5314">
            <v>2</v>
          </cell>
          <cell r="E5314">
            <v>158.24</v>
          </cell>
          <cell r="F5314">
            <v>158.24</v>
          </cell>
          <cell r="H5314">
            <v>158.24</v>
          </cell>
          <cell r="I5314" t="str">
            <v>MATE MDIV 605</v>
          </cell>
        </row>
        <row r="5315">
          <cell r="B5315" t="str">
            <v>100 X 120CM</v>
          </cell>
        </row>
        <row r="5316">
          <cell r="A5316">
            <v>11194</v>
          </cell>
          <cell r="B5316" t="str">
            <v>JANELA CHAPA DOBRADA ACO C/ ADICAO DE COBRE PRE-ZINCADO CORR</v>
          </cell>
          <cell r="C5316" t="str">
            <v>M2</v>
          </cell>
          <cell r="D5316">
            <v>2</v>
          </cell>
          <cell r="E5316">
            <v>86.68</v>
          </cell>
          <cell r="F5316">
            <v>106.8</v>
          </cell>
          <cell r="H5316">
            <v>126.92</v>
          </cell>
          <cell r="I5316" t="str">
            <v>MATE MDIV 11194</v>
          </cell>
        </row>
        <row r="5317">
          <cell r="B5317" t="str">
            <v>ER FOLHAS 1/2 VIDRO/VENEZIANA 150 X 120CM</v>
          </cell>
        </row>
        <row r="5318">
          <cell r="A5318" t="str">
            <v>ÓDIGO</v>
          </cell>
          <cell r="B5318" t="str">
            <v>| DESCRIÇÃO DO INSUMO</v>
          </cell>
          <cell r="C5318" t="str">
            <v>| UNID.</v>
          </cell>
          <cell r="D5318" t="str">
            <v>| CAT.</v>
          </cell>
          <cell r="E5318" t="str">
            <v>P R E Ç O</v>
          </cell>
          <cell r="F5318" t="str">
            <v>S  C A L C</v>
          </cell>
          <cell r="G5318" t="str">
            <v>U L A</v>
          </cell>
          <cell r="H5318" t="str">
            <v>D O S  |</v>
          </cell>
          <cell r="I5318" t="str">
            <v>COD.INTELIGENTE</v>
          </cell>
        </row>
        <row r="5319">
          <cell r="D5319">
            <v>1</v>
          </cell>
          <cell r="E5319" t="str">
            <v>.QUARTIL</v>
          </cell>
          <cell r="F5319" t="str">
            <v>MEDIANO</v>
          </cell>
          <cell r="G5319">
            <v>3</v>
          </cell>
          <cell r="H5319" t="str">
            <v>.QUARTIL</v>
          </cell>
        </row>
        <row r="5321">
          <cell r="A5321" t="str">
            <v>íNCULO..</v>
          </cell>
          <cell r="B5321" t="str">
            <v>...: NACIONAL CAIXA</v>
          </cell>
        </row>
        <row r="5323">
          <cell r="A5323">
            <v>11193</v>
          </cell>
          <cell r="B5323" t="str">
            <v>JANELA CHAPA DOBRADA ACO C/ ADICAO DE COBRE PRE-ZINCADO CORR</v>
          </cell>
          <cell r="C5323" t="str">
            <v>M2</v>
          </cell>
          <cell r="D5323">
            <v>2</v>
          </cell>
          <cell r="E5323">
            <v>101.04</v>
          </cell>
          <cell r="F5323">
            <v>124.49</v>
          </cell>
          <cell r="H5323">
            <v>147.94</v>
          </cell>
          <cell r="I5323" t="str">
            <v>MATE MDIV 11193</v>
          </cell>
        </row>
        <row r="5324">
          <cell r="B5324" t="str">
            <v>ER VENEZIANA 150 X 120CM</v>
          </cell>
        </row>
        <row r="5325">
          <cell r="A5325">
            <v>622</v>
          </cell>
          <cell r="B5325" t="str">
            <v>JANELA CHAPA DOBRADA ACO C/ ADICAO DE COBRE PRE-ZINCADO CORR</v>
          </cell>
          <cell r="C5325" t="str">
            <v>UN</v>
          </cell>
          <cell r="D5325">
            <v>2</v>
          </cell>
          <cell r="E5325">
            <v>111.38</v>
          </cell>
          <cell r="F5325">
            <v>137.22999999999999</v>
          </cell>
          <cell r="H5325">
            <v>163.08000000000001</v>
          </cell>
          <cell r="I5325" t="str">
            <v>MATE MDIV 622</v>
          </cell>
        </row>
        <row r="5326">
          <cell r="B5326" t="str">
            <v>ER 100 X 120CM</v>
          </cell>
        </row>
        <row r="5327">
          <cell r="A5327">
            <v>606</v>
          </cell>
          <cell r="B5327" t="str">
            <v>JANELA CHAPA DOBRADA ACO C/ ADICAO DE COBRE PRE-ZINCADO CORR</v>
          </cell>
          <cell r="C5327" t="str">
            <v>M2</v>
          </cell>
          <cell r="D5327">
            <v>2</v>
          </cell>
          <cell r="E5327">
            <v>93.25</v>
          </cell>
          <cell r="F5327">
            <v>114.9</v>
          </cell>
          <cell r="H5327">
            <v>136.54</v>
          </cell>
          <cell r="I5327" t="str">
            <v>MATE MDIV 606</v>
          </cell>
        </row>
        <row r="5328">
          <cell r="B5328" t="str">
            <v>ER 2 FLS P/ VIDRO 150 X 120CM</v>
          </cell>
        </row>
        <row r="5329">
          <cell r="A5329">
            <v>11197</v>
          </cell>
          <cell r="B5329" t="str">
            <v>JANELA CHAPA DOBRADA ACO C/ ADICAO DE COBRE PRE-ZINCADO CORR</v>
          </cell>
          <cell r="C5329" t="str">
            <v>UN</v>
          </cell>
          <cell r="D5329">
            <v>2</v>
          </cell>
          <cell r="E5329">
            <v>93.25</v>
          </cell>
          <cell r="F5329">
            <v>114.9</v>
          </cell>
          <cell r="H5329">
            <v>136.54</v>
          </cell>
          <cell r="I5329" t="str">
            <v>MATE MDIV 11197</v>
          </cell>
        </row>
        <row r="5330">
          <cell r="B5330" t="str">
            <v>ER 2 FLS P/ VIDRO 150 X 120CM</v>
          </cell>
        </row>
        <row r="5331">
          <cell r="A5331">
            <v>11199</v>
          </cell>
          <cell r="B5331" t="str">
            <v>JANELA CHAPA DOBRADA ACO C/ ADICAO DE COBRE PRE-ZINCADO CORR</v>
          </cell>
          <cell r="C5331" t="str">
            <v>UN</v>
          </cell>
          <cell r="D5331">
            <v>2</v>
          </cell>
          <cell r="E5331">
            <v>229.89</v>
          </cell>
          <cell r="F5331">
            <v>283.24</v>
          </cell>
          <cell r="H5331">
            <v>336.6</v>
          </cell>
          <cell r="I5331" t="str">
            <v>MATE MDIV 11199</v>
          </cell>
        </row>
        <row r="5332">
          <cell r="B5332" t="str">
            <v>ER 4 FLS COM DIVISAO HORIZONTAL P/ VIDRO 150 X 120CM</v>
          </cell>
        </row>
        <row r="5333">
          <cell r="A5333">
            <v>11226</v>
          </cell>
          <cell r="B5333" t="str">
            <v>JANELA CHAPA DOBRADA ACO C/ ADICAO DE COBRE PRE-ZINCADO CORR</v>
          </cell>
          <cell r="C5333" t="str">
            <v>UN</v>
          </cell>
          <cell r="D5333">
            <v>2</v>
          </cell>
          <cell r="E5333">
            <v>219.64</v>
          </cell>
          <cell r="F5333">
            <v>270.61</v>
          </cell>
          <cell r="H5333">
            <v>321.58999999999997</v>
          </cell>
          <cell r="I5333" t="str">
            <v>MATE MDIV 11226</v>
          </cell>
        </row>
        <row r="5334">
          <cell r="B5334" t="str">
            <v>ER 4 FLS SEM DIVISAO HORIZONTAL P/ VIDRO 150 X 120CM</v>
          </cell>
        </row>
        <row r="5335">
          <cell r="A5335">
            <v>11227</v>
          </cell>
          <cell r="B5335" t="str">
            <v>JANELA CHAPA DOBRADA ACO C/ ADICAO DE COBRE PRE-ZINCADO CORR</v>
          </cell>
          <cell r="C5335" t="str">
            <v>UN</v>
          </cell>
          <cell r="D5335">
            <v>2</v>
          </cell>
          <cell r="E5335">
            <v>281.92</v>
          </cell>
          <cell r="F5335">
            <v>347.35</v>
          </cell>
          <cell r="H5335">
            <v>412.79</v>
          </cell>
          <cell r="I5335" t="str">
            <v>MATE MDIV 11227</v>
          </cell>
        </row>
        <row r="5336">
          <cell r="B5336" t="str">
            <v>ER 4 FLS SEM DIVISAO HORIZONTAL P/ VIDRO 200 X 120CM</v>
          </cell>
        </row>
        <row r="5337">
          <cell r="A5337">
            <v>608</v>
          </cell>
          <cell r="B5337" t="str">
            <v>JANELA FERRO CORRER 2 FLS TP VENEZIANA LINHA POPULAR 120 X 1</v>
          </cell>
          <cell r="C5337" t="str">
            <v>M2</v>
          </cell>
          <cell r="D5337">
            <v>2</v>
          </cell>
          <cell r="E5337">
            <v>160.06</v>
          </cell>
          <cell r="F5337">
            <v>160.06</v>
          </cell>
          <cell r="H5337">
            <v>160.06</v>
          </cell>
          <cell r="I5337" t="str">
            <v>MATE MDIV 608</v>
          </cell>
        </row>
        <row r="5338">
          <cell r="B5338" t="str">
            <v>20CM</v>
          </cell>
        </row>
        <row r="5339">
          <cell r="A5339">
            <v>623</v>
          </cell>
          <cell r="B5339" t="str">
            <v>JANELA FERRO TP MAXIM AIR</v>
          </cell>
          <cell r="C5339" t="str">
            <v>M2</v>
          </cell>
          <cell r="D5339">
            <v>2</v>
          </cell>
          <cell r="E5339">
            <v>143.07</v>
          </cell>
          <cell r="F5339">
            <v>143.07</v>
          </cell>
          <cell r="H5339">
            <v>143.07</v>
          </cell>
          <cell r="I5339" t="str">
            <v>MATE MDIV 623</v>
          </cell>
        </row>
        <row r="5340">
          <cell r="A5340">
            <v>3430</v>
          </cell>
          <cell r="B5340" t="str">
            <v>JANELA MADEIRA REGIONAL 1A ABRIR TP ALMOFADA C/ GUARNICAO</v>
          </cell>
          <cell r="C5340" t="str">
            <v>M2</v>
          </cell>
          <cell r="D5340">
            <v>2</v>
          </cell>
          <cell r="E5340">
            <v>297.08</v>
          </cell>
          <cell r="F5340">
            <v>425.6</v>
          </cell>
          <cell r="H5340">
            <v>436.8</v>
          </cell>
          <cell r="I5340" t="str">
            <v>MATE MDIV 3430</v>
          </cell>
        </row>
        <row r="5341">
          <cell r="A5341">
            <v>3431</v>
          </cell>
          <cell r="B5341" t="str">
            <v>JANELA MADEIRA REGIONAL 1A ABRIR TP ALMOFADA C/ GUARNICAO 15</v>
          </cell>
          <cell r="C5341" t="str">
            <v>UN</v>
          </cell>
          <cell r="D5341">
            <v>2</v>
          </cell>
          <cell r="E5341">
            <v>602.64</v>
          </cell>
          <cell r="F5341">
            <v>863.36</v>
          </cell>
          <cell r="H5341">
            <v>886.08</v>
          </cell>
          <cell r="I5341" t="str">
            <v>MATE MDIV 3431</v>
          </cell>
        </row>
        <row r="5342">
          <cell r="B5342" t="str">
            <v>0 X 150CM</v>
          </cell>
        </row>
        <row r="5343">
          <cell r="A5343">
            <v>3436</v>
          </cell>
          <cell r="B5343" t="str">
            <v>JANELA MADEIRA REGIONAL 1A ABRIR TP ALMOFADA C/ GUARNICAO 20</v>
          </cell>
          <cell r="C5343" t="str">
            <v>UN</v>
          </cell>
          <cell r="D5343">
            <v>2</v>
          </cell>
          <cell r="E5343">
            <v>804.23</v>
          </cell>
          <cell r="F5343">
            <v>1152.1600000000001</v>
          </cell>
          <cell r="H5343">
            <v>1182.48</v>
          </cell>
          <cell r="I5343" t="str">
            <v>MATE MDIV 3436</v>
          </cell>
        </row>
        <row r="5344">
          <cell r="B5344" t="str">
            <v>0 X 150CM</v>
          </cell>
        </row>
        <row r="5345">
          <cell r="A5345">
            <v>3432</v>
          </cell>
          <cell r="B5345" t="str">
            <v>JANELA MADEIRA REGIONAL 1A ABRIR TP ALMOFADA C/ GUARNICAO 24</v>
          </cell>
          <cell r="C5345" t="str">
            <v>UN</v>
          </cell>
          <cell r="D5345">
            <v>2</v>
          </cell>
          <cell r="E5345">
            <v>965.51</v>
          </cell>
          <cell r="F5345">
            <v>1383.2</v>
          </cell>
          <cell r="H5345">
            <v>1419.6</v>
          </cell>
          <cell r="I5345" t="str">
            <v>MATE MDIV 3432</v>
          </cell>
        </row>
        <row r="5346">
          <cell r="B5346" t="str">
            <v>0 X 150CM</v>
          </cell>
        </row>
        <row r="5347">
          <cell r="A5347">
            <v>3428</v>
          </cell>
          <cell r="B5347" t="str">
            <v>JANELA MADEIRA REGIONAL 1A ABRIR TP VENEZIANA</v>
          </cell>
          <cell r="C5347" t="str">
            <v>M2</v>
          </cell>
          <cell r="D5347">
            <v>1</v>
          </cell>
          <cell r="E5347">
            <v>265.25</v>
          </cell>
          <cell r="F5347">
            <v>380</v>
          </cell>
          <cell r="H5347">
            <v>390</v>
          </cell>
          <cell r="I5347" t="str">
            <v>MATE MDIV 3428</v>
          </cell>
        </row>
        <row r="5348">
          <cell r="A5348">
            <v>3434</v>
          </cell>
          <cell r="B5348" t="str">
            <v>JANELA MADEIRA REGIONAL 1A ABRIR TP VENEZIANA / VIDRO</v>
          </cell>
          <cell r="C5348" t="str">
            <v>M2</v>
          </cell>
          <cell r="D5348">
            <v>2</v>
          </cell>
          <cell r="E5348">
            <v>381.96</v>
          </cell>
          <cell r="F5348">
            <v>547.20000000000005</v>
          </cell>
          <cell r="H5348">
            <v>561.6</v>
          </cell>
          <cell r="I5348" t="str">
            <v>MATE MDIV 3434</v>
          </cell>
        </row>
        <row r="5349">
          <cell r="A5349" t="str">
            <v>ÓDIGO</v>
          </cell>
          <cell r="B5349" t="str">
            <v>| DESCRIÇÃO DO INSUMO</v>
          </cell>
          <cell r="C5349" t="str">
            <v>| UNID.</v>
          </cell>
          <cell r="D5349" t="str">
            <v>| CAT.</v>
          </cell>
          <cell r="E5349" t="str">
            <v>P R E Ç O</v>
          </cell>
          <cell r="F5349" t="str">
            <v>S  C A L C</v>
          </cell>
          <cell r="G5349" t="str">
            <v>U L A</v>
          </cell>
          <cell r="H5349" t="str">
            <v>D O S  |</v>
          </cell>
          <cell r="I5349" t="str">
            <v>COD.INTELIGENTE</v>
          </cell>
        </row>
        <row r="5350">
          <cell r="D5350">
            <v>1</v>
          </cell>
          <cell r="E5350" t="str">
            <v>.QUARTIL</v>
          </cell>
          <cell r="F5350" t="str">
            <v>MEDIANO</v>
          </cell>
          <cell r="G5350">
            <v>3</v>
          </cell>
          <cell r="H5350" t="str">
            <v>.QUARTIL</v>
          </cell>
        </row>
        <row r="5352">
          <cell r="A5352" t="str">
            <v>íNCULO..</v>
          </cell>
          <cell r="B5352" t="str">
            <v>...: NACIONAL CAIXA</v>
          </cell>
        </row>
        <row r="5354">
          <cell r="A5354">
            <v>3419</v>
          </cell>
          <cell r="B5354" t="str">
            <v>JANELA MADEIRA REGIONAL 1A CORRER / FOLHA P/ VIDRO C/ GUANIC</v>
          </cell>
          <cell r="C5354" t="str">
            <v>M2</v>
          </cell>
          <cell r="D5354">
            <v>2</v>
          </cell>
          <cell r="E5354">
            <v>232.35</v>
          </cell>
          <cell r="F5354">
            <v>332.88</v>
          </cell>
          <cell r="H5354">
            <v>341.64</v>
          </cell>
          <cell r="I5354" t="str">
            <v>MATE MDIV 3419</v>
          </cell>
        </row>
        <row r="5355">
          <cell r="B5355" t="str">
            <v>AO BANDEIRA P/ VIDRO</v>
          </cell>
        </row>
        <row r="5356">
          <cell r="A5356">
            <v>3418</v>
          </cell>
          <cell r="B5356" t="str">
            <v>JANELA MADEIRA REGIONAL 1A CORRER / FOLHA P/ VIDRO C/ GUARNI</v>
          </cell>
          <cell r="C5356" t="str">
            <v>M2</v>
          </cell>
          <cell r="D5356">
            <v>2</v>
          </cell>
          <cell r="E5356">
            <v>318.3</v>
          </cell>
          <cell r="F5356">
            <v>456</v>
          </cell>
          <cell r="H5356">
            <v>468</v>
          </cell>
          <cell r="I5356" t="str">
            <v>MATE MDIV 3418</v>
          </cell>
        </row>
        <row r="5357">
          <cell r="B5357" t="str">
            <v>CAO / BANDEIRA VENEZIANA</v>
          </cell>
        </row>
        <row r="5358">
          <cell r="A5358">
            <v>3438</v>
          </cell>
          <cell r="B5358" t="str">
            <v>JANELA MADEIRA REGIONAL 1A CORRER / FOLHA P/ VIDRO C/ GUARNI</v>
          </cell>
          <cell r="C5358" t="str">
            <v>M2</v>
          </cell>
          <cell r="D5358">
            <v>2</v>
          </cell>
          <cell r="E5358">
            <v>233.42</v>
          </cell>
          <cell r="F5358">
            <v>334.4</v>
          </cell>
          <cell r="H5358">
            <v>343.2</v>
          </cell>
          <cell r="I5358" t="str">
            <v>MATE MDIV 3438</v>
          </cell>
        </row>
        <row r="5359">
          <cell r="B5359" t="str">
            <v>CAO S/ BANDEIRA</v>
          </cell>
        </row>
        <row r="5360">
          <cell r="A5360">
            <v>3424</v>
          </cell>
          <cell r="B5360" t="str">
            <v>JANELA MADEIRA REGIONAL 1A TP PIVOTANTE S/ VENEZIANA C/ GUAR</v>
          </cell>
          <cell r="C5360" t="str">
            <v>M2</v>
          </cell>
          <cell r="D5360">
            <v>2</v>
          </cell>
          <cell r="E5360">
            <v>168.27</v>
          </cell>
          <cell r="F5360">
            <v>241.07</v>
          </cell>
          <cell r="H5360">
            <v>247.41</v>
          </cell>
          <cell r="I5360" t="str">
            <v>MATE MDIV 3424</v>
          </cell>
        </row>
        <row r="5361">
          <cell r="B5361" t="str">
            <v>NICAO</v>
          </cell>
        </row>
        <row r="5362">
          <cell r="A5362">
            <v>3433</v>
          </cell>
          <cell r="B5362" t="str">
            <v>JANELA MADEIRA REGIONAL 2A ABRIR TP VENEZIANA / VIDRO</v>
          </cell>
          <cell r="C5362" t="str">
            <v>M2</v>
          </cell>
          <cell r="D5362">
            <v>2</v>
          </cell>
          <cell r="E5362">
            <v>275.86</v>
          </cell>
          <cell r="F5362">
            <v>395.2</v>
          </cell>
          <cell r="H5362">
            <v>405.6</v>
          </cell>
          <cell r="I5362" t="str">
            <v>MATE MDIV 3433</v>
          </cell>
        </row>
        <row r="5363">
          <cell r="A5363">
            <v>3421</v>
          </cell>
          <cell r="B5363" t="str">
            <v>JANELA MADEIRA REGIONAL 2A DUPLA C/ GUILHOTINA E ABRIR VENEZ</v>
          </cell>
          <cell r="C5363" t="str">
            <v>M2</v>
          </cell>
          <cell r="D5363">
            <v>2</v>
          </cell>
          <cell r="E5363">
            <v>203.34</v>
          </cell>
          <cell r="F5363">
            <v>291.31</v>
          </cell>
          <cell r="H5363">
            <v>298.98</v>
          </cell>
          <cell r="I5363" t="str">
            <v>MATE MDIV 3421</v>
          </cell>
        </row>
        <row r="5364">
          <cell r="B5364" t="str">
            <v>IANA 1,20 X 1,20M / GUARNICAO</v>
          </cell>
        </row>
        <row r="5365">
          <cell r="A5365">
            <v>3422</v>
          </cell>
          <cell r="B5365" t="str">
            <v>JANELA MADEIRA REGIONAL 2A TP GUILHOTINA C/ GUARNICAO</v>
          </cell>
          <cell r="C5365" t="str">
            <v>M2</v>
          </cell>
          <cell r="D5365">
            <v>2</v>
          </cell>
          <cell r="E5365">
            <v>316.17</v>
          </cell>
          <cell r="F5365">
            <v>452.96</v>
          </cell>
          <cell r="H5365">
            <v>464.88</v>
          </cell>
          <cell r="I5365" t="str">
            <v>MATE MDIV 3422</v>
          </cell>
        </row>
        <row r="5366">
          <cell r="A5366">
            <v>3429</v>
          </cell>
          <cell r="B5366" t="str">
            <v>JANELA MADEIRA REGIONAL 3A ABRIR TP VENEZIANA</v>
          </cell>
          <cell r="C5366" t="str">
            <v>M2</v>
          </cell>
          <cell r="D5366">
            <v>2</v>
          </cell>
          <cell r="E5366">
            <v>167.89</v>
          </cell>
          <cell r="F5366">
            <v>240.52</v>
          </cell>
          <cell r="H5366">
            <v>246.85</v>
          </cell>
          <cell r="I5366" t="str">
            <v>MATE MDIV 3429</v>
          </cell>
        </row>
        <row r="5367">
          <cell r="A5367">
            <v>3435</v>
          </cell>
          <cell r="B5367" t="str">
            <v>JANELA MADEIRA REGIONAL 3A ABRIR TP VENEZIANA / VIDRO</v>
          </cell>
          <cell r="C5367" t="str">
            <v>M2</v>
          </cell>
          <cell r="D5367">
            <v>2</v>
          </cell>
          <cell r="E5367">
            <v>362.86</v>
          </cell>
          <cell r="F5367">
            <v>519.84</v>
          </cell>
          <cell r="H5367">
            <v>533.52</v>
          </cell>
          <cell r="I5367" t="str">
            <v>MATE MDIV 3435</v>
          </cell>
        </row>
        <row r="5368">
          <cell r="A5368">
            <v>3420</v>
          </cell>
          <cell r="B5368" t="str">
            <v>JANELA MADEIRA REGIONAL 3A CORRER / FOLHA P/ VIDRO C/ VENEZI</v>
          </cell>
          <cell r="C5368" t="str">
            <v>M2</v>
          </cell>
          <cell r="D5368">
            <v>2</v>
          </cell>
          <cell r="E5368">
            <v>381.96</v>
          </cell>
          <cell r="F5368">
            <v>547.20000000000005</v>
          </cell>
          <cell r="H5368">
            <v>561.6</v>
          </cell>
          <cell r="I5368" t="str">
            <v>MATE MDIV 3420</v>
          </cell>
        </row>
        <row r="5369">
          <cell r="B5369" t="str">
            <v>ANA ABRIR/ GUARNICAO S/ BANDEIRA</v>
          </cell>
        </row>
        <row r="5370">
          <cell r="A5370">
            <v>3417</v>
          </cell>
          <cell r="B5370" t="str">
            <v>JANELA MADEIRA REGIONAL1A CORRER P/ VIDRO C/ GUARNICAO 120 X</v>
          </cell>
          <cell r="C5370" t="str">
            <v>UN</v>
          </cell>
          <cell r="D5370">
            <v>2</v>
          </cell>
          <cell r="E5370">
            <v>339.52</v>
          </cell>
          <cell r="F5370">
            <v>486.4</v>
          </cell>
          <cell r="H5370">
            <v>499.2</v>
          </cell>
          <cell r="I5370" t="str">
            <v>MATE MDIV 3417</v>
          </cell>
        </row>
        <row r="5371">
          <cell r="B5371" t="str">
            <v>150CM S/ BANDEIRA</v>
          </cell>
        </row>
        <row r="5372">
          <cell r="A5372">
            <v>3423</v>
          </cell>
          <cell r="B5372" t="str">
            <v>JANELA MADEIRA TP MAXIM AIR C/ GUARNICAO</v>
          </cell>
          <cell r="C5372" t="str">
            <v>M2</v>
          </cell>
          <cell r="D5372">
            <v>2</v>
          </cell>
          <cell r="E5372">
            <v>190.98</v>
          </cell>
          <cell r="F5372">
            <v>273.60000000000002</v>
          </cell>
          <cell r="H5372">
            <v>280.8</v>
          </cell>
          <cell r="I5372" t="str">
            <v>MATE MDIV 3423</v>
          </cell>
        </row>
        <row r="5373">
          <cell r="A5373">
            <v>624</v>
          </cell>
          <cell r="B5373" t="str">
            <v>JANELA MAXIM AIR/ CHAPA DOBRADA ACO C/ ADICAO DE COBRE PRE-Z</v>
          </cell>
          <cell r="C5373" t="str">
            <v>M2</v>
          </cell>
          <cell r="D5373">
            <v>2</v>
          </cell>
          <cell r="E5373">
            <v>161.41999999999999</v>
          </cell>
          <cell r="F5373">
            <v>198.89</v>
          </cell>
          <cell r="H5373">
            <v>236.35</v>
          </cell>
          <cell r="I5373" t="str">
            <v>MATE MDIV 624</v>
          </cell>
        </row>
        <row r="5374">
          <cell r="B5374" t="str">
            <v>INCADO 60 X 80CM</v>
          </cell>
        </row>
        <row r="5375">
          <cell r="A5375">
            <v>25964</v>
          </cell>
          <cell r="B5375" t="str">
            <v>JARDINEIRO</v>
          </cell>
          <cell r="C5375" t="str">
            <v>H</v>
          </cell>
          <cell r="D5375">
            <v>2</v>
          </cell>
          <cell r="E5375">
            <v>2.99</v>
          </cell>
          <cell r="F5375">
            <v>2.99</v>
          </cell>
          <cell r="H5375">
            <v>2.99</v>
          </cell>
          <cell r="I5375" t="str">
            <v>MOBR MOBA 25964</v>
          </cell>
        </row>
        <row r="5376">
          <cell r="A5376">
            <v>25955</v>
          </cell>
          <cell r="B5376" t="str">
            <v>JATEADORA DE AREIA PNEUMATICO, PRESSAO MAX 100 LB/POL2, SOBR</v>
          </cell>
          <cell r="C5376" t="str">
            <v>UN</v>
          </cell>
          <cell r="D5376">
            <v>2</v>
          </cell>
          <cell r="E5376">
            <v>6194.16</v>
          </cell>
          <cell r="F5376">
            <v>6194.16</v>
          </cell>
          <cell r="H5376">
            <v>6194.16</v>
          </cell>
          <cell r="I5376" t="str">
            <v>EQHP EQAQ 25955</v>
          </cell>
        </row>
        <row r="5377">
          <cell r="B5377" t="str">
            <v>E CHASSIS COM RODAS</v>
          </cell>
        </row>
        <row r="5378">
          <cell r="A5378">
            <v>21118</v>
          </cell>
          <cell r="B5378" t="str">
            <v>JOELHO CPVC (AQUATHERM) 90 SOLDAVEL 15 MM</v>
          </cell>
          <cell r="C5378" t="str">
            <v>UN</v>
          </cell>
          <cell r="D5378">
            <v>2</v>
          </cell>
          <cell r="E5378">
            <v>0.93</v>
          </cell>
          <cell r="F5378">
            <v>1.07</v>
          </cell>
          <cell r="H5378">
            <v>1.51</v>
          </cell>
          <cell r="I5378" t="str">
            <v>MATE MHIS 21118</v>
          </cell>
        </row>
        <row r="5379">
          <cell r="A5379">
            <v>3446</v>
          </cell>
          <cell r="B5379" t="str">
            <v>JOELHO FERRO GALV 45G ROSCA 1 1/2'</v>
          </cell>
          <cell r="C5379" t="str">
            <v>UN</v>
          </cell>
          <cell r="D5379">
            <v>2</v>
          </cell>
          <cell r="E5379">
            <v>11.54</v>
          </cell>
          <cell r="F5379">
            <v>14.26</v>
          </cell>
          <cell r="H5379">
            <v>17.309999999999999</v>
          </cell>
          <cell r="I5379" t="str">
            <v>MATE MHIS 3446</v>
          </cell>
        </row>
        <row r="5380">
          <cell r="A5380" t="str">
            <v>ÓDIGO</v>
          </cell>
          <cell r="B5380" t="str">
            <v>| DESCRIÇÃO DO INSUMO</v>
          </cell>
          <cell r="C5380" t="str">
            <v>| UNID.</v>
          </cell>
          <cell r="D5380" t="str">
            <v>| CAT.</v>
          </cell>
          <cell r="E5380" t="str">
            <v>P R E Ç O</v>
          </cell>
          <cell r="F5380" t="str">
            <v>S  C A L C</v>
          </cell>
          <cell r="G5380" t="str">
            <v>U L A</v>
          </cell>
          <cell r="H5380" t="str">
            <v>D O S  |</v>
          </cell>
          <cell r="I5380" t="str">
            <v>COD.INTELIGENTE</v>
          </cell>
        </row>
        <row r="5381">
          <cell r="D5381">
            <v>1</v>
          </cell>
          <cell r="E5381" t="str">
            <v>.QUARTIL</v>
          </cell>
          <cell r="F5381" t="str">
            <v>MEDIANO</v>
          </cell>
          <cell r="G5381">
            <v>3</v>
          </cell>
          <cell r="H5381" t="str">
            <v>.QUARTIL</v>
          </cell>
        </row>
        <row r="5383">
          <cell r="A5383" t="str">
            <v>íNCULO..</v>
          </cell>
          <cell r="B5383" t="str">
            <v>...: NACIONAL CAIXA</v>
          </cell>
        </row>
        <row r="5385">
          <cell r="A5385">
            <v>3445</v>
          </cell>
          <cell r="B5385" t="str">
            <v>JOELHO FERRO GALV 45G ROSCA 1 1/4'</v>
          </cell>
          <cell r="C5385" t="str">
            <v>UN</v>
          </cell>
          <cell r="D5385">
            <v>2</v>
          </cell>
          <cell r="E5385">
            <v>9.56</v>
          </cell>
          <cell r="F5385">
            <v>11.82</v>
          </cell>
          <cell r="H5385">
            <v>14.35</v>
          </cell>
          <cell r="I5385" t="str">
            <v>MATE MHIS 3445</v>
          </cell>
        </row>
        <row r="5386">
          <cell r="A5386">
            <v>3441</v>
          </cell>
          <cell r="B5386" t="str">
            <v>JOELHO FERRO GALV 45G ROSCA 1/2"</v>
          </cell>
          <cell r="C5386" t="str">
            <v>UN</v>
          </cell>
          <cell r="D5386">
            <v>2</v>
          </cell>
          <cell r="E5386">
            <v>2.75</v>
          </cell>
          <cell r="F5386">
            <v>3.39</v>
          </cell>
          <cell r="H5386">
            <v>4.12</v>
          </cell>
          <cell r="I5386" t="str">
            <v>MATE MHIS 3441</v>
          </cell>
        </row>
        <row r="5387">
          <cell r="A5387">
            <v>3444</v>
          </cell>
          <cell r="B5387" t="str">
            <v>JOELHO FERRO GALV 45G ROSCA 1"</v>
          </cell>
          <cell r="C5387" t="str">
            <v>UN</v>
          </cell>
          <cell r="D5387">
            <v>2</v>
          </cell>
          <cell r="E5387">
            <v>5.89</v>
          </cell>
          <cell r="F5387">
            <v>7.28</v>
          </cell>
          <cell r="H5387">
            <v>8.83</v>
          </cell>
          <cell r="I5387" t="str">
            <v>MATE MHIS 3444</v>
          </cell>
        </row>
        <row r="5388">
          <cell r="A5388">
            <v>12402</v>
          </cell>
          <cell r="B5388" t="str">
            <v>JOELHO FERRO GALV 45G ROSCA 2.1/2"</v>
          </cell>
          <cell r="C5388" t="str">
            <v>UN</v>
          </cell>
          <cell r="D5388">
            <v>2</v>
          </cell>
          <cell r="E5388">
            <v>27.26</v>
          </cell>
          <cell r="F5388">
            <v>33.69</v>
          </cell>
          <cell r="H5388">
            <v>40.9</v>
          </cell>
          <cell r="I5388" t="str">
            <v>MATE MHIS 12402</v>
          </cell>
        </row>
        <row r="5389">
          <cell r="A5389">
            <v>3447</v>
          </cell>
          <cell r="B5389" t="str">
            <v>JOELHO FERRO GALV 45G ROSCA 2"</v>
          </cell>
          <cell r="C5389" t="str">
            <v>UN</v>
          </cell>
          <cell r="D5389">
            <v>2</v>
          </cell>
          <cell r="E5389">
            <v>14.51</v>
          </cell>
          <cell r="F5389">
            <v>17.93</v>
          </cell>
          <cell r="H5389">
            <v>21.76</v>
          </cell>
          <cell r="I5389" t="str">
            <v>MATE MHIS 3447</v>
          </cell>
        </row>
        <row r="5390">
          <cell r="A5390">
            <v>3442</v>
          </cell>
          <cell r="B5390" t="str">
            <v>JOELHO FERRO GALV 45G ROSCA 3/4"</v>
          </cell>
          <cell r="C5390" t="str">
            <v>UN</v>
          </cell>
          <cell r="D5390">
            <v>2</v>
          </cell>
          <cell r="E5390">
            <v>4.13</v>
          </cell>
          <cell r="F5390">
            <v>5.1100000000000003</v>
          </cell>
          <cell r="H5390">
            <v>6.2</v>
          </cell>
          <cell r="I5390" t="str">
            <v>MATE MHIS 3442</v>
          </cell>
        </row>
        <row r="5391">
          <cell r="A5391">
            <v>3448</v>
          </cell>
          <cell r="B5391" t="str">
            <v>JOELHO FERRO GALV 45G ROSCA 3"</v>
          </cell>
          <cell r="C5391" t="str">
            <v>UN</v>
          </cell>
          <cell r="D5391">
            <v>2</v>
          </cell>
          <cell r="E5391">
            <v>35.4</v>
          </cell>
          <cell r="F5391">
            <v>43.74</v>
          </cell>
          <cell r="H5391">
            <v>53.1</v>
          </cell>
          <cell r="I5391" t="str">
            <v>MATE MHIS 3448</v>
          </cell>
        </row>
        <row r="5392">
          <cell r="A5392">
            <v>3449</v>
          </cell>
          <cell r="B5392" t="str">
            <v>JOELHO FERRO GALV 45G ROSCA 4"</v>
          </cell>
          <cell r="C5392" t="str">
            <v>UN</v>
          </cell>
          <cell r="D5392">
            <v>2</v>
          </cell>
          <cell r="E5392">
            <v>68.849999999999994</v>
          </cell>
          <cell r="F5392">
            <v>85.08</v>
          </cell>
          <cell r="H5392">
            <v>103.28</v>
          </cell>
          <cell r="I5392" t="str">
            <v>MATE MHIS 3449</v>
          </cell>
        </row>
        <row r="5393">
          <cell r="A5393">
            <v>12403</v>
          </cell>
          <cell r="B5393" t="str">
            <v>JOELHO FERRO GALV 90G C/ REDUCAO ROSCA  1 1/4"X1"</v>
          </cell>
          <cell r="C5393" t="str">
            <v>UN</v>
          </cell>
          <cell r="D5393">
            <v>2</v>
          </cell>
          <cell r="E5393">
            <v>6.89</v>
          </cell>
          <cell r="F5393">
            <v>8.51</v>
          </cell>
          <cell r="H5393">
            <v>10.33</v>
          </cell>
          <cell r="I5393" t="str">
            <v>MATE MHIS 12403</v>
          </cell>
        </row>
        <row r="5394">
          <cell r="A5394">
            <v>3468</v>
          </cell>
          <cell r="B5394" t="str">
            <v>JOELHO FERRO GALV 90G C/ REDUCAO ROSCA 1 1/2"X1"</v>
          </cell>
          <cell r="C5394" t="str">
            <v>UN</v>
          </cell>
          <cell r="D5394">
            <v>2</v>
          </cell>
          <cell r="E5394">
            <v>9.69</v>
          </cell>
          <cell r="F5394">
            <v>11.97</v>
          </cell>
          <cell r="H5394">
            <v>14.53</v>
          </cell>
          <cell r="I5394" t="str">
            <v>MATE MHIS 3468</v>
          </cell>
        </row>
        <row r="5395">
          <cell r="A5395">
            <v>3465</v>
          </cell>
          <cell r="B5395" t="str">
            <v>JOELHO FERRO GALV 90G C/ REDUCAO ROSCA 1 1/2"X3/4"</v>
          </cell>
          <cell r="C5395" t="str">
            <v>UN</v>
          </cell>
          <cell r="D5395">
            <v>2</v>
          </cell>
          <cell r="E5395">
            <v>9.8800000000000008</v>
          </cell>
          <cell r="F5395">
            <v>12.21</v>
          </cell>
          <cell r="H5395">
            <v>14.82</v>
          </cell>
          <cell r="I5395" t="str">
            <v>MATE MHIS 3465</v>
          </cell>
        </row>
        <row r="5396">
          <cell r="A5396">
            <v>3463</v>
          </cell>
          <cell r="B5396" t="str">
            <v>JOELHO FERRO GALV 90G C/ REDUCAO ROSCA 1"X1/2"</v>
          </cell>
          <cell r="C5396" t="str">
            <v>UN</v>
          </cell>
          <cell r="D5396">
            <v>2</v>
          </cell>
          <cell r="E5396">
            <v>4.38</v>
          </cell>
          <cell r="F5396">
            <v>5.41</v>
          </cell>
          <cell r="H5396">
            <v>6.57</v>
          </cell>
          <cell r="I5396" t="str">
            <v>MATE MHIS 3463</v>
          </cell>
        </row>
        <row r="5397">
          <cell r="A5397">
            <v>3464</v>
          </cell>
          <cell r="B5397" t="str">
            <v>JOELHO FERRO GALV 90G C/ REDUCAO ROSCA 1"X3/4"</v>
          </cell>
          <cell r="C5397" t="str">
            <v>UN</v>
          </cell>
          <cell r="D5397">
            <v>2</v>
          </cell>
          <cell r="E5397">
            <v>4.26</v>
          </cell>
          <cell r="F5397">
            <v>5.26</v>
          </cell>
          <cell r="H5397">
            <v>6.39</v>
          </cell>
          <cell r="I5397" t="str">
            <v>MATE MHIS 3464</v>
          </cell>
        </row>
        <row r="5398">
          <cell r="A5398">
            <v>3466</v>
          </cell>
          <cell r="B5398" t="str">
            <v>JOELHO FERRO GALV 90G C/ REDUCAO ROSCA 2 1/2"X2"</v>
          </cell>
          <cell r="C5398" t="str">
            <v>UN</v>
          </cell>
          <cell r="D5398">
            <v>2</v>
          </cell>
          <cell r="E5398">
            <v>29.53</v>
          </cell>
          <cell r="F5398">
            <v>36.49</v>
          </cell>
          <cell r="H5398">
            <v>44.3</v>
          </cell>
          <cell r="I5398" t="str">
            <v>MATE MHIS 3466</v>
          </cell>
        </row>
        <row r="5399">
          <cell r="A5399">
            <v>3467</v>
          </cell>
          <cell r="B5399" t="str">
            <v>JOELHO FERRO GALV 90G C/ REDUCAO ROSCA 2"X1 1/2"</v>
          </cell>
          <cell r="C5399" t="str">
            <v>UN</v>
          </cell>
          <cell r="D5399">
            <v>2</v>
          </cell>
          <cell r="E5399">
            <v>15.7</v>
          </cell>
          <cell r="F5399">
            <v>19.399999999999999</v>
          </cell>
          <cell r="H5399">
            <v>23.55</v>
          </cell>
          <cell r="I5399" t="str">
            <v>MATE MHIS 3467</v>
          </cell>
        </row>
        <row r="5400">
          <cell r="A5400">
            <v>3462</v>
          </cell>
          <cell r="B5400" t="str">
            <v>JOELHO FERRO GALV 90G C/ REDUCAO ROSCA 3/4"X1/2"</v>
          </cell>
          <cell r="C5400" t="str">
            <v>UN</v>
          </cell>
          <cell r="D5400">
            <v>2</v>
          </cell>
          <cell r="E5400">
            <v>3.04</v>
          </cell>
          <cell r="F5400">
            <v>3.76</v>
          </cell>
          <cell r="H5400">
            <v>4.5599999999999996</v>
          </cell>
          <cell r="I5400" t="str">
            <v>MATE MHIS 3462</v>
          </cell>
        </row>
        <row r="5401">
          <cell r="A5401">
            <v>3443</v>
          </cell>
          <cell r="B5401" t="str">
            <v>JOELHO FERRO GALV 90G ROSCA MACHO/FEMEA  1"</v>
          </cell>
          <cell r="C5401" t="str">
            <v>UN</v>
          </cell>
          <cell r="D5401">
            <v>2</v>
          </cell>
          <cell r="E5401">
            <v>7.06</v>
          </cell>
          <cell r="F5401">
            <v>8.7200000000000006</v>
          </cell>
          <cell r="H5401">
            <v>10.59</v>
          </cell>
          <cell r="I5401" t="str">
            <v>MATE MHIS 3443</v>
          </cell>
        </row>
        <row r="5402">
          <cell r="A5402">
            <v>3473</v>
          </cell>
          <cell r="B5402" t="str">
            <v>JOELHO FERRO GALV 90G ROSCA MACHO/FEMEA 1 1/2"</v>
          </cell>
          <cell r="C5402" t="str">
            <v>UN</v>
          </cell>
          <cell r="D5402">
            <v>2</v>
          </cell>
          <cell r="E5402">
            <v>11.78</v>
          </cell>
          <cell r="F5402">
            <v>14.56</v>
          </cell>
          <cell r="H5402">
            <v>17.670000000000002</v>
          </cell>
          <cell r="I5402" t="str">
            <v>MATE MHIS 3473</v>
          </cell>
        </row>
        <row r="5403">
          <cell r="A5403">
            <v>3474</v>
          </cell>
          <cell r="B5403" t="str">
            <v>JOELHO FERRO GALV 90G ROSCA MACHO/FEMEA 1 1/4"</v>
          </cell>
          <cell r="C5403" t="str">
            <v>UN</v>
          </cell>
          <cell r="D5403">
            <v>2</v>
          </cell>
          <cell r="E5403">
            <v>10.66</v>
          </cell>
          <cell r="F5403">
            <v>13.17</v>
          </cell>
          <cell r="H5403">
            <v>15.99</v>
          </cell>
          <cell r="I5403" t="str">
            <v>MATE MHIS 3474</v>
          </cell>
        </row>
        <row r="5404">
          <cell r="A5404">
            <v>3450</v>
          </cell>
          <cell r="B5404" t="str">
            <v>JOELHO FERRO GALV 90G ROSCA MACHO/FEMEA 1/2"</v>
          </cell>
          <cell r="C5404" t="str">
            <v>UN</v>
          </cell>
          <cell r="D5404">
            <v>2</v>
          </cell>
          <cell r="E5404">
            <v>3.62</v>
          </cell>
          <cell r="F5404">
            <v>4.4800000000000004</v>
          </cell>
          <cell r="H5404">
            <v>5.44</v>
          </cell>
          <cell r="I5404" t="str">
            <v>MATE MHIS 3450</v>
          </cell>
        </row>
        <row r="5405">
          <cell r="A5405">
            <v>3453</v>
          </cell>
          <cell r="B5405" t="str">
            <v>JOELHO FERRO GALV 90G ROSCA MACHO/FEMEA 2 1/2"</v>
          </cell>
          <cell r="C5405" t="str">
            <v>UN</v>
          </cell>
          <cell r="D5405">
            <v>2</v>
          </cell>
          <cell r="E5405">
            <v>29.58</v>
          </cell>
          <cell r="F5405">
            <v>36.549999999999997</v>
          </cell>
          <cell r="H5405">
            <v>44.37</v>
          </cell>
          <cell r="I5405" t="str">
            <v>MATE MHIS 3453</v>
          </cell>
        </row>
        <row r="5406">
          <cell r="A5406">
            <v>3452</v>
          </cell>
          <cell r="B5406" t="str">
            <v>JOELHO FERRO GALV 90G ROSCA MACHO/FEMEA 2"</v>
          </cell>
          <cell r="C5406" t="str">
            <v>UN</v>
          </cell>
          <cell r="D5406">
            <v>2</v>
          </cell>
          <cell r="E5406">
            <v>17.739999999999998</v>
          </cell>
          <cell r="F5406">
            <v>21.93</v>
          </cell>
          <cell r="H5406">
            <v>26.62</v>
          </cell>
          <cell r="I5406" t="str">
            <v>MATE MHIS 3452</v>
          </cell>
        </row>
        <row r="5407">
          <cell r="A5407">
            <v>3451</v>
          </cell>
          <cell r="B5407" t="str">
            <v>JOELHO FERRO GALV 90G ROSCA MACHO/FEMEA 3/4"</v>
          </cell>
          <cell r="C5407" t="str">
            <v>UN</v>
          </cell>
          <cell r="D5407">
            <v>2</v>
          </cell>
          <cell r="E5407">
            <v>4.62</v>
          </cell>
          <cell r="F5407">
            <v>5.71</v>
          </cell>
          <cell r="H5407">
            <v>6.93</v>
          </cell>
          <cell r="I5407" t="str">
            <v>MATE MHIS 3451</v>
          </cell>
        </row>
        <row r="5408">
          <cell r="A5408">
            <v>3454</v>
          </cell>
          <cell r="B5408" t="str">
            <v>JOELHO FERRO GALV 90G ROSCA MACHO/FEMEA 3"</v>
          </cell>
          <cell r="C5408" t="str">
            <v>UN</v>
          </cell>
          <cell r="D5408">
            <v>2</v>
          </cell>
          <cell r="E5408">
            <v>37.979999999999997</v>
          </cell>
          <cell r="F5408">
            <v>46.93</v>
          </cell>
          <cell r="H5408">
            <v>56.97</v>
          </cell>
          <cell r="I5408" t="str">
            <v>MATE MHIS 3454</v>
          </cell>
        </row>
        <row r="5409">
          <cell r="A5409">
            <v>3458</v>
          </cell>
          <cell r="B5409" t="str">
            <v>JOELHO FERRO GALV 90G ROSCA 1 1/2"</v>
          </cell>
          <cell r="C5409" t="str">
            <v>UN</v>
          </cell>
          <cell r="D5409">
            <v>2</v>
          </cell>
          <cell r="E5409">
            <v>10.29</v>
          </cell>
          <cell r="F5409">
            <v>12.72</v>
          </cell>
          <cell r="H5409">
            <v>15.44</v>
          </cell>
          <cell r="I5409" t="str">
            <v>MATE MHIS 3458</v>
          </cell>
        </row>
        <row r="5410">
          <cell r="A5410">
            <v>3457</v>
          </cell>
          <cell r="B5410" t="str">
            <v>JOELHO FERRO GALV 90G ROSCA 1 1/4"</v>
          </cell>
          <cell r="C5410" t="str">
            <v>UN</v>
          </cell>
          <cell r="D5410">
            <v>2</v>
          </cell>
          <cell r="E5410">
            <v>7.2</v>
          </cell>
          <cell r="F5410">
            <v>8.9</v>
          </cell>
          <cell r="H5410">
            <v>10.81</v>
          </cell>
          <cell r="I5410" t="str">
            <v>MATE MHIS 3457</v>
          </cell>
        </row>
        <row r="5411">
          <cell r="A5411" t="str">
            <v>ÓDIGO</v>
          </cell>
          <cell r="B5411" t="str">
            <v>| DESCRIÇÃO DO INSUMO</v>
          </cell>
          <cell r="C5411" t="str">
            <v>| UNID.</v>
          </cell>
          <cell r="D5411" t="str">
            <v>| CAT.</v>
          </cell>
          <cell r="E5411" t="str">
            <v>P R E Ç O</v>
          </cell>
          <cell r="F5411" t="str">
            <v>S  C A L C</v>
          </cell>
          <cell r="G5411" t="str">
            <v>U L A</v>
          </cell>
          <cell r="H5411" t="str">
            <v>D O S  |</v>
          </cell>
          <cell r="I5411" t="str">
            <v>COD.INTELIGENTE</v>
          </cell>
        </row>
        <row r="5412">
          <cell r="D5412">
            <v>1</v>
          </cell>
          <cell r="E5412" t="str">
            <v>.QUARTIL</v>
          </cell>
          <cell r="F5412" t="str">
            <v>MEDIANO</v>
          </cell>
          <cell r="G5412">
            <v>3</v>
          </cell>
          <cell r="H5412" t="str">
            <v>.QUARTIL</v>
          </cell>
        </row>
        <row r="5414">
          <cell r="A5414" t="str">
            <v>íNCULO..</v>
          </cell>
          <cell r="B5414" t="str">
            <v>...: NACIONAL CAIXA</v>
          </cell>
        </row>
        <row r="5416">
          <cell r="A5416">
            <v>3455</v>
          </cell>
          <cell r="B5416" t="str">
            <v>JOELHO FERRO GALV 90G ROSCA 1/2"</v>
          </cell>
          <cell r="C5416" t="str">
            <v>UN</v>
          </cell>
          <cell r="D5416">
            <v>2</v>
          </cell>
          <cell r="E5416">
            <v>1.94</v>
          </cell>
          <cell r="F5416">
            <v>2.4</v>
          </cell>
          <cell r="H5416">
            <v>2.92</v>
          </cell>
          <cell r="I5416" t="str">
            <v>MATE MHIS 3455</v>
          </cell>
        </row>
        <row r="5417">
          <cell r="A5417">
            <v>3472</v>
          </cell>
          <cell r="B5417" t="str">
            <v>JOELHO FERRO GALV 90G ROSCA 1"</v>
          </cell>
          <cell r="C5417" t="str">
            <v>UN</v>
          </cell>
          <cell r="D5417">
            <v>2</v>
          </cell>
          <cell r="E5417">
            <v>4.6900000000000004</v>
          </cell>
          <cell r="F5417">
            <v>5.8</v>
          </cell>
          <cell r="H5417">
            <v>7.04</v>
          </cell>
          <cell r="I5417" t="str">
            <v>MATE MHIS 3472</v>
          </cell>
        </row>
        <row r="5418">
          <cell r="A5418">
            <v>3470</v>
          </cell>
          <cell r="B5418" t="str">
            <v>JOELHO FERRO GALV 90G ROSCA 2 1/2"</v>
          </cell>
          <cell r="C5418" t="str">
            <v>UN</v>
          </cell>
          <cell r="D5418">
            <v>2</v>
          </cell>
          <cell r="E5418">
            <v>30.38</v>
          </cell>
          <cell r="F5418">
            <v>37.54</v>
          </cell>
          <cell r="H5418">
            <v>45.57</v>
          </cell>
          <cell r="I5418" t="str">
            <v>MATE MHIS 3470</v>
          </cell>
        </row>
        <row r="5419">
          <cell r="A5419">
            <v>3471</v>
          </cell>
          <cell r="B5419" t="str">
            <v>JOELHO FERRO GALV 90G ROSCA 2"</v>
          </cell>
          <cell r="C5419" t="str">
            <v>UN</v>
          </cell>
          <cell r="D5419">
            <v>2</v>
          </cell>
          <cell r="E5419">
            <v>15.77</v>
          </cell>
          <cell r="F5419">
            <v>19.489999999999998</v>
          </cell>
          <cell r="H5419">
            <v>23.66</v>
          </cell>
          <cell r="I5419" t="str">
            <v>MATE MHIS 3471</v>
          </cell>
        </row>
        <row r="5420">
          <cell r="A5420">
            <v>3456</v>
          </cell>
          <cell r="B5420" t="str">
            <v>JOELHO FERRO GALV 90G ROSCA 3/4"</v>
          </cell>
          <cell r="C5420" t="str">
            <v>UN</v>
          </cell>
          <cell r="D5420">
            <v>2</v>
          </cell>
          <cell r="E5420">
            <v>3.45</v>
          </cell>
          <cell r="F5420">
            <v>4.2699999999999996</v>
          </cell>
          <cell r="H5420">
            <v>5.18</v>
          </cell>
          <cell r="I5420" t="str">
            <v>MATE MHIS 3456</v>
          </cell>
        </row>
        <row r="5421">
          <cell r="A5421">
            <v>3459</v>
          </cell>
          <cell r="B5421" t="str">
            <v>JOELHO FERRO GALV 90G ROSCA 3"</v>
          </cell>
          <cell r="C5421" t="str">
            <v>UN</v>
          </cell>
          <cell r="D5421">
            <v>2</v>
          </cell>
          <cell r="E5421">
            <v>41.22</v>
          </cell>
          <cell r="F5421">
            <v>50.93</v>
          </cell>
          <cell r="H5421">
            <v>61.83</v>
          </cell>
          <cell r="I5421" t="str">
            <v>MATE MHIS 3459</v>
          </cell>
        </row>
        <row r="5422">
          <cell r="A5422">
            <v>3469</v>
          </cell>
          <cell r="B5422" t="str">
            <v>JOELHO FERRO GALV 90G ROSCA 4"</v>
          </cell>
          <cell r="C5422" t="str">
            <v>UN</v>
          </cell>
          <cell r="D5422">
            <v>2</v>
          </cell>
          <cell r="E5422">
            <v>72.5</v>
          </cell>
          <cell r="F5422">
            <v>89.59</v>
          </cell>
          <cell r="H5422">
            <v>108.76</v>
          </cell>
          <cell r="I5422" t="str">
            <v>MATE MHIS 3469</v>
          </cell>
        </row>
        <row r="5423">
          <cell r="A5423">
            <v>3460</v>
          </cell>
          <cell r="B5423" t="str">
            <v>JOELHO FERRO GALV 90G ROSCA 5"</v>
          </cell>
          <cell r="C5423" t="str">
            <v>UN</v>
          </cell>
          <cell r="D5423">
            <v>2</v>
          </cell>
          <cell r="E5423">
            <v>182.82</v>
          </cell>
          <cell r="F5423">
            <v>225.92</v>
          </cell>
          <cell r="H5423">
            <v>274.24</v>
          </cell>
          <cell r="I5423" t="str">
            <v>MATE MHIS 3460</v>
          </cell>
        </row>
        <row r="5424">
          <cell r="A5424">
            <v>3461</v>
          </cell>
          <cell r="B5424" t="str">
            <v>JOELHO FERRO GALV 90G ROSCA 6"</v>
          </cell>
          <cell r="C5424" t="str">
            <v>UN</v>
          </cell>
          <cell r="D5424">
            <v>2</v>
          </cell>
          <cell r="E5424">
            <v>227.84</v>
          </cell>
          <cell r="F5424">
            <v>281.55</v>
          </cell>
          <cell r="H5424">
            <v>341.77</v>
          </cell>
          <cell r="I5424" t="str">
            <v>MATE MHIS 3461</v>
          </cell>
        </row>
        <row r="5425">
          <cell r="A5425">
            <v>12475</v>
          </cell>
          <cell r="B5425" t="str">
            <v>JOELHO FOFO 45 GR DN 100 INCL ANEL BORRACHA P/ESGOTO PREDIAL</v>
          </cell>
          <cell r="C5425" t="str">
            <v>UN</v>
          </cell>
          <cell r="D5425">
            <v>2</v>
          </cell>
          <cell r="E5425">
            <v>30.46</v>
          </cell>
          <cell r="F5425">
            <v>38.94</v>
          </cell>
          <cell r="H5425">
            <v>42.56</v>
          </cell>
          <cell r="I5425" t="str">
            <v>MATE MHIS 12475</v>
          </cell>
        </row>
        <row r="5426">
          <cell r="A5426">
            <v>12473</v>
          </cell>
          <cell r="B5426" t="str">
            <v>JOELHO FOFO 45 GR DN 50 INCL ANEL BORRACHA P/ESGOTO PREDIAL</v>
          </cell>
          <cell r="C5426" t="str">
            <v>UN</v>
          </cell>
          <cell r="D5426">
            <v>1</v>
          </cell>
          <cell r="E5426">
            <v>16.78</v>
          </cell>
          <cell r="F5426">
            <v>21.45</v>
          </cell>
          <cell r="H5426">
            <v>23.44</v>
          </cell>
          <cell r="I5426" t="str">
            <v>MATE MHIS 12473</v>
          </cell>
        </row>
        <row r="5427">
          <cell r="A5427">
            <v>12474</v>
          </cell>
          <cell r="B5427" t="str">
            <v>JOELHO FOFO 45 GR DN 75 INCL ANEL BORRACHA P/ESGOTO PREDIAL</v>
          </cell>
          <cell r="C5427" t="str">
            <v>UN</v>
          </cell>
          <cell r="D5427">
            <v>2</v>
          </cell>
          <cell r="E5427">
            <v>22.01</v>
          </cell>
          <cell r="F5427">
            <v>28.14</v>
          </cell>
          <cell r="H5427">
            <v>30.75</v>
          </cell>
          <cell r="I5427" t="str">
            <v>MATE MHIS 12474</v>
          </cell>
        </row>
        <row r="5428">
          <cell r="A5428">
            <v>15027</v>
          </cell>
          <cell r="B5428" t="str">
            <v>JOELHO FOFO 45GR DN 150 INCL. ANEL BORRACHA LH PREDIAL TRADI</v>
          </cell>
          <cell r="C5428" t="str">
            <v>UN</v>
          </cell>
          <cell r="D5428">
            <v>2</v>
          </cell>
          <cell r="E5428">
            <v>56.92</v>
          </cell>
          <cell r="F5428">
            <v>72.77</v>
          </cell>
          <cell r="H5428">
            <v>79.52</v>
          </cell>
          <cell r="I5428" t="str">
            <v>MATE MHIS 15027</v>
          </cell>
        </row>
        <row r="5429">
          <cell r="B5429" t="str">
            <v>CIONAL P/INSTALACAO ESGOTO PREDIAL</v>
          </cell>
        </row>
        <row r="5430">
          <cell r="A5430">
            <v>12476</v>
          </cell>
          <cell r="B5430" t="str">
            <v>JOELHO FOFO 87 GR DN 50 INCL ANEL BORRACHA P/ESGOTO PREDIAL</v>
          </cell>
          <cell r="C5430" t="str">
            <v>UN</v>
          </cell>
          <cell r="D5430">
            <v>2</v>
          </cell>
          <cell r="E5430">
            <v>21.33</v>
          </cell>
          <cell r="F5430">
            <v>27.27</v>
          </cell>
          <cell r="H5430">
            <v>29.8</v>
          </cell>
          <cell r="I5430" t="str">
            <v>MATE MHIS 12476</v>
          </cell>
        </row>
        <row r="5431">
          <cell r="A5431">
            <v>15028</v>
          </cell>
          <cell r="B5431" t="str">
            <v>JOELHO FOFO 87GR C/VISITA DN 100 INCL. ANEL BORRACHA LH PRED</v>
          </cell>
          <cell r="C5431" t="str">
            <v>UN</v>
          </cell>
          <cell r="D5431">
            <v>2</v>
          </cell>
          <cell r="E5431">
            <v>54.34</v>
          </cell>
          <cell r="F5431">
            <v>69.47</v>
          </cell>
          <cell r="H5431">
            <v>75.91</v>
          </cell>
          <cell r="I5431" t="str">
            <v>MATE MHIS 15028</v>
          </cell>
        </row>
        <row r="5432">
          <cell r="B5432" t="str">
            <v>IAL TRADICIONAL P/INSTALACAO ESGOTO PREDIAL</v>
          </cell>
        </row>
        <row r="5433">
          <cell r="A5433">
            <v>15030</v>
          </cell>
          <cell r="B5433" t="str">
            <v>JOELHO FOFO 87GR DN 100 INCL. ANEL BORRACHA LH PREDIAL TRADI</v>
          </cell>
          <cell r="C5433" t="str">
            <v>UN</v>
          </cell>
          <cell r="D5433">
            <v>2</v>
          </cell>
          <cell r="E5433">
            <v>48.1</v>
          </cell>
          <cell r="F5433">
            <v>61.48</v>
          </cell>
          <cell r="H5433">
            <v>67.19</v>
          </cell>
          <cell r="I5433" t="str">
            <v>MATE MHIS 15030</v>
          </cell>
        </row>
        <row r="5434">
          <cell r="B5434" t="str">
            <v>CIONAL P/INSTALACAO ESGOTO PREDIAL</v>
          </cell>
        </row>
        <row r="5435">
          <cell r="A5435">
            <v>15031</v>
          </cell>
          <cell r="B5435" t="str">
            <v>JOELHO FOFO 87GR DN 150 INCL. ANEL BORRACHA LH PREDIAL TRADI</v>
          </cell>
          <cell r="C5435" t="str">
            <v>UN</v>
          </cell>
          <cell r="D5435">
            <v>2</v>
          </cell>
          <cell r="E5435">
            <v>69.849999999999994</v>
          </cell>
          <cell r="F5435">
            <v>89.29</v>
          </cell>
          <cell r="H5435">
            <v>97.58</v>
          </cell>
          <cell r="I5435" t="str">
            <v>MATE MHIS 15031</v>
          </cell>
        </row>
        <row r="5436">
          <cell r="B5436" t="str">
            <v>CIONAL P/INSTALACAO ESGOTO PREDIAL</v>
          </cell>
        </row>
        <row r="5437">
          <cell r="A5437">
            <v>15029</v>
          </cell>
          <cell r="B5437" t="str">
            <v>JOELHO FOFO 87GR DN 75 INCL. ANEL BORRACHA LH PREDIAL TRADIC</v>
          </cell>
          <cell r="C5437" t="str">
            <v>UN</v>
          </cell>
          <cell r="D5437">
            <v>2</v>
          </cell>
          <cell r="E5437">
            <v>33.25</v>
          </cell>
          <cell r="F5437">
            <v>42.51</v>
          </cell>
          <cell r="H5437">
            <v>46.45</v>
          </cell>
          <cell r="I5437" t="str">
            <v>MATE MHIS 15029</v>
          </cell>
        </row>
        <row r="5438">
          <cell r="B5438" t="str">
            <v>IONAL     P/INSTALACAO ESGOTO PREDIAL</v>
          </cell>
        </row>
        <row r="5439">
          <cell r="A5439">
            <v>12628</v>
          </cell>
          <cell r="B5439" t="str">
            <v>JOELHO PVC AQUAPLUV 60G D = 88 MM</v>
          </cell>
          <cell r="C5439" t="str">
            <v>UN</v>
          </cell>
          <cell r="D5439">
            <v>2</v>
          </cell>
          <cell r="E5439">
            <v>9.27</v>
          </cell>
          <cell r="F5439">
            <v>9.27</v>
          </cell>
          <cell r="H5439">
            <v>9.27</v>
          </cell>
          <cell r="I5439" t="str">
            <v>MATE MHIS 12628</v>
          </cell>
        </row>
        <row r="5440">
          <cell r="A5440">
            <v>12629</v>
          </cell>
          <cell r="B5440" t="str">
            <v>JOELHO PVC AQUAPLUV 90G D = 88 MM</v>
          </cell>
          <cell r="C5440" t="str">
            <v>UN</v>
          </cell>
          <cell r="D5440">
            <v>2</v>
          </cell>
          <cell r="E5440">
            <v>10.86</v>
          </cell>
          <cell r="F5440">
            <v>10.86</v>
          </cell>
          <cell r="H5440">
            <v>10.86</v>
          </cell>
          <cell r="I5440" t="str">
            <v>MATE MHIS 12629</v>
          </cell>
        </row>
        <row r="5441">
          <cell r="A5441">
            <v>10835</v>
          </cell>
          <cell r="B5441" t="str">
            <v>JOELHO PVC C/ BOLSA E ANEL P/ ESG PREDIAL 90G DN 40MM X 1.1/</v>
          </cell>
          <cell r="C5441" t="str">
            <v>UN</v>
          </cell>
          <cell r="D5441">
            <v>2</v>
          </cell>
          <cell r="E5441">
            <v>1.22</v>
          </cell>
          <cell r="F5441">
            <v>1.4</v>
          </cell>
          <cell r="H5441">
            <v>1.98</v>
          </cell>
          <cell r="I5441" t="str">
            <v>MATE MHIS 10835</v>
          </cell>
        </row>
        <row r="5442">
          <cell r="A5442" t="str">
            <v>ÓDIGO</v>
          </cell>
          <cell r="B5442" t="str">
            <v>| DESCRIÇÃO DO INSUMO</v>
          </cell>
          <cell r="C5442" t="str">
            <v>| UNID.</v>
          </cell>
          <cell r="D5442" t="str">
            <v>| CAT.</v>
          </cell>
          <cell r="E5442" t="str">
            <v>P R E Ç O</v>
          </cell>
          <cell r="F5442" t="str">
            <v>S  C A L C</v>
          </cell>
          <cell r="G5442" t="str">
            <v>U L A</v>
          </cell>
          <cell r="H5442" t="str">
            <v>D O S  |</v>
          </cell>
          <cell r="I5442" t="str">
            <v>COD.INTELIGENTE</v>
          </cell>
        </row>
        <row r="5443">
          <cell r="D5443">
            <v>1</v>
          </cell>
          <cell r="E5443" t="str">
            <v>.QUARTIL</v>
          </cell>
          <cell r="F5443" t="str">
            <v>MEDIANO</v>
          </cell>
          <cell r="G5443">
            <v>3</v>
          </cell>
          <cell r="H5443" t="str">
            <v>.QUARTIL</v>
          </cell>
        </row>
        <row r="5445">
          <cell r="A5445" t="str">
            <v>íNCULO..</v>
          </cell>
          <cell r="B5445" t="str">
            <v>...: NACIONAL CAIXA</v>
          </cell>
        </row>
        <row r="5447">
          <cell r="B5447" t="str">
            <v>2"</v>
          </cell>
        </row>
        <row r="5448">
          <cell r="A5448">
            <v>10836</v>
          </cell>
          <cell r="B5448" t="str">
            <v>JOELHO PVC C/ VISITA P/ ESG PREDIAL 90G DN 100 X 50MM</v>
          </cell>
          <cell r="C5448" t="str">
            <v>UN</v>
          </cell>
          <cell r="D5448">
            <v>2</v>
          </cell>
          <cell r="E5448">
            <v>6.5</v>
          </cell>
          <cell r="F5448">
            <v>7.47</v>
          </cell>
          <cell r="H5448">
            <v>10.54</v>
          </cell>
          <cell r="I5448" t="str">
            <v>MATE MHIS 10836</v>
          </cell>
        </row>
        <row r="5449">
          <cell r="A5449">
            <v>3475</v>
          </cell>
          <cell r="B5449" t="str">
            <v>JOELHO PVC C/ROSCA 45G  P/ AGUA FRIA PREDIAL 1/2"</v>
          </cell>
          <cell r="C5449" t="str">
            <v>UN</v>
          </cell>
          <cell r="D5449">
            <v>1</v>
          </cell>
          <cell r="E5449">
            <v>1.08</v>
          </cell>
          <cell r="F5449">
            <v>1.24</v>
          </cell>
          <cell r="H5449">
            <v>1.75</v>
          </cell>
          <cell r="I5449" t="str">
            <v>MATE MHIS 3475</v>
          </cell>
        </row>
        <row r="5450">
          <cell r="A5450">
            <v>3492</v>
          </cell>
          <cell r="B5450" t="str">
            <v>JOELHO PVC C/ROSCA 45G P/ AGUA FRIA PREDIAL 1 1/2"</v>
          </cell>
          <cell r="C5450" t="str">
            <v>UN</v>
          </cell>
          <cell r="D5450">
            <v>2</v>
          </cell>
          <cell r="E5450">
            <v>7.28</v>
          </cell>
          <cell r="F5450">
            <v>8.24</v>
          </cell>
          <cell r="H5450">
            <v>9.1999999999999993</v>
          </cell>
          <cell r="I5450" t="str">
            <v>MATE MHIS 3492</v>
          </cell>
        </row>
        <row r="5451">
          <cell r="A5451">
            <v>3491</v>
          </cell>
          <cell r="B5451" t="str">
            <v>JOELHO PVC C/ROSCA 45G P/ AGUA FRIA PREDIAL 1 1/4"</v>
          </cell>
          <cell r="C5451" t="str">
            <v>UN</v>
          </cell>
          <cell r="D5451">
            <v>2</v>
          </cell>
          <cell r="E5451">
            <v>4.43</v>
          </cell>
          <cell r="F5451">
            <v>5.0199999999999996</v>
          </cell>
          <cell r="H5451">
            <v>5.6</v>
          </cell>
          <cell r="I5451" t="str">
            <v>MATE MHIS 3491</v>
          </cell>
        </row>
        <row r="5452">
          <cell r="A5452">
            <v>3485</v>
          </cell>
          <cell r="B5452" t="str">
            <v>JOELHO PVC C/ROSCA 45G P/ AGUA FRIA PREDIAL 1"</v>
          </cell>
          <cell r="C5452" t="str">
            <v>UN</v>
          </cell>
          <cell r="D5452">
            <v>2</v>
          </cell>
          <cell r="E5452">
            <v>3.49</v>
          </cell>
          <cell r="F5452">
            <v>4.01</v>
          </cell>
          <cell r="H5452">
            <v>5.66</v>
          </cell>
          <cell r="I5452" t="str">
            <v>MATE MHIS 3485</v>
          </cell>
        </row>
        <row r="5453">
          <cell r="A5453">
            <v>3493</v>
          </cell>
          <cell r="B5453" t="str">
            <v>JOELHO PVC C/ROSCA 45G P/ AGUA FRIA PREDIAL 2"</v>
          </cell>
          <cell r="C5453" t="str">
            <v>UN</v>
          </cell>
          <cell r="D5453">
            <v>2</v>
          </cell>
          <cell r="E5453">
            <v>10.66</v>
          </cell>
          <cell r="F5453">
            <v>12.07</v>
          </cell>
          <cell r="H5453">
            <v>13.47</v>
          </cell>
          <cell r="I5453" t="str">
            <v>MATE MHIS 3493</v>
          </cell>
        </row>
        <row r="5454">
          <cell r="A5454">
            <v>3534</v>
          </cell>
          <cell r="B5454" t="str">
            <v>JOELHO PVC C/ROSCA 45G P/AGUA FRIA PREDIAL 3/4"</v>
          </cell>
          <cell r="C5454" t="str">
            <v>UN</v>
          </cell>
          <cell r="D5454">
            <v>2</v>
          </cell>
          <cell r="E5454">
            <v>1.39</v>
          </cell>
          <cell r="F5454">
            <v>1.59</v>
          </cell>
          <cell r="H5454">
            <v>2.25</v>
          </cell>
          <cell r="I5454" t="str">
            <v>MATE MHIS 3534</v>
          </cell>
        </row>
        <row r="5455">
          <cell r="A5455">
            <v>3481</v>
          </cell>
          <cell r="B5455" t="str">
            <v>JOELHO PVC C/ROSCA 90G P/ AGUA FRIA PREDIAL 1 1/2"</v>
          </cell>
          <cell r="C5455" t="str">
            <v>UN</v>
          </cell>
          <cell r="D5455">
            <v>2</v>
          </cell>
          <cell r="E5455">
            <v>6.02</v>
          </cell>
          <cell r="F5455">
            <v>6.82</v>
          </cell>
          <cell r="H5455">
            <v>7.61</v>
          </cell>
          <cell r="I5455" t="str">
            <v>MATE MHIS 3481</v>
          </cell>
        </row>
        <row r="5456">
          <cell r="A5456">
            <v>3510</v>
          </cell>
          <cell r="B5456" t="str">
            <v>JOELHO PVC C/ROSCA 90G P/ AGUA FRIA PREDIAL 1 1/4"</v>
          </cell>
          <cell r="C5456" t="str">
            <v>UN</v>
          </cell>
          <cell r="D5456">
            <v>2</v>
          </cell>
          <cell r="E5456">
            <v>5.63</v>
          </cell>
          <cell r="F5456">
            <v>6.37</v>
          </cell>
          <cell r="H5456">
            <v>7.11</v>
          </cell>
          <cell r="I5456" t="str">
            <v>MATE MHIS 3510</v>
          </cell>
        </row>
        <row r="5457">
          <cell r="A5457">
            <v>3482</v>
          </cell>
          <cell r="B5457" t="str">
            <v>JOELHO PVC C/ROSCA 90G P/ AGUA FRIA PREDIAL 1"</v>
          </cell>
          <cell r="C5457" t="str">
            <v>UN</v>
          </cell>
          <cell r="D5457">
            <v>2</v>
          </cell>
          <cell r="E5457">
            <v>1.62</v>
          </cell>
          <cell r="F5457">
            <v>1.86</v>
          </cell>
          <cell r="H5457">
            <v>2.62</v>
          </cell>
          <cell r="I5457" t="str">
            <v>MATE MHIS 3482</v>
          </cell>
        </row>
        <row r="5458">
          <cell r="A5458">
            <v>3508</v>
          </cell>
          <cell r="B5458" t="str">
            <v>JOELHO PVC C/ROSCA 90G P/ AGUA FRIA PREDIAL 2"</v>
          </cell>
          <cell r="C5458" t="str">
            <v>UN</v>
          </cell>
          <cell r="D5458">
            <v>1</v>
          </cell>
          <cell r="E5458">
            <v>12.82</v>
          </cell>
          <cell r="F5458">
            <v>14.51</v>
          </cell>
          <cell r="H5458">
            <v>16.190000000000001</v>
          </cell>
          <cell r="I5458" t="str">
            <v>MATE MHIS 3508</v>
          </cell>
        </row>
        <row r="5459">
          <cell r="A5459">
            <v>3505</v>
          </cell>
          <cell r="B5459" t="str">
            <v>JOELHO PVC C/ROSCA 90G P/ AGUA FRIA PREDIAL 3/4"</v>
          </cell>
          <cell r="C5459" t="str">
            <v>UN</v>
          </cell>
          <cell r="D5459">
            <v>2</v>
          </cell>
          <cell r="E5459">
            <v>0.9</v>
          </cell>
          <cell r="F5459">
            <v>1.04</v>
          </cell>
          <cell r="H5459">
            <v>1.47</v>
          </cell>
          <cell r="I5459" t="str">
            <v>MATE MHIS 3505</v>
          </cell>
        </row>
        <row r="5460">
          <cell r="A5460">
            <v>3543</v>
          </cell>
          <cell r="B5460" t="str">
            <v>JOELHO PVC C/ROSCA 90G P/AGUA FRIA PREDIAL 1/2"</v>
          </cell>
          <cell r="C5460" t="str">
            <v>UN</v>
          </cell>
          <cell r="D5460">
            <v>2</v>
          </cell>
          <cell r="E5460">
            <v>0.65</v>
          </cell>
          <cell r="F5460">
            <v>0.75</v>
          </cell>
          <cell r="H5460">
            <v>1.05</v>
          </cell>
          <cell r="I5460" t="str">
            <v>MATE MHIS 3543</v>
          </cell>
        </row>
        <row r="5461">
          <cell r="A5461">
            <v>20127</v>
          </cell>
          <cell r="B5461" t="str">
            <v>JOELHO PVC LEVE 45G DN 125MM</v>
          </cell>
          <cell r="C5461" t="str">
            <v>UN</v>
          </cell>
          <cell r="D5461">
            <v>2</v>
          </cell>
          <cell r="E5461">
            <v>25.43</v>
          </cell>
          <cell r="F5461">
            <v>29.2</v>
          </cell>
          <cell r="H5461">
            <v>41.21</v>
          </cell>
          <cell r="I5461" t="str">
            <v>MATE MHIS 20127</v>
          </cell>
        </row>
        <row r="5462">
          <cell r="A5462">
            <v>20128</v>
          </cell>
          <cell r="B5462" t="str">
            <v>JOELHO PVC LEVE 45G DN 150MM</v>
          </cell>
          <cell r="C5462" t="str">
            <v>UN</v>
          </cell>
          <cell r="D5462">
            <v>2</v>
          </cell>
          <cell r="E5462">
            <v>30.15</v>
          </cell>
          <cell r="F5462">
            <v>34.619999999999997</v>
          </cell>
          <cell r="H5462">
            <v>48.86</v>
          </cell>
          <cell r="I5462" t="str">
            <v>MATE MHIS 20128</v>
          </cell>
        </row>
        <row r="5463">
          <cell r="A5463">
            <v>20129</v>
          </cell>
          <cell r="B5463" t="str">
            <v>JOELHO PVC LEVE 45G DN 200MM</v>
          </cell>
          <cell r="C5463" t="str">
            <v>UN</v>
          </cell>
          <cell r="D5463">
            <v>2</v>
          </cell>
          <cell r="E5463">
            <v>55.1</v>
          </cell>
          <cell r="F5463">
            <v>63.27</v>
          </cell>
          <cell r="H5463">
            <v>89.29</v>
          </cell>
          <cell r="I5463" t="str">
            <v>MATE MHIS 20129</v>
          </cell>
        </row>
        <row r="5464">
          <cell r="A5464">
            <v>20130</v>
          </cell>
          <cell r="B5464" t="str">
            <v>JOELHO PVC LEVE 90G DN 125MM</v>
          </cell>
          <cell r="C5464" t="str">
            <v>UN</v>
          </cell>
          <cell r="D5464">
            <v>2</v>
          </cell>
          <cell r="E5464">
            <v>27.96</v>
          </cell>
          <cell r="F5464">
            <v>32.1</v>
          </cell>
          <cell r="H5464">
            <v>45.31</v>
          </cell>
          <cell r="I5464" t="str">
            <v>MATE MHIS 20130</v>
          </cell>
        </row>
        <row r="5465">
          <cell r="A5465">
            <v>20131</v>
          </cell>
          <cell r="B5465" t="str">
            <v>JOELHO PVC LEVE 90G DN 150MM</v>
          </cell>
          <cell r="C5465" t="str">
            <v>UN</v>
          </cell>
          <cell r="D5465">
            <v>2</v>
          </cell>
          <cell r="E5465">
            <v>31.63</v>
          </cell>
          <cell r="F5465">
            <v>36.31</v>
          </cell>
          <cell r="H5465">
            <v>51.25</v>
          </cell>
          <cell r="I5465" t="str">
            <v>MATE MHIS 20131</v>
          </cell>
        </row>
        <row r="5466">
          <cell r="A5466">
            <v>20132</v>
          </cell>
          <cell r="B5466" t="str">
            <v>JOELHO PVC LEVE 90G DN 200MM</v>
          </cell>
          <cell r="C5466" t="str">
            <v>UN</v>
          </cell>
          <cell r="D5466">
            <v>2</v>
          </cell>
          <cell r="E5466">
            <v>89.04</v>
          </cell>
          <cell r="F5466">
            <v>102.23</v>
          </cell>
          <cell r="H5466">
            <v>144.28</v>
          </cell>
          <cell r="I5466" t="str">
            <v>MATE MHIS 20132</v>
          </cell>
        </row>
        <row r="5467">
          <cell r="A5467">
            <v>20151</v>
          </cell>
          <cell r="B5467" t="str">
            <v>JOELHO PVC SERIE R P/ ESG PREDIAL 45G DN 100MM</v>
          </cell>
          <cell r="C5467" t="str">
            <v>UN</v>
          </cell>
          <cell r="D5467">
            <v>2</v>
          </cell>
          <cell r="E5467">
            <v>9.91</v>
          </cell>
          <cell r="F5467">
            <v>11.38</v>
          </cell>
          <cell r="H5467">
            <v>16.07</v>
          </cell>
          <cell r="I5467" t="str">
            <v>MATE MHIS 20151</v>
          </cell>
        </row>
        <row r="5468">
          <cell r="A5468">
            <v>20152</v>
          </cell>
          <cell r="B5468" t="str">
            <v>JOELHO PVC SERIE R P/ ESG PREDIAL 45G DN 150MM</v>
          </cell>
          <cell r="C5468" t="str">
            <v>UN</v>
          </cell>
          <cell r="D5468">
            <v>2</v>
          </cell>
          <cell r="E5468">
            <v>30.78</v>
          </cell>
          <cell r="F5468">
            <v>35.340000000000003</v>
          </cell>
          <cell r="H5468">
            <v>49.87</v>
          </cell>
          <cell r="I5468" t="str">
            <v>MATE MHIS 20152</v>
          </cell>
        </row>
        <row r="5469">
          <cell r="A5469">
            <v>20148</v>
          </cell>
          <cell r="B5469" t="str">
            <v>JOELHO PVC SERIE R P/ ESG PREDIAL 45G DN 40MM</v>
          </cell>
          <cell r="C5469" t="str">
            <v>UN</v>
          </cell>
          <cell r="D5469">
            <v>2</v>
          </cell>
          <cell r="E5469">
            <v>1.96</v>
          </cell>
          <cell r="F5469">
            <v>2.25</v>
          </cell>
          <cell r="H5469">
            <v>3.17</v>
          </cell>
          <cell r="I5469" t="str">
            <v>MATE MHIS 20148</v>
          </cell>
        </row>
        <row r="5470">
          <cell r="A5470">
            <v>20149</v>
          </cell>
          <cell r="B5470" t="str">
            <v>JOELHO PVC SERIE R P/ ESG PREDIAL 45G DN 50MM</v>
          </cell>
          <cell r="C5470" t="str">
            <v>UN</v>
          </cell>
          <cell r="D5470">
            <v>2</v>
          </cell>
          <cell r="E5470">
            <v>2.98</v>
          </cell>
          <cell r="F5470">
            <v>3.42</v>
          </cell>
          <cell r="H5470">
            <v>4.83</v>
          </cell>
          <cell r="I5470" t="str">
            <v>MATE MHIS 20149</v>
          </cell>
        </row>
        <row r="5471">
          <cell r="A5471">
            <v>20150</v>
          </cell>
          <cell r="B5471" t="str">
            <v>JOELHO PVC SERIE R P/ ESG PREDIAL 45G DN 75MM</v>
          </cell>
          <cell r="C5471" t="str">
            <v>UN</v>
          </cell>
          <cell r="D5471">
            <v>2</v>
          </cell>
          <cell r="E5471">
            <v>7.02</v>
          </cell>
          <cell r="F5471">
            <v>8.06</v>
          </cell>
          <cell r="H5471">
            <v>11.37</v>
          </cell>
          <cell r="I5471" t="str">
            <v>MATE MHIS 20150</v>
          </cell>
        </row>
        <row r="5472">
          <cell r="A5472">
            <v>20159</v>
          </cell>
          <cell r="B5472" t="str">
            <v>JOELHO PVC SERIE R P/ ESG PREDIAL 90G C/ VISITA 100 X 75M</v>
          </cell>
          <cell r="C5472" t="str">
            <v>UN</v>
          </cell>
          <cell r="D5472">
            <v>2</v>
          </cell>
          <cell r="E5472">
            <v>17.899999999999999</v>
          </cell>
          <cell r="F5472">
            <v>20.55</v>
          </cell>
          <cell r="H5472">
            <v>29.01</v>
          </cell>
          <cell r="I5472" t="str">
            <v>MATE MHIS 20159</v>
          </cell>
        </row>
        <row r="5473">
          <cell r="A5473" t="str">
            <v>ÓDIGO</v>
          </cell>
          <cell r="B5473" t="str">
            <v>| DESCRIÇÃO DO INSUMO</v>
          </cell>
          <cell r="C5473" t="str">
            <v>| UNID.</v>
          </cell>
          <cell r="D5473" t="str">
            <v>| CAT.</v>
          </cell>
          <cell r="E5473" t="str">
            <v>P R E Ç O</v>
          </cell>
          <cell r="F5473" t="str">
            <v>S  C A L C</v>
          </cell>
          <cell r="G5473" t="str">
            <v>U L A</v>
          </cell>
          <cell r="H5473" t="str">
            <v>D O S  |</v>
          </cell>
          <cell r="I5473" t="str">
            <v>COD.INTELIGENTE</v>
          </cell>
        </row>
        <row r="5474">
          <cell r="D5474">
            <v>1</v>
          </cell>
          <cell r="E5474" t="str">
            <v>.QUARTIL</v>
          </cell>
          <cell r="F5474" t="str">
            <v>MEDIANO</v>
          </cell>
          <cell r="G5474">
            <v>3</v>
          </cell>
          <cell r="H5474" t="str">
            <v>.QUARTIL</v>
          </cell>
        </row>
        <row r="5476">
          <cell r="A5476" t="str">
            <v>íNCULO..</v>
          </cell>
          <cell r="B5476" t="str">
            <v>...: NACIONAL CAIXA</v>
          </cell>
        </row>
        <row r="5478">
          <cell r="B5478" t="str">
            <v>M</v>
          </cell>
        </row>
        <row r="5479">
          <cell r="A5479">
            <v>20157</v>
          </cell>
          <cell r="B5479" t="str">
            <v>JOELHO PVC SERIE R P/ ESG PREDIAL 90G DN 100 MM</v>
          </cell>
          <cell r="C5479" t="str">
            <v>UN</v>
          </cell>
          <cell r="D5479">
            <v>2</v>
          </cell>
          <cell r="E5479">
            <v>12.1</v>
          </cell>
          <cell r="F5479">
            <v>13.9</v>
          </cell>
          <cell r="H5479">
            <v>19.61</v>
          </cell>
          <cell r="I5479" t="str">
            <v>MATE MHIS 20157</v>
          </cell>
        </row>
        <row r="5480">
          <cell r="A5480">
            <v>20158</v>
          </cell>
          <cell r="B5480" t="str">
            <v>JOELHO PVC SERIE R P/ ESG PREDIAL 90G DN 150 MM</v>
          </cell>
          <cell r="C5480" t="str">
            <v>UN</v>
          </cell>
          <cell r="D5480">
            <v>2</v>
          </cell>
          <cell r="E5480">
            <v>45.1</v>
          </cell>
          <cell r="F5480">
            <v>51.78</v>
          </cell>
          <cell r="H5480">
            <v>73.08</v>
          </cell>
          <cell r="I5480" t="str">
            <v>MATE MHIS 20158</v>
          </cell>
        </row>
        <row r="5481">
          <cell r="A5481">
            <v>20154</v>
          </cell>
          <cell r="B5481" t="str">
            <v>JOELHO PVC SERIE R P/ ESG PREDIAL 90G DN 40MM</v>
          </cell>
          <cell r="C5481" t="str">
            <v>UN</v>
          </cell>
          <cell r="D5481">
            <v>2</v>
          </cell>
          <cell r="E5481">
            <v>2.16</v>
          </cell>
          <cell r="F5481">
            <v>2.48</v>
          </cell>
          <cell r="H5481">
            <v>3.5</v>
          </cell>
          <cell r="I5481" t="str">
            <v>MATE MHIS 20154</v>
          </cell>
        </row>
        <row r="5482">
          <cell r="A5482">
            <v>20155</v>
          </cell>
          <cell r="B5482" t="str">
            <v>JOELHO PVC SERIE R P/ ESG PREDIAL 90G DN 50MM</v>
          </cell>
          <cell r="C5482" t="str">
            <v>UN</v>
          </cell>
          <cell r="D5482">
            <v>2</v>
          </cell>
          <cell r="E5482">
            <v>3.41</v>
          </cell>
          <cell r="F5482">
            <v>3.91</v>
          </cell>
          <cell r="H5482">
            <v>5.52</v>
          </cell>
          <cell r="I5482" t="str">
            <v>MATE MHIS 20155</v>
          </cell>
        </row>
        <row r="5483">
          <cell r="A5483">
            <v>20156</v>
          </cell>
          <cell r="B5483" t="str">
            <v>JOELHO PVC SERIE R P/ ESG PREDIAL 90G DN 75MM</v>
          </cell>
          <cell r="C5483" t="str">
            <v>UN</v>
          </cell>
          <cell r="D5483">
            <v>2</v>
          </cell>
          <cell r="E5483">
            <v>7.3</v>
          </cell>
          <cell r="F5483">
            <v>8.3800000000000008</v>
          </cell>
          <cell r="H5483">
            <v>11.83</v>
          </cell>
          <cell r="I5483" t="str">
            <v>MATE MHIS 20156</v>
          </cell>
        </row>
        <row r="5484">
          <cell r="A5484">
            <v>3516</v>
          </cell>
          <cell r="B5484" t="str">
            <v>JOELHO PVC SOLD 45G BB P/ ESG PREDIAL DN 40MM</v>
          </cell>
          <cell r="C5484" t="str">
            <v>UN</v>
          </cell>
          <cell r="D5484">
            <v>2</v>
          </cell>
          <cell r="E5484">
            <v>0.76</v>
          </cell>
          <cell r="F5484">
            <v>0.88</v>
          </cell>
          <cell r="H5484">
            <v>1.24</v>
          </cell>
          <cell r="I5484" t="str">
            <v>MATE MHIS 3516</v>
          </cell>
        </row>
        <row r="5485">
          <cell r="A5485">
            <v>3512</v>
          </cell>
          <cell r="B5485" t="str">
            <v>JOELHO PVC SOLD 45G P/ AGUA FRIA PRED 110 MM</v>
          </cell>
          <cell r="C5485" t="str">
            <v>UN</v>
          </cell>
          <cell r="D5485">
            <v>2</v>
          </cell>
          <cell r="E5485">
            <v>74.94</v>
          </cell>
          <cell r="F5485">
            <v>86.04</v>
          </cell>
          <cell r="H5485">
            <v>121.44</v>
          </cell>
          <cell r="I5485" t="str">
            <v>MATE MHIS 3512</v>
          </cell>
        </row>
        <row r="5486">
          <cell r="A5486">
            <v>3499</v>
          </cell>
          <cell r="B5486" t="str">
            <v>JOELHO PVC SOLD 45G P/ AGUA FRIA PRED 20 MM</v>
          </cell>
          <cell r="C5486" t="str">
            <v>UN</v>
          </cell>
          <cell r="D5486">
            <v>2</v>
          </cell>
          <cell r="E5486">
            <v>0.31</v>
          </cell>
          <cell r="F5486">
            <v>0.35</v>
          </cell>
          <cell r="H5486">
            <v>0.5</v>
          </cell>
          <cell r="I5486" t="str">
            <v>MATE MHIS 3499</v>
          </cell>
        </row>
        <row r="5487">
          <cell r="A5487">
            <v>3500</v>
          </cell>
          <cell r="B5487" t="str">
            <v>JOELHO PVC SOLD 45G P/ AGUA FRIA PRED 25 MM</v>
          </cell>
          <cell r="C5487" t="str">
            <v>UN</v>
          </cell>
          <cell r="D5487">
            <v>2</v>
          </cell>
          <cell r="E5487">
            <v>0.59</v>
          </cell>
          <cell r="F5487">
            <v>0.68</v>
          </cell>
          <cell r="H5487">
            <v>0.96</v>
          </cell>
          <cell r="I5487" t="str">
            <v>MATE MHIS 3500</v>
          </cell>
        </row>
        <row r="5488">
          <cell r="A5488">
            <v>3501</v>
          </cell>
          <cell r="B5488" t="str">
            <v>JOELHO PVC SOLD 45G P/ AGUA FRIA PRED 32 MM</v>
          </cell>
          <cell r="C5488" t="str">
            <v>UN</v>
          </cell>
          <cell r="D5488">
            <v>2</v>
          </cell>
          <cell r="E5488">
            <v>1.44</v>
          </cell>
          <cell r="F5488">
            <v>1.66</v>
          </cell>
          <cell r="H5488">
            <v>2.34</v>
          </cell>
          <cell r="I5488" t="str">
            <v>MATE MHIS 3501</v>
          </cell>
        </row>
        <row r="5489">
          <cell r="A5489">
            <v>3502</v>
          </cell>
          <cell r="B5489" t="str">
            <v>JOELHO PVC SOLD 45G P/ AGUA FRIA PRED 40 MM</v>
          </cell>
          <cell r="C5489" t="str">
            <v>UN</v>
          </cell>
          <cell r="D5489">
            <v>2</v>
          </cell>
          <cell r="E5489">
            <v>2.13</v>
          </cell>
          <cell r="F5489">
            <v>2.44</v>
          </cell>
          <cell r="H5489">
            <v>3.45</v>
          </cell>
          <cell r="I5489" t="str">
            <v>MATE MHIS 3502</v>
          </cell>
        </row>
        <row r="5490">
          <cell r="A5490">
            <v>3503</v>
          </cell>
          <cell r="B5490" t="str">
            <v>JOELHO PVC SOLD 45G P/ AGUA FRIA PRED 50 MM</v>
          </cell>
          <cell r="C5490" t="str">
            <v>UN</v>
          </cell>
          <cell r="D5490">
            <v>2</v>
          </cell>
          <cell r="E5490">
            <v>2.7</v>
          </cell>
          <cell r="F5490">
            <v>3.1</v>
          </cell>
          <cell r="H5490">
            <v>4.37</v>
          </cell>
          <cell r="I5490" t="str">
            <v>MATE MHIS 3503</v>
          </cell>
        </row>
        <row r="5491">
          <cell r="A5491">
            <v>3477</v>
          </cell>
          <cell r="B5491" t="str">
            <v>JOELHO PVC SOLD 45G P/ AGUA FRIA PRED 60 MM</v>
          </cell>
          <cell r="C5491" t="str">
            <v>UN</v>
          </cell>
          <cell r="D5491">
            <v>2</v>
          </cell>
          <cell r="E5491">
            <v>9.4600000000000009</v>
          </cell>
          <cell r="F5491">
            <v>10.86</v>
          </cell>
          <cell r="H5491">
            <v>15.33</v>
          </cell>
          <cell r="I5491" t="str">
            <v>MATE MHIS 3477</v>
          </cell>
        </row>
        <row r="5492">
          <cell r="A5492">
            <v>3478</v>
          </cell>
          <cell r="B5492" t="str">
            <v>JOELHO PVC SOLD 45G P/ AGUA FRIA PRED 75 MM</v>
          </cell>
          <cell r="C5492" t="str">
            <v>UN</v>
          </cell>
          <cell r="D5492">
            <v>2</v>
          </cell>
          <cell r="E5492">
            <v>23.04</v>
          </cell>
          <cell r="F5492">
            <v>26.46</v>
          </cell>
          <cell r="H5492">
            <v>37.340000000000003</v>
          </cell>
          <cell r="I5492" t="str">
            <v>MATE MHIS 3478</v>
          </cell>
        </row>
        <row r="5493">
          <cell r="A5493">
            <v>3525</v>
          </cell>
          <cell r="B5493" t="str">
            <v>JOELHO PVC SOLD 45G P/AGUA FRIA PRED 85 MM</v>
          </cell>
          <cell r="C5493" t="str">
            <v>UN</v>
          </cell>
          <cell r="D5493">
            <v>2</v>
          </cell>
          <cell r="E5493">
            <v>26.14</v>
          </cell>
          <cell r="F5493">
            <v>30.02</v>
          </cell>
          <cell r="H5493">
            <v>42.36</v>
          </cell>
          <cell r="I5493" t="str">
            <v>MATE MHIS 3525</v>
          </cell>
        </row>
        <row r="5494">
          <cell r="A5494">
            <v>3528</v>
          </cell>
          <cell r="B5494" t="str">
            <v>JOELHO PVC SOLD 45G PB P/ ESG PREDIAL DN 100MM</v>
          </cell>
          <cell r="C5494" t="str">
            <v>UN</v>
          </cell>
          <cell r="D5494">
            <v>2</v>
          </cell>
          <cell r="E5494">
            <v>3.04</v>
          </cell>
          <cell r="F5494">
            <v>3.49</v>
          </cell>
          <cell r="H5494">
            <v>4.92</v>
          </cell>
          <cell r="I5494" t="str">
            <v>MATE MHIS 3528</v>
          </cell>
        </row>
        <row r="5495">
          <cell r="A5495">
            <v>3518</v>
          </cell>
          <cell r="B5495" t="str">
            <v>JOELHO PVC SOLD 45G PB P/ ESG PREDIAL DN 50MM</v>
          </cell>
          <cell r="C5495" t="str">
            <v>UN</v>
          </cell>
          <cell r="D5495">
            <v>2</v>
          </cell>
          <cell r="E5495">
            <v>1.27</v>
          </cell>
          <cell r="F5495">
            <v>1.46</v>
          </cell>
          <cell r="H5495">
            <v>2.0699999999999998</v>
          </cell>
          <cell r="I5495" t="str">
            <v>MATE MHIS 3518</v>
          </cell>
        </row>
        <row r="5496">
          <cell r="A5496">
            <v>3519</v>
          </cell>
          <cell r="B5496" t="str">
            <v>JOELHO PVC SOLD 45G PB P/ ESG PREDIAL DN 75MM</v>
          </cell>
          <cell r="C5496" t="str">
            <v>UN</v>
          </cell>
          <cell r="D5496">
            <v>2</v>
          </cell>
          <cell r="E5496">
            <v>2.78</v>
          </cell>
          <cell r="F5496">
            <v>3.19</v>
          </cell>
          <cell r="H5496">
            <v>4.51</v>
          </cell>
          <cell r="I5496" t="str">
            <v>MATE MHIS 3519</v>
          </cell>
        </row>
        <row r="5497">
          <cell r="A5497">
            <v>3517</v>
          </cell>
          <cell r="B5497" t="str">
            <v>JOELHO PVC SOLD 90G BB P/ ESG PREDIAL DN 40MM</v>
          </cell>
          <cell r="C5497" t="str">
            <v>UN</v>
          </cell>
          <cell r="D5497">
            <v>2</v>
          </cell>
          <cell r="E5497">
            <v>0.65</v>
          </cell>
          <cell r="F5497">
            <v>0.75</v>
          </cell>
          <cell r="H5497">
            <v>1.05</v>
          </cell>
          <cell r="I5497" t="str">
            <v>MATE MHIS 3517</v>
          </cell>
        </row>
        <row r="5498">
          <cell r="A5498">
            <v>3515</v>
          </cell>
          <cell r="B5498" t="str">
            <v>JOELHO PVC SOLD 90G C/BUCHA DE LATAO 20MM X 1/2"</v>
          </cell>
          <cell r="C5498" t="str">
            <v>UN</v>
          </cell>
          <cell r="D5498">
            <v>2</v>
          </cell>
          <cell r="E5498">
            <v>2.2400000000000002</v>
          </cell>
          <cell r="F5498">
            <v>2.57</v>
          </cell>
          <cell r="H5498">
            <v>3.63</v>
          </cell>
          <cell r="I5498" t="str">
            <v>MATE MHIS 3515</v>
          </cell>
        </row>
        <row r="5499">
          <cell r="A5499">
            <v>3524</v>
          </cell>
          <cell r="B5499" t="str">
            <v>JOELHO PVC SOLD 90G C/BUCHA DE LATAO 25MM X 3/4"</v>
          </cell>
          <cell r="C5499" t="str">
            <v>UN</v>
          </cell>
          <cell r="D5499">
            <v>2</v>
          </cell>
          <cell r="E5499">
            <v>2.89</v>
          </cell>
          <cell r="F5499">
            <v>3.32</v>
          </cell>
          <cell r="H5499">
            <v>4.6900000000000004</v>
          </cell>
          <cell r="I5499" t="str">
            <v>MATE MHIS 3524</v>
          </cell>
        </row>
        <row r="5500">
          <cell r="A5500">
            <v>3530</v>
          </cell>
          <cell r="B5500" t="str">
            <v>JOELHO PVC SOLD 90G P/ AGUA FRIA PREDIAL 110 MM</v>
          </cell>
          <cell r="C5500" t="str">
            <v>UN</v>
          </cell>
          <cell r="D5500">
            <v>2</v>
          </cell>
          <cell r="E5500">
            <v>81.99</v>
          </cell>
          <cell r="F5500">
            <v>94.14</v>
          </cell>
          <cell r="H5500">
            <v>132.86000000000001</v>
          </cell>
          <cell r="I5500" t="str">
            <v>MATE MHIS 3530</v>
          </cell>
        </row>
        <row r="5501">
          <cell r="A5501">
            <v>3529</v>
          </cell>
          <cell r="B5501" t="str">
            <v>JOELHO PVC SOLD 90G P/ AGUA FRIA PREDIAL 25 MM</v>
          </cell>
          <cell r="C5501" t="str">
            <v>UN</v>
          </cell>
          <cell r="D5501">
            <v>2</v>
          </cell>
          <cell r="E5501">
            <v>0.28000000000000003</v>
          </cell>
          <cell r="F5501">
            <v>0.32</v>
          </cell>
          <cell r="H5501">
            <v>0.46</v>
          </cell>
          <cell r="I5501" t="str">
            <v>MATE MHIS 3529</v>
          </cell>
        </row>
        <row r="5502">
          <cell r="A5502">
            <v>3511</v>
          </cell>
          <cell r="B5502" t="str">
            <v>JOELHO PVC SOLD 90G P/ AGUA FRIA PREDIAL 75 MM</v>
          </cell>
          <cell r="C5502" t="str">
            <v>UN</v>
          </cell>
          <cell r="D5502">
            <v>2</v>
          </cell>
          <cell r="E5502">
            <v>31.26</v>
          </cell>
          <cell r="F5502">
            <v>35.89</v>
          </cell>
          <cell r="H5502">
            <v>50.65</v>
          </cell>
          <cell r="I5502" t="str">
            <v>MATE MHIS 3511</v>
          </cell>
        </row>
        <row r="5503">
          <cell r="A5503">
            <v>3513</v>
          </cell>
          <cell r="B5503" t="str">
            <v>JOELHO PVC SOLD 90G P/ AGUA FRIA PREDIAL 85 MM</v>
          </cell>
          <cell r="C5503" t="str">
            <v>UN</v>
          </cell>
          <cell r="D5503">
            <v>2</v>
          </cell>
          <cell r="E5503">
            <v>35.24</v>
          </cell>
          <cell r="F5503">
            <v>40.46</v>
          </cell>
          <cell r="H5503">
            <v>57.1</v>
          </cell>
          <cell r="I5503" t="str">
            <v>MATE MHIS 3513</v>
          </cell>
        </row>
        <row r="5504">
          <cell r="A5504" t="str">
            <v>ÓDIGO</v>
          </cell>
          <cell r="B5504" t="str">
            <v>| DESCRIÇÃO DO INSUMO</v>
          </cell>
          <cell r="C5504" t="str">
            <v>| UNID.</v>
          </cell>
          <cell r="D5504" t="str">
            <v>| CAT.</v>
          </cell>
          <cell r="E5504" t="str">
            <v>P R E Ç O</v>
          </cell>
          <cell r="F5504" t="str">
            <v>S  C A L C</v>
          </cell>
          <cell r="G5504" t="str">
            <v>U L A</v>
          </cell>
          <cell r="H5504" t="str">
            <v>D O S  |</v>
          </cell>
          <cell r="I5504" t="str">
            <v>COD.INTELIGENTE</v>
          </cell>
        </row>
        <row r="5505">
          <cell r="D5505">
            <v>1</v>
          </cell>
          <cell r="E5505" t="str">
            <v>.QUARTIL</v>
          </cell>
          <cell r="F5505" t="str">
            <v>MEDIANO</v>
          </cell>
          <cell r="G5505">
            <v>3</v>
          </cell>
          <cell r="H5505" t="str">
            <v>.QUARTIL</v>
          </cell>
        </row>
        <row r="5507">
          <cell r="A5507" t="str">
            <v>íNCULO..</v>
          </cell>
          <cell r="B5507" t="str">
            <v>...: NACIONAL CAIXA</v>
          </cell>
        </row>
        <row r="5509">
          <cell r="A5509">
            <v>3542</v>
          </cell>
          <cell r="B5509" t="str">
            <v>JOELHO PVC SOLD 90G P/AGUA FRIA PREDIAL 20 MM</v>
          </cell>
          <cell r="C5509" t="str">
            <v>UN</v>
          </cell>
          <cell r="D5509">
            <v>2</v>
          </cell>
          <cell r="E5509">
            <v>0.22</v>
          </cell>
          <cell r="F5509">
            <v>0.26</v>
          </cell>
          <cell r="H5509">
            <v>0.36</v>
          </cell>
          <cell r="I5509" t="str">
            <v>MATE MHIS 3542</v>
          </cell>
        </row>
        <row r="5510">
          <cell r="A5510">
            <v>3536</v>
          </cell>
          <cell r="B5510" t="str">
            <v>JOELHO PVC SOLD 90G P/AGUA FRIA PREDIAL 32 MM</v>
          </cell>
          <cell r="C5510" t="str">
            <v>UN</v>
          </cell>
          <cell r="D5510">
            <v>2</v>
          </cell>
          <cell r="E5510">
            <v>0.73</v>
          </cell>
          <cell r="F5510">
            <v>0.84</v>
          </cell>
          <cell r="H5510">
            <v>1.19</v>
          </cell>
          <cell r="I5510" t="str">
            <v>MATE MHIS 3536</v>
          </cell>
        </row>
        <row r="5511">
          <cell r="A5511">
            <v>3535</v>
          </cell>
          <cell r="B5511" t="str">
            <v>JOELHO PVC SOLD 90G P/AGUA FRIA PREDIAL 40 MM</v>
          </cell>
          <cell r="C5511" t="str">
            <v>UN</v>
          </cell>
          <cell r="D5511">
            <v>2</v>
          </cell>
          <cell r="E5511">
            <v>1.7</v>
          </cell>
          <cell r="F5511">
            <v>1.95</v>
          </cell>
          <cell r="H5511">
            <v>2.76</v>
          </cell>
          <cell r="I5511" t="str">
            <v>MATE MHIS 3535</v>
          </cell>
        </row>
        <row r="5512">
          <cell r="A5512">
            <v>3540</v>
          </cell>
          <cell r="B5512" t="str">
            <v>JOELHO PVC SOLD 90G P/AGUA FRIA PREDIAL 50 MM</v>
          </cell>
          <cell r="C5512" t="str">
            <v>UN</v>
          </cell>
          <cell r="D5512">
            <v>2</v>
          </cell>
          <cell r="E5512">
            <v>1.98</v>
          </cell>
          <cell r="F5512">
            <v>2.2799999999999998</v>
          </cell>
          <cell r="H5512">
            <v>3.22</v>
          </cell>
          <cell r="I5512" t="str">
            <v>MATE MHIS 3540</v>
          </cell>
        </row>
        <row r="5513">
          <cell r="A5513">
            <v>3539</v>
          </cell>
          <cell r="B5513" t="str">
            <v>JOELHO PVC SOLD 90G P/AGUA FRIA PREDIAL 60 MM</v>
          </cell>
          <cell r="C5513" t="str">
            <v>UN</v>
          </cell>
          <cell r="D5513">
            <v>2</v>
          </cell>
          <cell r="E5513">
            <v>9.69</v>
          </cell>
          <cell r="F5513">
            <v>11.12</v>
          </cell>
          <cell r="H5513">
            <v>15.7</v>
          </cell>
          <cell r="I5513" t="str">
            <v>MATE MHIS 3539</v>
          </cell>
        </row>
        <row r="5514">
          <cell r="A5514">
            <v>3520</v>
          </cell>
          <cell r="B5514" t="str">
            <v>JOELHO PVC SOLD 90G PB P/ ESG PREDIAL DN 100MM</v>
          </cell>
          <cell r="C5514" t="str">
            <v>UN</v>
          </cell>
          <cell r="D5514">
            <v>2</v>
          </cell>
          <cell r="E5514">
            <v>3.29</v>
          </cell>
          <cell r="F5514">
            <v>3.78</v>
          </cell>
          <cell r="H5514">
            <v>5.34</v>
          </cell>
          <cell r="I5514" t="str">
            <v>MATE MHIS 3520</v>
          </cell>
        </row>
        <row r="5515">
          <cell r="A5515">
            <v>3526</v>
          </cell>
          <cell r="B5515" t="str">
            <v>JOELHO PVC SOLD 90G PB P/ ESG PREDIAL DN 50MM</v>
          </cell>
          <cell r="C5515" t="str">
            <v>UN</v>
          </cell>
          <cell r="D5515">
            <v>2</v>
          </cell>
          <cell r="E5515">
            <v>0.99</v>
          </cell>
          <cell r="F5515">
            <v>1.1399999999999999</v>
          </cell>
          <cell r="H5515">
            <v>1.61</v>
          </cell>
          <cell r="I5515" t="str">
            <v>MATE MHIS 3526</v>
          </cell>
        </row>
        <row r="5516">
          <cell r="A5516">
            <v>3509</v>
          </cell>
          <cell r="B5516" t="str">
            <v>JOELHO PVC SOLD 90G PB P/ ESG PREDIAL DN 75MM</v>
          </cell>
          <cell r="C5516" t="str">
            <v>UN</v>
          </cell>
          <cell r="D5516">
            <v>2</v>
          </cell>
          <cell r="E5516">
            <v>2.41</v>
          </cell>
          <cell r="F5516">
            <v>2.77</v>
          </cell>
          <cell r="H5516">
            <v>3.91</v>
          </cell>
          <cell r="I5516" t="str">
            <v>MATE MHIS 3509</v>
          </cell>
        </row>
        <row r="5517">
          <cell r="A5517">
            <v>3521</v>
          </cell>
          <cell r="B5517" t="str">
            <v>JOELHO PVC SOLD/ROSCA 90G P/AGUA FRIA PRED  20MM X 1/2"</v>
          </cell>
          <cell r="C5517" t="str">
            <v>UN</v>
          </cell>
          <cell r="D5517">
            <v>2</v>
          </cell>
          <cell r="E5517">
            <v>0.62</v>
          </cell>
          <cell r="F5517">
            <v>0.71</v>
          </cell>
          <cell r="H5517">
            <v>1.01</v>
          </cell>
          <cell r="I5517" t="str">
            <v>MATE MHIS 3521</v>
          </cell>
        </row>
        <row r="5518">
          <cell r="A5518">
            <v>3522</v>
          </cell>
          <cell r="B5518" t="str">
            <v>JOELHO PVC SOLD/ROSCA 90G P/AGUA FRIA PRED  25MM X 3/4"</v>
          </cell>
          <cell r="C5518" t="str">
            <v>UN</v>
          </cell>
          <cell r="D5518">
            <v>2</v>
          </cell>
          <cell r="E5518">
            <v>1.08</v>
          </cell>
          <cell r="F5518">
            <v>1.24</v>
          </cell>
          <cell r="H5518">
            <v>1.75</v>
          </cell>
          <cell r="I5518" t="str">
            <v>MATE MHIS 3522</v>
          </cell>
        </row>
        <row r="5519">
          <cell r="A5519">
            <v>3497</v>
          </cell>
          <cell r="B5519" t="str">
            <v>JOELHO REDUCAO 90 PVC ROSCA E BUCHA DE LATAO 3/4" X 1/2"</v>
          </cell>
          <cell r="C5519" t="str">
            <v>UN</v>
          </cell>
          <cell r="D5519">
            <v>2</v>
          </cell>
          <cell r="E5519">
            <v>3.09</v>
          </cell>
          <cell r="F5519">
            <v>3.55</v>
          </cell>
          <cell r="H5519">
            <v>5.01</v>
          </cell>
          <cell r="I5519" t="str">
            <v>MATE MHIS 3497</v>
          </cell>
        </row>
        <row r="5520">
          <cell r="A5520">
            <v>3498</v>
          </cell>
          <cell r="B5520" t="str">
            <v>JOELHO REDUCAO 90G PVC C/ ROSCA P/AGUA FRIA PREDIAL 1"X3/4"</v>
          </cell>
          <cell r="C5520" t="str">
            <v>UN</v>
          </cell>
          <cell r="D5520">
            <v>2</v>
          </cell>
          <cell r="E5520">
            <v>1.64</v>
          </cell>
          <cell r="F5520">
            <v>1.89</v>
          </cell>
          <cell r="H5520">
            <v>2.67</v>
          </cell>
          <cell r="I5520" t="str">
            <v>MATE MHIS 3498</v>
          </cell>
        </row>
        <row r="5521">
          <cell r="A5521">
            <v>3496</v>
          </cell>
          <cell r="B5521" t="str">
            <v>JOELHO REDUCAO 90G PVC C/ ROSCA P/AGUA FRIA PREDIAL 3/4"X1/2</v>
          </cell>
          <cell r="C5521" t="str">
            <v>UN</v>
          </cell>
          <cell r="D5521">
            <v>2</v>
          </cell>
          <cell r="E5521">
            <v>1.02</v>
          </cell>
          <cell r="F5521">
            <v>1.17</v>
          </cell>
          <cell r="H5521">
            <v>1.65</v>
          </cell>
          <cell r="I5521" t="str">
            <v>MATE MHIS 3496</v>
          </cell>
        </row>
        <row r="5522">
          <cell r="B5522" t="str">
            <v>"</v>
          </cell>
        </row>
        <row r="5523">
          <cell r="A5523">
            <v>20147</v>
          </cell>
          <cell r="B5523" t="str">
            <v>JOELHO REDUCAO 90G PVC SOLD C/ BUCHA DE LATAO 25MM X 1/2"</v>
          </cell>
          <cell r="C5523" t="str">
            <v>UN</v>
          </cell>
          <cell r="D5523">
            <v>2</v>
          </cell>
          <cell r="E5523">
            <v>2.44</v>
          </cell>
          <cell r="F5523">
            <v>2.8</v>
          </cell>
          <cell r="H5523">
            <v>3.96</v>
          </cell>
          <cell r="I5523" t="str">
            <v>MATE MHIS 20147</v>
          </cell>
        </row>
        <row r="5524">
          <cell r="A5524">
            <v>3532</v>
          </cell>
          <cell r="B5524" t="str">
            <v>JOELHO REDUCAO 90G PVC SOLD C/ BUCHA DE LATAO 32MM X 3/4"</v>
          </cell>
          <cell r="C5524" t="str">
            <v>UN</v>
          </cell>
          <cell r="D5524">
            <v>2</v>
          </cell>
          <cell r="E5524">
            <v>5.91</v>
          </cell>
          <cell r="F5524">
            <v>6.78</v>
          </cell>
          <cell r="H5524">
            <v>9.57</v>
          </cell>
          <cell r="I5524" t="str">
            <v>MATE MHIS 3532</v>
          </cell>
        </row>
        <row r="5525">
          <cell r="A5525">
            <v>3533</v>
          </cell>
          <cell r="B5525" t="str">
            <v>JOELHO REDUCAO 90G PVC SOLD P/AGUA FRIA PREDIAL 25 MM X 20 M</v>
          </cell>
          <cell r="C5525" t="str">
            <v>UN</v>
          </cell>
          <cell r="D5525">
            <v>2</v>
          </cell>
          <cell r="E5525">
            <v>0.82</v>
          </cell>
          <cell r="F5525">
            <v>0.94</v>
          </cell>
          <cell r="H5525">
            <v>1.33</v>
          </cell>
          <cell r="I5525" t="str">
            <v>MATE MHIS 3533</v>
          </cell>
        </row>
        <row r="5526">
          <cell r="B5526" t="str">
            <v>M</v>
          </cell>
        </row>
        <row r="5527">
          <cell r="A5527">
            <v>3538</v>
          </cell>
          <cell r="B5527" t="str">
            <v>JOELHO REDUCAO 90G PVC SOLD P/AGUA FRIA PREDIAL 32 MM X 25 M</v>
          </cell>
          <cell r="C5527" t="str">
            <v>UN</v>
          </cell>
          <cell r="D5527">
            <v>2</v>
          </cell>
          <cell r="E5527">
            <v>1.08</v>
          </cell>
          <cell r="F5527">
            <v>1.24</v>
          </cell>
          <cell r="H5527">
            <v>1.75</v>
          </cell>
          <cell r="I5527" t="str">
            <v>MATE MHIS 3538</v>
          </cell>
        </row>
        <row r="5528">
          <cell r="B5528" t="str">
            <v>M</v>
          </cell>
        </row>
        <row r="5529">
          <cell r="A5529">
            <v>3531</v>
          </cell>
          <cell r="B5529" t="str">
            <v>JOELHO REDUCAO 90G PVC SOLD/ROSCA P/AGUA FRIA PREDIAL 25MM X</v>
          </cell>
          <cell r="C5529" t="str">
            <v>UN</v>
          </cell>
          <cell r="D5529">
            <v>2</v>
          </cell>
          <cell r="E5529">
            <v>0.79</v>
          </cell>
          <cell r="F5529">
            <v>0.91</v>
          </cell>
          <cell r="H5529">
            <v>1.28</v>
          </cell>
          <cell r="I5529" t="str">
            <v>MATE MHIS 3531</v>
          </cell>
        </row>
        <row r="5530">
          <cell r="B5530" t="str">
            <v>1/2"</v>
          </cell>
        </row>
        <row r="5531">
          <cell r="A5531">
            <v>3527</v>
          </cell>
          <cell r="B5531" t="str">
            <v>JOELHO REDUCAO 90G PVC SOLD/ROSCA P/AGUA FRIA PREDIAL 32MM X</v>
          </cell>
          <cell r="C5531" t="str">
            <v>UN</v>
          </cell>
          <cell r="D5531">
            <v>2</v>
          </cell>
          <cell r="E5531">
            <v>4.03</v>
          </cell>
          <cell r="F5531">
            <v>4.63</v>
          </cell>
          <cell r="H5531">
            <v>6.53</v>
          </cell>
          <cell r="I5531" t="str">
            <v>MATE MHIS 3527</v>
          </cell>
        </row>
        <row r="5532">
          <cell r="B5532" t="str">
            <v>3/4"</v>
          </cell>
        </row>
        <row r="5533">
          <cell r="A5533">
            <v>3489</v>
          </cell>
          <cell r="B5533" t="str">
            <v>JOELHO 90 PVC C/ROSCA E BUCHA LATAO  3/4"</v>
          </cell>
          <cell r="C5533" t="str">
            <v>UN</v>
          </cell>
          <cell r="D5533">
            <v>2</v>
          </cell>
          <cell r="E5533">
            <v>3.86</v>
          </cell>
          <cell r="F5533">
            <v>4.43</v>
          </cell>
          <cell r="H5533">
            <v>6.25</v>
          </cell>
          <cell r="I5533" t="str">
            <v>MATE MHIS 3489</v>
          </cell>
        </row>
        <row r="5534">
          <cell r="A5534">
            <v>20240</v>
          </cell>
          <cell r="B5534" t="str">
            <v>JOGO DE FERRAGEM P/ BASCULANTE DE MADEIRA - GONZOS, TRANQ.,</v>
          </cell>
          <cell r="C5534" t="str">
            <v>JG</v>
          </cell>
          <cell r="D5534">
            <v>2</v>
          </cell>
          <cell r="E5534">
            <v>17.62</v>
          </cell>
          <cell r="F5534">
            <v>21.69</v>
          </cell>
          <cell r="H5534">
            <v>23.58</v>
          </cell>
          <cell r="I5534" t="str">
            <v>MATE MDIV 20240</v>
          </cell>
        </row>
        <row r="5535">
          <cell r="A5535" t="str">
            <v>ÓDIGO</v>
          </cell>
          <cell r="B5535" t="str">
            <v>| DESCRIÇÃO DO INSUMO</v>
          </cell>
          <cell r="C5535" t="str">
            <v>| UNID.</v>
          </cell>
          <cell r="D5535" t="str">
            <v>| CAT.</v>
          </cell>
          <cell r="E5535" t="str">
            <v>P R E Ç O</v>
          </cell>
          <cell r="F5535" t="str">
            <v>S  C A L C</v>
          </cell>
          <cell r="G5535" t="str">
            <v>U L A</v>
          </cell>
          <cell r="H5535" t="str">
            <v>D O S  |</v>
          </cell>
          <cell r="I5535" t="str">
            <v>COD.INTELIGENTE</v>
          </cell>
        </row>
        <row r="5536">
          <cell r="D5536">
            <v>1</v>
          </cell>
          <cell r="E5536" t="str">
            <v>.QUARTIL</v>
          </cell>
          <cell r="F5536" t="str">
            <v>MEDIANO</v>
          </cell>
          <cell r="G5536">
            <v>3</v>
          </cell>
          <cell r="H5536" t="str">
            <v>.QUARTIL</v>
          </cell>
        </row>
        <row r="5538">
          <cell r="A5538" t="str">
            <v>íNCULO..</v>
          </cell>
          <cell r="B5538" t="str">
            <v>...: NACIONAL CAIXA</v>
          </cell>
        </row>
        <row r="5540">
          <cell r="B5540" t="str">
            <v>CORRENTES</v>
          </cell>
        </row>
        <row r="5541">
          <cell r="A5541">
            <v>20242</v>
          </cell>
          <cell r="B5541" t="str">
            <v>JOGO DE FERRAGEM P/ JANELA CORRER EM FERRO CROMADO - TRILHO,</v>
          </cell>
          <cell r="C5541" t="str">
            <v>JG</v>
          </cell>
          <cell r="D5541">
            <v>2</v>
          </cell>
          <cell r="E5541">
            <v>15.53</v>
          </cell>
          <cell r="F5541">
            <v>19.11</v>
          </cell>
          <cell r="H5541">
            <v>20.78</v>
          </cell>
          <cell r="I5541" t="str">
            <v>MATE MDIV 20242</v>
          </cell>
        </row>
        <row r="5542">
          <cell r="B5542" t="str">
            <v>RODIZIO, TRINCOS</v>
          </cell>
        </row>
        <row r="5543">
          <cell r="A5543">
            <v>20243</v>
          </cell>
          <cell r="B5543" t="str">
            <v>JOGO DE FERRAGEM P/ JANELA CORRER EM FERRO NIQUELADO - TRILH</v>
          </cell>
          <cell r="C5543" t="str">
            <v>JG</v>
          </cell>
          <cell r="D5543">
            <v>2</v>
          </cell>
          <cell r="E5543">
            <v>20.14</v>
          </cell>
          <cell r="F5543">
            <v>24.78</v>
          </cell>
          <cell r="H5543">
            <v>26.95</v>
          </cell>
          <cell r="I5543" t="str">
            <v>MATE MDIV 20243</v>
          </cell>
        </row>
        <row r="5544">
          <cell r="B5544" t="str">
            <v>O, RODIZIO, TRINCOS</v>
          </cell>
        </row>
        <row r="5545">
          <cell r="A5545">
            <v>20241</v>
          </cell>
          <cell r="B5545" t="str">
            <v>JOGO DE FERRAGEM P/ JANELA CORRER EM LATAO CROMADO- TRILHO,</v>
          </cell>
          <cell r="C5545" t="str">
            <v>JG</v>
          </cell>
          <cell r="D5545">
            <v>2</v>
          </cell>
          <cell r="E5545">
            <v>30.84</v>
          </cell>
          <cell r="F5545">
            <v>37.950000000000003</v>
          </cell>
          <cell r="H5545">
            <v>41.27</v>
          </cell>
          <cell r="I5545" t="str">
            <v>MATE MDIV 20241</v>
          </cell>
        </row>
        <row r="5546">
          <cell r="B5546" t="str">
            <v>RODIZIO, TRINCOS</v>
          </cell>
        </row>
        <row r="5547">
          <cell r="A5547">
            <v>3104</v>
          </cell>
          <cell r="B5547" t="str">
            <v>JOGO DE FERRAGENS CROMADAS P/ PORTA DE VIDRO TEMPERADO, UMA</v>
          </cell>
          <cell r="C5547" t="str">
            <v>CJ</v>
          </cell>
          <cell r="D5547">
            <v>2</v>
          </cell>
          <cell r="E5547">
            <v>164.94</v>
          </cell>
          <cell r="F5547">
            <v>202.95</v>
          </cell>
          <cell r="H5547">
            <v>220.67</v>
          </cell>
          <cell r="I5547" t="str">
            <v>MATE MDIV 3104</v>
          </cell>
        </row>
        <row r="5548">
          <cell r="B5548" t="str">
            <v>FOLHA COMPOSTA: DOBRADICA SUPERIOR (101) E INFERIOR (103),TR</v>
          </cell>
        </row>
        <row r="5549">
          <cell r="B5549" t="str">
            <v>INCO (502), FECHADURA (520),CONTRA FECHADURA (531),COM CAPUC</v>
          </cell>
        </row>
        <row r="5550">
          <cell r="B5550" t="str">
            <v>HINHO</v>
          </cell>
        </row>
        <row r="5551">
          <cell r="A5551">
            <v>12032</v>
          </cell>
          <cell r="B5551" t="str">
            <v>JOGO TRANQUETA LATAO CROMADO TIPO 203 LA FONTE P/ FECHADURA</v>
          </cell>
          <cell r="C5551" t="str">
            <v>JG</v>
          </cell>
          <cell r="D5551">
            <v>2</v>
          </cell>
          <cell r="E5551">
            <v>13.65</v>
          </cell>
          <cell r="F5551">
            <v>14.71</v>
          </cell>
          <cell r="H5551">
            <v>16.71</v>
          </cell>
          <cell r="I5551" t="str">
            <v>MATE MDIV 12032</v>
          </cell>
        </row>
        <row r="5552">
          <cell r="B5552" t="str">
            <v>PORTA BANHEIRO</v>
          </cell>
        </row>
        <row r="5553">
          <cell r="A5553">
            <v>12030</v>
          </cell>
          <cell r="B5553" t="str">
            <v>JOGO TRANQUETA LATAO CROMADO TIPO 303 LA FONTE P/ FECHADURA</v>
          </cell>
          <cell r="C5553" t="str">
            <v>JG</v>
          </cell>
          <cell r="D5553">
            <v>2</v>
          </cell>
          <cell r="E5553">
            <v>9.58</v>
          </cell>
          <cell r="F5553">
            <v>10.32</v>
          </cell>
          <cell r="H5553">
            <v>11.72</v>
          </cell>
          <cell r="I5553" t="str">
            <v>MATE MDIV 12030</v>
          </cell>
        </row>
        <row r="5554">
          <cell r="B5554" t="str">
            <v>PORTA BANHEIRO</v>
          </cell>
        </row>
        <row r="5555">
          <cell r="A5555">
            <v>3545</v>
          </cell>
          <cell r="B5555" t="str">
            <v>JUNCAO CERAMICA 45G ESG BBP DN 100X100</v>
          </cell>
          <cell r="C5555" t="str">
            <v>UN</v>
          </cell>
          <cell r="D5555">
            <v>2</v>
          </cell>
          <cell r="E5555">
            <v>8.73</v>
          </cell>
          <cell r="F5555">
            <v>10.11</v>
          </cell>
          <cell r="H5555">
            <v>11.48</v>
          </cell>
          <cell r="I5555" t="str">
            <v>MATE MHIS 3545</v>
          </cell>
        </row>
        <row r="5556">
          <cell r="A5556">
            <v>3572</v>
          </cell>
          <cell r="B5556" t="str">
            <v>JUNCAO CERAMICA 45G ESG BBP DN 150X100</v>
          </cell>
          <cell r="C5556" t="str">
            <v>UN</v>
          </cell>
          <cell r="D5556">
            <v>2</v>
          </cell>
          <cell r="E5556">
            <v>8.73</v>
          </cell>
          <cell r="F5556">
            <v>10.11</v>
          </cell>
          <cell r="H5556">
            <v>11.48</v>
          </cell>
          <cell r="I5556" t="str">
            <v>MATE MHIS 3572</v>
          </cell>
        </row>
        <row r="5557">
          <cell r="A5557">
            <v>3573</v>
          </cell>
          <cell r="B5557" t="str">
            <v>JUNCAO CERAMICA 45G ESG BBP DN 150X150</v>
          </cell>
          <cell r="C5557" t="str">
            <v>UN</v>
          </cell>
          <cell r="D5557">
            <v>2</v>
          </cell>
          <cell r="E5557">
            <v>10.76</v>
          </cell>
          <cell r="F5557">
            <v>12.47</v>
          </cell>
          <cell r="H5557">
            <v>14.15</v>
          </cell>
          <cell r="I5557" t="str">
            <v>MATE MHIS 3573</v>
          </cell>
        </row>
        <row r="5558">
          <cell r="A5558">
            <v>3546</v>
          </cell>
          <cell r="B5558" t="str">
            <v>JUNCAO CERAMICA 45G ESG BBP DN 200X100</v>
          </cell>
          <cell r="C5558" t="str">
            <v>UN</v>
          </cell>
          <cell r="D5558">
            <v>2</v>
          </cell>
          <cell r="E5558">
            <v>14.48</v>
          </cell>
          <cell r="F5558">
            <v>16.77</v>
          </cell>
          <cell r="H5558">
            <v>19.03</v>
          </cell>
          <cell r="I5558" t="str">
            <v>MATE MHIS 3546</v>
          </cell>
        </row>
        <row r="5559">
          <cell r="A5559">
            <v>3574</v>
          </cell>
          <cell r="B5559" t="str">
            <v>JUNCAO CERAMICA 45G ESG BBP DN 200X150</v>
          </cell>
          <cell r="C5559" t="str">
            <v>UN</v>
          </cell>
          <cell r="D5559">
            <v>2</v>
          </cell>
          <cell r="E5559">
            <v>18.309999999999999</v>
          </cell>
          <cell r="F5559">
            <v>21.21</v>
          </cell>
          <cell r="H5559">
            <v>24.07</v>
          </cell>
          <cell r="I5559" t="str">
            <v>MATE MHIS 3574</v>
          </cell>
        </row>
        <row r="5560">
          <cell r="A5560">
            <v>3552</v>
          </cell>
          <cell r="B5560" t="str">
            <v>JUNCAO CERAMICA 45G ESG BBP DN 200X200</v>
          </cell>
          <cell r="C5560" t="str">
            <v>UN</v>
          </cell>
          <cell r="D5560">
            <v>2</v>
          </cell>
          <cell r="E5560">
            <v>25.84</v>
          </cell>
          <cell r="F5560">
            <v>29.93</v>
          </cell>
          <cell r="H5560">
            <v>33.97</v>
          </cell>
          <cell r="I5560" t="str">
            <v>MATE MHIS 3552</v>
          </cell>
        </row>
        <row r="5561">
          <cell r="A5561">
            <v>3551</v>
          </cell>
          <cell r="B5561" t="str">
            <v>JUNCAO CERAMICA 45G ESG BBP DN 250X100</v>
          </cell>
          <cell r="C5561" t="str">
            <v>UN</v>
          </cell>
          <cell r="D5561">
            <v>2</v>
          </cell>
          <cell r="E5561">
            <v>23.7</v>
          </cell>
          <cell r="F5561">
            <v>27.45</v>
          </cell>
          <cell r="H5561">
            <v>31.15</v>
          </cell>
          <cell r="I5561" t="str">
            <v>MATE MHIS 3551</v>
          </cell>
        </row>
        <row r="5562">
          <cell r="A5562">
            <v>3575</v>
          </cell>
          <cell r="B5562" t="str">
            <v>JUNCAO CERAMICA 45G ESG BBP DN 250X150</v>
          </cell>
          <cell r="C5562" t="str">
            <v>UN</v>
          </cell>
          <cell r="D5562">
            <v>2</v>
          </cell>
          <cell r="E5562">
            <v>28.67</v>
          </cell>
          <cell r="F5562">
            <v>33.200000000000003</v>
          </cell>
          <cell r="H5562">
            <v>37.68</v>
          </cell>
          <cell r="I5562" t="str">
            <v>MATE MHIS 3575</v>
          </cell>
        </row>
        <row r="5563">
          <cell r="A5563">
            <v>3576</v>
          </cell>
          <cell r="B5563" t="str">
            <v>JUNCAO CERAMICA 45G ESG BBP DN 250X200</v>
          </cell>
          <cell r="C5563" t="str">
            <v>UN</v>
          </cell>
          <cell r="D5563">
            <v>2</v>
          </cell>
          <cell r="E5563">
            <v>40.86</v>
          </cell>
          <cell r="F5563">
            <v>47.32</v>
          </cell>
          <cell r="H5563">
            <v>53.7</v>
          </cell>
          <cell r="I5563" t="str">
            <v>MATE MHIS 3576</v>
          </cell>
        </row>
        <row r="5564">
          <cell r="A5564">
            <v>3577</v>
          </cell>
          <cell r="B5564" t="str">
            <v>JUNCAO CERAMICA 45G ESG BBP DN 250X250</v>
          </cell>
          <cell r="C5564" t="str">
            <v>UN</v>
          </cell>
          <cell r="D5564">
            <v>2</v>
          </cell>
          <cell r="E5564">
            <v>58.38</v>
          </cell>
          <cell r="F5564">
            <v>67.62</v>
          </cell>
          <cell r="H5564">
            <v>76.739999999999995</v>
          </cell>
          <cell r="I5564" t="str">
            <v>MATE MHIS 3577</v>
          </cell>
        </row>
        <row r="5565">
          <cell r="A5565">
            <v>3578</v>
          </cell>
          <cell r="B5565" t="str">
            <v>JUNCAO CERAMICA 45G ESG BBP DN 300X100</v>
          </cell>
          <cell r="C5565" t="str">
            <v>UN</v>
          </cell>
          <cell r="D5565">
            <v>2</v>
          </cell>
          <cell r="E5565">
            <v>34.35</v>
          </cell>
          <cell r="F5565">
            <v>39.78</v>
          </cell>
          <cell r="H5565">
            <v>45.15</v>
          </cell>
          <cell r="I5565" t="str">
            <v>MATE MHIS 3578</v>
          </cell>
        </row>
        <row r="5566">
          <cell r="A5566" t="str">
            <v>ÓDIGO</v>
          </cell>
          <cell r="B5566" t="str">
            <v>| DESCRIÇÃO DO INSUMO</v>
          </cell>
          <cell r="C5566" t="str">
            <v>| UNID.</v>
          </cell>
          <cell r="D5566" t="str">
            <v>| CAT.</v>
          </cell>
          <cell r="E5566" t="str">
            <v>P R E Ç O</v>
          </cell>
          <cell r="F5566" t="str">
            <v>S  C A L C</v>
          </cell>
          <cell r="G5566" t="str">
            <v>U L A</v>
          </cell>
          <cell r="H5566" t="str">
            <v>D O S  |</v>
          </cell>
          <cell r="I5566" t="str">
            <v>COD.INTELIGENTE</v>
          </cell>
        </row>
        <row r="5567">
          <cell r="D5567">
            <v>1</v>
          </cell>
          <cell r="E5567" t="str">
            <v>.QUARTIL</v>
          </cell>
          <cell r="F5567" t="str">
            <v>MEDIANO</v>
          </cell>
          <cell r="G5567">
            <v>3</v>
          </cell>
          <cell r="H5567" t="str">
            <v>.QUARTIL</v>
          </cell>
        </row>
        <row r="5569">
          <cell r="A5569" t="str">
            <v>íNCULO..</v>
          </cell>
          <cell r="B5569" t="str">
            <v>...: NACIONAL CAIXA</v>
          </cell>
        </row>
        <row r="5571">
          <cell r="A5571">
            <v>3579</v>
          </cell>
          <cell r="B5571" t="str">
            <v>JUNCAO CERAMICA 45G ESG BBP DN 300X150</v>
          </cell>
          <cell r="C5571" t="str">
            <v>UN</v>
          </cell>
          <cell r="D5571">
            <v>2</v>
          </cell>
          <cell r="E5571">
            <v>42.36</v>
          </cell>
          <cell r="F5571">
            <v>49.06</v>
          </cell>
          <cell r="H5571">
            <v>55.68</v>
          </cell>
          <cell r="I5571" t="str">
            <v>MATE MHIS 3579</v>
          </cell>
        </row>
        <row r="5572">
          <cell r="A5572">
            <v>3580</v>
          </cell>
          <cell r="B5572" t="str">
            <v>JUNCAO CERAMICA 45G ESG BBP DN 300X200</v>
          </cell>
          <cell r="C5572" t="str">
            <v>UN</v>
          </cell>
          <cell r="D5572">
            <v>2</v>
          </cell>
          <cell r="E5572">
            <v>64.790000000000006</v>
          </cell>
          <cell r="F5572">
            <v>75.040000000000006</v>
          </cell>
          <cell r="H5572">
            <v>85.16</v>
          </cell>
          <cell r="I5572" t="str">
            <v>MATE MHIS 3580</v>
          </cell>
        </row>
        <row r="5573">
          <cell r="A5573">
            <v>3550</v>
          </cell>
          <cell r="B5573" t="str">
            <v>JUNCAO CERAMICA 45G ESG BBP DN 300X250</v>
          </cell>
          <cell r="C5573" t="str">
            <v>UN</v>
          </cell>
          <cell r="D5573">
            <v>2</v>
          </cell>
          <cell r="E5573">
            <v>72.14</v>
          </cell>
          <cell r="F5573">
            <v>83.55</v>
          </cell>
          <cell r="H5573">
            <v>94.82</v>
          </cell>
          <cell r="I5573" t="str">
            <v>MATE MHIS 3550</v>
          </cell>
        </row>
        <row r="5574">
          <cell r="A5574">
            <v>3581</v>
          </cell>
          <cell r="B5574" t="str">
            <v>JUNCAO CERAMICA 45G ESG BBP DN 300X300</v>
          </cell>
          <cell r="C5574" t="str">
            <v>UN</v>
          </cell>
          <cell r="D5574">
            <v>2</v>
          </cell>
          <cell r="E5574">
            <v>76.510000000000005</v>
          </cell>
          <cell r="F5574">
            <v>88.62</v>
          </cell>
          <cell r="H5574">
            <v>100.58</v>
          </cell>
          <cell r="I5574" t="str">
            <v>MATE MHIS 3581</v>
          </cell>
        </row>
        <row r="5575">
          <cell r="A5575">
            <v>3582</v>
          </cell>
          <cell r="B5575" t="str">
            <v>JUNCAO CERAMICA 45G ESG BBP DN 350X100</v>
          </cell>
          <cell r="C5575" t="str">
            <v>UN</v>
          </cell>
          <cell r="D5575">
            <v>2</v>
          </cell>
          <cell r="E5575">
            <v>64.52</v>
          </cell>
          <cell r="F5575">
            <v>74.73</v>
          </cell>
          <cell r="H5575">
            <v>84.81</v>
          </cell>
          <cell r="I5575" t="str">
            <v>MATE MHIS 3582</v>
          </cell>
        </row>
        <row r="5576">
          <cell r="A5576">
            <v>3547</v>
          </cell>
          <cell r="B5576" t="str">
            <v>JUNCAO CERAMICA 45G ESG BBP DN 350X150</v>
          </cell>
          <cell r="C5576" t="str">
            <v>UN</v>
          </cell>
          <cell r="D5576">
            <v>2</v>
          </cell>
          <cell r="E5576">
            <v>79.55</v>
          </cell>
          <cell r="F5576">
            <v>92.14</v>
          </cell>
          <cell r="H5576">
            <v>104.57</v>
          </cell>
          <cell r="I5576" t="str">
            <v>MATE MHIS 3547</v>
          </cell>
        </row>
        <row r="5577">
          <cell r="A5577">
            <v>3583</v>
          </cell>
          <cell r="B5577" t="str">
            <v>JUNCAO CERAMICA 45G ESG BBP DN 350X200</v>
          </cell>
          <cell r="C5577" t="str">
            <v>UN</v>
          </cell>
          <cell r="D5577">
            <v>2</v>
          </cell>
          <cell r="E5577">
            <v>113.35</v>
          </cell>
          <cell r="F5577">
            <v>131.28</v>
          </cell>
          <cell r="H5577">
            <v>148.99</v>
          </cell>
          <cell r="I5577" t="str">
            <v>MATE MHIS 3583</v>
          </cell>
        </row>
        <row r="5578">
          <cell r="A5578">
            <v>3584</v>
          </cell>
          <cell r="B5578" t="str">
            <v>JUNCAO CERAMICA 45G ESG BBP DN 350X250</v>
          </cell>
          <cell r="C5578" t="str">
            <v>UN</v>
          </cell>
          <cell r="D5578">
            <v>2</v>
          </cell>
          <cell r="E5578">
            <v>133.08000000000001</v>
          </cell>
          <cell r="F5578">
            <v>154.13999999999999</v>
          </cell>
          <cell r="H5578">
            <v>174.93</v>
          </cell>
          <cell r="I5578" t="str">
            <v>MATE MHIS 3584</v>
          </cell>
        </row>
        <row r="5579">
          <cell r="A5579">
            <v>3564</v>
          </cell>
          <cell r="B5579" t="str">
            <v>JUNCAO CERAMICA 45G ESG BBP DN 350X300</v>
          </cell>
          <cell r="C5579" t="str">
            <v>UN</v>
          </cell>
          <cell r="D5579">
            <v>2</v>
          </cell>
          <cell r="E5579">
            <v>138.13999999999999</v>
          </cell>
          <cell r="F5579">
            <v>159.99</v>
          </cell>
          <cell r="H5579">
            <v>181.57</v>
          </cell>
          <cell r="I5579" t="str">
            <v>MATE MHIS 3564</v>
          </cell>
        </row>
        <row r="5580">
          <cell r="A5580">
            <v>3561</v>
          </cell>
          <cell r="B5580" t="str">
            <v>JUNCAO CERAMICA 45G ESG BBP DN 350X350</v>
          </cell>
          <cell r="C5580" t="str">
            <v>UN</v>
          </cell>
          <cell r="D5580">
            <v>2</v>
          </cell>
          <cell r="E5580">
            <v>143.66999999999999</v>
          </cell>
          <cell r="F5580">
            <v>166.4</v>
          </cell>
          <cell r="H5580">
            <v>188.85</v>
          </cell>
          <cell r="I5580" t="str">
            <v>MATE MHIS 3561</v>
          </cell>
        </row>
        <row r="5581">
          <cell r="A5581">
            <v>3565</v>
          </cell>
          <cell r="B5581" t="str">
            <v>JUNCAO CERAMICA 45G ESG BBP DN 375X100</v>
          </cell>
          <cell r="C5581" t="str">
            <v>UN</v>
          </cell>
          <cell r="D5581">
            <v>2</v>
          </cell>
          <cell r="E5581">
            <v>67.48</v>
          </cell>
          <cell r="F5581">
            <v>78.16</v>
          </cell>
          <cell r="H5581">
            <v>88.7</v>
          </cell>
          <cell r="I5581" t="str">
            <v>MATE MHIS 3565</v>
          </cell>
        </row>
        <row r="5582">
          <cell r="A5582">
            <v>3566</v>
          </cell>
          <cell r="B5582" t="str">
            <v>JUNCAO CERAMICA 45G ESG BBP DN 375X150</v>
          </cell>
          <cell r="C5582" t="str">
            <v>UN</v>
          </cell>
          <cell r="D5582">
            <v>2</v>
          </cell>
          <cell r="E5582">
            <v>83.22</v>
          </cell>
          <cell r="F5582">
            <v>96.39</v>
          </cell>
          <cell r="H5582">
            <v>109.39</v>
          </cell>
          <cell r="I5582" t="str">
            <v>MATE MHIS 3566</v>
          </cell>
        </row>
        <row r="5583">
          <cell r="A5583">
            <v>3567</v>
          </cell>
          <cell r="B5583" t="str">
            <v>JUNCAO CERAMICA 45G ESG BBP DN 375X200</v>
          </cell>
          <cell r="C5583" t="str">
            <v>UN</v>
          </cell>
          <cell r="D5583">
            <v>2</v>
          </cell>
          <cell r="E5583">
            <v>118.56</v>
          </cell>
          <cell r="F5583">
            <v>137.32</v>
          </cell>
          <cell r="H5583">
            <v>155.85</v>
          </cell>
          <cell r="I5583" t="str">
            <v>MATE MHIS 3567</v>
          </cell>
        </row>
        <row r="5584">
          <cell r="A5584">
            <v>3568</v>
          </cell>
          <cell r="B5584" t="str">
            <v>JUNCAO CERAMICA 45G ESG BBP DN 375X250</v>
          </cell>
          <cell r="C5584" t="str">
            <v>UN</v>
          </cell>
          <cell r="D5584">
            <v>2</v>
          </cell>
          <cell r="E5584">
            <v>134.77000000000001</v>
          </cell>
          <cell r="F5584">
            <v>156.09</v>
          </cell>
          <cell r="H5584">
            <v>177.15</v>
          </cell>
          <cell r="I5584" t="str">
            <v>MATE MHIS 3568</v>
          </cell>
        </row>
        <row r="5585">
          <cell r="A5585">
            <v>3569</v>
          </cell>
          <cell r="B5585" t="str">
            <v>JUNCAO CERAMICA 45G ESG BBP DN 375X300</v>
          </cell>
          <cell r="C5585" t="str">
            <v>UN</v>
          </cell>
          <cell r="D5585">
            <v>2</v>
          </cell>
          <cell r="E5585">
            <v>141.51</v>
          </cell>
          <cell r="F5585">
            <v>163.89</v>
          </cell>
          <cell r="H5585">
            <v>186</v>
          </cell>
          <cell r="I5585" t="str">
            <v>MATE MHIS 3569</v>
          </cell>
        </row>
        <row r="5586">
          <cell r="A5586">
            <v>3570</v>
          </cell>
          <cell r="B5586" t="str">
            <v>JUNCAO CERAMICA 45G ESG BBP DN 375X350</v>
          </cell>
          <cell r="C5586" t="str">
            <v>UN</v>
          </cell>
          <cell r="D5586">
            <v>2</v>
          </cell>
          <cell r="E5586">
            <v>148.24</v>
          </cell>
          <cell r="F5586">
            <v>171.7</v>
          </cell>
          <cell r="H5586">
            <v>194.86</v>
          </cell>
          <cell r="I5586" t="str">
            <v>MATE MHIS 3570</v>
          </cell>
        </row>
        <row r="5587">
          <cell r="A5587">
            <v>3548</v>
          </cell>
          <cell r="B5587" t="str">
            <v>JUNCAO CERAMICA 45G ESG BBP DN 375X375</v>
          </cell>
          <cell r="C5587" t="str">
            <v>UN</v>
          </cell>
          <cell r="D5587">
            <v>2</v>
          </cell>
          <cell r="E5587">
            <v>150.28</v>
          </cell>
          <cell r="F5587">
            <v>174.05</v>
          </cell>
          <cell r="H5587">
            <v>197.53</v>
          </cell>
          <cell r="I5587" t="str">
            <v>MATE MHIS 3548</v>
          </cell>
        </row>
        <row r="5588">
          <cell r="A5588">
            <v>3571</v>
          </cell>
          <cell r="B5588" t="str">
            <v>JUNCAO CERAMICA 45G ESG BBP DN 400X100</v>
          </cell>
          <cell r="C5588" t="str">
            <v>UN</v>
          </cell>
          <cell r="D5588">
            <v>2</v>
          </cell>
          <cell r="E5588">
            <v>84.9</v>
          </cell>
          <cell r="F5588">
            <v>98.34</v>
          </cell>
          <cell r="H5588">
            <v>111.6</v>
          </cell>
          <cell r="I5588" t="str">
            <v>MATE MHIS 3571</v>
          </cell>
        </row>
        <row r="5589">
          <cell r="A5589">
            <v>3563</v>
          </cell>
          <cell r="B5589" t="str">
            <v>JUNCAO CERAMICA 45G ESG BBP DN 400X150</v>
          </cell>
          <cell r="C5589" t="str">
            <v>UN</v>
          </cell>
          <cell r="D5589">
            <v>2</v>
          </cell>
          <cell r="E5589">
            <v>104.69</v>
          </cell>
          <cell r="F5589">
            <v>121.25</v>
          </cell>
          <cell r="H5589">
            <v>137.61000000000001</v>
          </cell>
          <cell r="I5589" t="str">
            <v>MATE MHIS 3563</v>
          </cell>
        </row>
        <row r="5590">
          <cell r="A5590">
            <v>3562</v>
          </cell>
          <cell r="B5590" t="str">
            <v>JUNCAO CERAMICA 45G ESG BBP DN 400X200</v>
          </cell>
          <cell r="C5590" t="str">
            <v>UN</v>
          </cell>
          <cell r="D5590">
            <v>2</v>
          </cell>
          <cell r="E5590">
            <v>149.12</v>
          </cell>
          <cell r="F5590">
            <v>172.71</v>
          </cell>
          <cell r="H5590">
            <v>196.01</v>
          </cell>
          <cell r="I5590" t="str">
            <v>MATE MHIS 3562</v>
          </cell>
        </row>
        <row r="5591">
          <cell r="A5591">
            <v>3553</v>
          </cell>
          <cell r="B5591" t="str">
            <v>JUNCAO CERAMICA 45G ESG BBP DN 400X250</v>
          </cell>
          <cell r="C5591" t="str">
            <v>UN</v>
          </cell>
          <cell r="D5591">
            <v>2</v>
          </cell>
          <cell r="E5591">
            <v>168.46</v>
          </cell>
          <cell r="F5591">
            <v>195.11</v>
          </cell>
          <cell r="H5591">
            <v>221.43</v>
          </cell>
          <cell r="I5591" t="str">
            <v>MATE MHIS 3553</v>
          </cell>
        </row>
        <row r="5592">
          <cell r="A5592">
            <v>3554</v>
          </cell>
          <cell r="B5592" t="str">
            <v>JUNCAO CERAMICA 45G ESG BBP DN 400X300</v>
          </cell>
          <cell r="C5592" t="str">
            <v>UN</v>
          </cell>
          <cell r="D5592">
            <v>2</v>
          </cell>
          <cell r="E5592">
            <v>176.88</v>
          </cell>
          <cell r="F5592">
            <v>204.87</v>
          </cell>
          <cell r="H5592">
            <v>232.51</v>
          </cell>
          <cell r="I5592" t="str">
            <v>MATE MHIS 3554</v>
          </cell>
        </row>
        <row r="5593">
          <cell r="A5593">
            <v>3555</v>
          </cell>
          <cell r="B5593" t="str">
            <v>JUNCAO CERAMICA 45G ESG BBP DN 400X350</v>
          </cell>
          <cell r="C5593" t="str">
            <v>UN</v>
          </cell>
          <cell r="D5593">
            <v>2</v>
          </cell>
          <cell r="E5593">
            <v>185.31</v>
          </cell>
          <cell r="F5593">
            <v>214.62</v>
          </cell>
          <cell r="H5593">
            <v>243.58</v>
          </cell>
          <cell r="I5593" t="str">
            <v>MATE MHIS 3555</v>
          </cell>
        </row>
        <row r="5594">
          <cell r="A5594">
            <v>3556</v>
          </cell>
          <cell r="B5594" t="str">
            <v>JUNCAO CERAMICA 45G ESG BBP DN 400X375</v>
          </cell>
          <cell r="C5594" t="str">
            <v>UN</v>
          </cell>
          <cell r="D5594">
            <v>2</v>
          </cell>
          <cell r="E5594">
            <v>186.99</v>
          </cell>
          <cell r="F5594">
            <v>216.57</v>
          </cell>
          <cell r="H5594">
            <v>245.79</v>
          </cell>
          <cell r="I5594" t="str">
            <v>MATE MHIS 3556</v>
          </cell>
        </row>
        <row r="5595">
          <cell r="A5595">
            <v>3557</v>
          </cell>
          <cell r="B5595" t="str">
            <v>JUNCAO CERAMICA 45G ESG BBP DN 400X400</v>
          </cell>
          <cell r="C5595" t="str">
            <v>UN</v>
          </cell>
          <cell r="D5595">
            <v>2</v>
          </cell>
          <cell r="E5595">
            <v>192.75</v>
          </cell>
          <cell r="F5595">
            <v>223.25</v>
          </cell>
          <cell r="H5595">
            <v>253.37</v>
          </cell>
          <cell r="I5595" t="str">
            <v>MATE MHIS 3557</v>
          </cell>
        </row>
        <row r="5596">
          <cell r="A5596">
            <v>3558</v>
          </cell>
          <cell r="B5596" t="str">
            <v>JUNCAO CERAMICA 45G ESG BBP DN 45G 0X100</v>
          </cell>
          <cell r="C5596" t="str">
            <v>UN</v>
          </cell>
          <cell r="D5596">
            <v>2</v>
          </cell>
          <cell r="E5596">
            <v>125.24</v>
          </cell>
          <cell r="F5596">
            <v>145.05000000000001</v>
          </cell>
          <cell r="H5596">
            <v>164.62</v>
          </cell>
          <cell r="I5596" t="str">
            <v>MATE MHIS 3558</v>
          </cell>
        </row>
        <row r="5597">
          <cell r="A5597" t="str">
            <v>ÓDIGO</v>
          </cell>
          <cell r="B5597" t="str">
            <v>| DESCRIÇÃO DO INSUMO</v>
          </cell>
          <cell r="C5597" t="str">
            <v>| UNID.</v>
          </cell>
          <cell r="D5597" t="str">
            <v>| CAT.</v>
          </cell>
          <cell r="E5597" t="str">
            <v>P R E Ç O</v>
          </cell>
          <cell r="F5597" t="str">
            <v>S  C A L C</v>
          </cell>
          <cell r="G5597" t="str">
            <v>U L A</v>
          </cell>
          <cell r="H5597" t="str">
            <v>D O S  |</v>
          </cell>
          <cell r="I5597" t="str">
            <v>COD.INTELIGENTE</v>
          </cell>
        </row>
        <row r="5598">
          <cell r="D5598">
            <v>1</v>
          </cell>
          <cell r="E5598" t="str">
            <v>.QUARTIL</v>
          </cell>
          <cell r="F5598" t="str">
            <v>MEDIANO</v>
          </cell>
          <cell r="G5598">
            <v>3</v>
          </cell>
          <cell r="H5598" t="str">
            <v>.QUARTIL</v>
          </cell>
        </row>
        <row r="5600">
          <cell r="A5600" t="str">
            <v>íNCULO..</v>
          </cell>
          <cell r="B5600" t="str">
            <v>...: NACIONAL CAIXA</v>
          </cell>
        </row>
        <row r="5602">
          <cell r="A5602">
            <v>3559</v>
          </cell>
          <cell r="B5602" t="str">
            <v>JUNCAO CERAMICA 45G ESG BBP DN 45G 0X150</v>
          </cell>
          <cell r="C5602" t="str">
            <v>UN</v>
          </cell>
          <cell r="D5602">
            <v>2</v>
          </cell>
          <cell r="E5602">
            <v>154.41999999999999</v>
          </cell>
          <cell r="F5602">
            <v>178.85</v>
          </cell>
          <cell r="H5602">
            <v>202.98</v>
          </cell>
          <cell r="I5602" t="str">
            <v>MATE MHIS 3559</v>
          </cell>
        </row>
        <row r="5603">
          <cell r="A5603">
            <v>3560</v>
          </cell>
          <cell r="B5603" t="str">
            <v>JUNCAO CERAMICA 45G ESG BBP DN 45G 0X200</v>
          </cell>
          <cell r="C5603" t="str">
            <v>UN</v>
          </cell>
          <cell r="D5603">
            <v>2</v>
          </cell>
          <cell r="E5603">
            <v>219.96</v>
          </cell>
          <cell r="F5603">
            <v>254.76</v>
          </cell>
          <cell r="H5603">
            <v>289.12</v>
          </cell>
          <cell r="I5603" t="str">
            <v>MATE MHIS 3560</v>
          </cell>
        </row>
        <row r="5604">
          <cell r="A5604">
            <v>3549</v>
          </cell>
          <cell r="B5604" t="str">
            <v>JUNCAO CERAMICA 45G ESG BBP DN 45G 0X250</v>
          </cell>
          <cell r="C5604" t="str">
            <v>UN</v>
          </cell>
          <cell r="D5604">
            <v>2</v>
          </cell>
          <cell r="E5604">
            <v>239.21</v>
          </cell>
          <cell r="F5604">
            <v>277.06</v>
          </cell>
          <cell r="H5604">
            <v>314.44</v>
          </cell>
          <cell r="I5604" t="str">
            <v>MATE MHIS 3549</v>
          </cell>
        </row>
        <row r="5605">
          <cell r="A5605">
            <v>20139</v>
          </cell>
          <cell r="B5605" t="str">
            <v>JUNCAO DUPLA PVC SERIE R P/ ESG PREDIAL DN 100MM</v>
          </cell>
          <cell r="C5605" t="str">
            <v>UN</v>
          </cell>
          <cell r="D5605">
            <v>2</v>
          </cell>
          <cell r="E5605">
            <v>29.47</v>
          </cell>
          <cell r="F5605">
            <v>33.83</v>
          </cell>
          <cell r="H5605">
            <v>47.75</v>
          </cell>
          <cell r="I5605" t="str">
            <v>MATE MHIS 20139</v>
          </cell>
        </row>
        <row r="5606">
          <cell r="A5606">
            <v>3668</v>
          </cell>
          <cell r="B5606" t="str">
            <v>JUNCAO DUPLA PVC SOLD P/ ESG PREDIAL DN 100MM</v>
          </cell>
          <cell r="C5606" t="str">
            <v>UN</v>
          </cell>
          <cell r="D5606">
            <v>2</v>
          </cell>
          <cell r="E5606">
            <v>14.18</v>
          </cell>
          <cell r="F5606">
            <v>16.28</v>
          </cell>
          <cell r="H5606">
            <v>22.98</v>
          </cell>
          <cell r="I5606" t="str">
            <v>MATE MHIS 3668</v>
          </cell>
        </row>
        <row r="5607">
          <cell r="A5607">
            <v>3656</v>
          </cell>
          <cell r="B5607" t="str">
            <v>JUNCAO DUPLA PVC SOLD P/ ESG PREDIAL DN 75MM</v>
          </cell>
          <cell r="C5607" t="str">
            <v>UN</v>
          </cell>
          <cell r="D5607">
            <v>2</v>
          </cell>
          <cell r="E5607">
            <v>7.13</v>
          </cell>
          <cell r="F5607">
            <v>8.19</v>
          </cell>
          <cell r="H5607">
            <v>11.55</v>
          </cell>
          <cell r="I5607" t="str">
            <v>MATE MHIS 3656</v>
          </cell>
        </row>
        <row r="5608">
          <cell r="A5608">
            <v>3593</v>
          </cell>
          <cell r="B5608" t="str">
            <v>JUNCAO FERRO GALV 45 ROSCA 1 1/2"</v>
          </cell>
          <cell r="C5608" t="str">
            <v>UN</v>
          </cell>
          <cell r="D5608">
            <v>2</v>
          </cell>
          <cell r="E5608">
            <v>24.83</v>
          </cell>
          <cell r="F5608">
            <v>30.68</v>
          </cell>
          <cell r="H5608">
            <v>37.25</v>
          </cell>
          <cell r="I5608" t="str">
            <v>MATE MHIS 3593</v>
          </cell>
        </row>
        <row r="5609">
          <cell r="A5609">
            <v>3588</v>
          </cell>
          <cell r="B5609" t="str">
            <v>JUNCAO FERRO GALV 45 ROSCA 1 1/4"</v>
          </cell>
          <cell r="C5609" t="str">
            <v>UN</v>
          </cell>
          <cell r="D5609">
            <v>2</v>
          </cell>
          <cell r="E5609">
            <v>18.5</v>
          </cell>
          <cell r="F5609">
            <v>22.86</v>
          </cell>
          <cell r="H5609">
            <v>27.75</v>
          </cell>
          <cell r="I5609" t="str">
            <v>MATE MHIS 3588</v>
          </cell>
        </row>
        <row r="5610">
          <cell r="A5610">
            <v>3585</v>
          </cell>
          <cell r="B5610" t="str">
            <v>JUNCAO FERRO GALV 45 ROSCA 1/2"</v>
          </cell>
          <cell r="C5610" t="str">
            <v>UN</v>
          </cell>
          <cell r="D5610">
            <v>2</v>
          </cell>
          <cell r="E5610">
            <v>4.62</v>
          </cell>
          <cell r="F5610">
            <v>5.71</v>
          </cell>
          <cell r="H5610">
            <v>6.93</v>
          </cell>
          <cell r="I5610" t="str">
            <v>MATE MHIS 3585</v>
          </cell>
        </row>
        <row r="5611">
          <cell r="A5611">
            <v>3587</v>
          </cell>
          <cell r="B5611" t="str">
            <v>JUNCAO FERRO GALV 45 ROSCA 1"</v>
          </cell>
          <cell r="C5611" t="str">
            <v>UN</v>
          </cell>
          <cell r="D5611">
            <v>2</v>
          </cell>
          <cell r="E5611">
            <v>12.49</v>
          </cell>
          <cell r="F5611">
            <v>15.43</v>
          </cell>
          <cell r="H5611">
            <v>18.73</v>
          </cell>
          <cell r="I5611" t="str">
            <v>MATE MHIS 3587</v>
          </cell>
        </row>
        <row r="5612">
          <cell r="A5612">
            <v>3590</v>
          </cell>
          <cell r="B5612" t="str">
            <v>JUNCAO FERRO GALV 45 ROSCA 2 1/2"</v>
          </cell>
          <cell r="C5612" t="str">
            <v>UN</v>
          </cell>
          <cell r="D5612">
            <v>2</v>
          </cell>
          <cell r="E5612">
            <v>60.11</v>
          </cell>
          <cell r="F5612">
            <v>74.28</v>
          </cell>
          <cell r="H5612">
            <v>90.17</v>
          </cell>
          <cell r="I5612" t="str">
            <v>MATE MHIS 3590</v>
          </cell>
        </row>
        <row r="5613">
          <cell r="A5613">
            <v>3589</v>
          </cell>
          <cell r="B5613" t="str">
            <v>JUNCAO FERRO GALV 45 ROSCA 2"</v>
          </cell>
          <cell r="C5613" t="str">
            <v>UN</v>
          </cell>
          <cell r="D5613">
            <v>2</v>
          </cell>
          <cell r="E5613">
            <v>40.630000000000003</v>
          </cell>
          <cell r="F5613">
            <v>50.21</v>
          </cell>
          <cell r="H5613">
            <v>60.95</v>
          </cell>
          <cell r="I5613" t="str">
            <v>MATE MHIS 3589</v>
          </cell>
        </row>
        <row r="5614">
          <cell r="A5614">
            <v>3586</v>
          </cell>
          <cell r="B5614" t="str">
            <v>JUNCAO FERRO GALV 45 ROSCA 3/4"</v>
          </cell>
          <cell r="C5614" t="str">
            <v>UN</v>
          </cell>
          <cell r="D5614">
            <v>2</v>
          </cell>
          <cell r="E5614">
            <v>8.49</v>
          </cell>
          <cell r="F5614">
            <v>10.5</v>
          </cell>
          <cell r="H5614">
            <v>12.74</v>
          </cell>
          <cell r="I5614" t="str">
            <v>MATE MHIS 3586</v>
          </cell>
        </row>
        <row r="5615">
          <cell r="A5615">
            <v>3592</v>
          </cell>
          <cell r="B5615" t="str">
            <v>JUNCAO FERRO GALV 45 ROSCA 3"</v>
          </cell>
          <cell r="C5615" t="str">
            <v>UN</v>
          </cell>
          <cell r="D5615">
            <v>2</v>
          </cell>
          <cell r="E5615">
            <v>91.69</v>
          </cell>
          <cell r="F5615">
            <v>113.3</v>
          </cell>
          <cell r="H5615">
            <v>137.54</v>
          </cell>
          <cell r="I5615" t="str">
            <v>MATE MHIS 3592</v>
          </cell>
        </row>
        <row r="5616">
          <cell r="A5616">
            <v>3591</v>
          </cell>
          <cell r="B5616" t="str">
            <v>JUNCAO FERRO GALV 45 ROSCA 4"</v>
          </cell>
          <cell r="C5616" t="str">
            <v>UN</v>
          </cell>
          <cell r="D5616">
            <v>2</v>
          </cell>
          <cell r="E5616">
            <v>158.26</v>
          </cell>
          <cell r="F5616">
            <v>195.56</v>
          </cell>
          <cell r="H5616">
            <v>237.39</v>
          </cell>
          <cell r="I5616" t="str">
            <v>MATE MHIS 3591</v>
          </cell>
        </row>
        <row r="5617">
          <cell r="A5617">
            <v>3632</v>
          </cell>
          <cell r="B5617" t="str">
            <v>JUNCAO FOFO 45 GR C/FLANGES PN 10/16/25 DN 50X50</v>
          </cell>
          <cell r="C5617" t="str">
            <v>UN</v>
          </cell>
          <cell r="D5617">
            <v>2</v>
          </cell>
          <cell r="E5617">
            <v>90.97</v>
          </cell>
          <cell r="F5617">
            <v>108.19</v>
          </cell>
          <cell r="H5617">
            <v>138.91</v>
          </cell>
          <cell r="I5617" t="str">
            <v>MATE MHIS 3632</v>
          </cell>
        </row>
        <row r="5618">
          <cell r="A5618">
            <v>3638</v>
          </cell>
          <cell r="B5618" t="str">
            <v>JUNCAO FOFO 45 GR C/FLANGES PN-10 DN 400X300</v>
          </cell>
          <cell r="C5618" t="str">
            <v>UN</v>
          </cell>
          <cell r="D5618">
            <v>2</v>
          </cell>
          <cell r="E5618">
            <v>1600.36</v>
          </cell>
          <cell r="F5618">
            <v>1903.34</v>
          </cell>
          <cell r="H5618">
            <v>2443.7600000000002</v>
          </cell>
          <cell r="I5618" t="str">
            <v>MATE MHIS 3638</v>
          </cell>
        </row>
        <row r="5619">
          <cell r="A5619">
            <v>3604</v>
          </cell>
          <cell r="B5619" t="str">
            <v>JUNCAO FOFO 45 GR C/FLANGES PN-10 DN 400X400</v>
          </cell>
          <cell r="C5619" t="str">
            <v>UN</v>
          </cell>
          <cell r="D5619">
            <v>2</v>
          </cell>
          <cell r="E5619">
            <v>2165.2399999999998</v>
          </cell>
          <cell r="F5619">
            <v>2575.16</v>
          </cell>
          <cell r="H5619">
            <v>3306.33</v>
          </cell>
          <cell r="I5619" t="str">
            <v>MATE MHIS 3604</v>
          </cell>
        </row>
        <row r="5620">
          <cell r="A5620">
            <v>3595</v>
          </cell>
          <cell r="B5620" t="str">
            <v>JUNCAO FOFO 45 GR C/FLANGES PN-10/16 DN 100X 80</v>
          </cell>
          <cell r="C5620" t="str">
            <v>UN</v>
          </cell>
          <cell r="D5620">
            <v>2</v>
          </cell>
          <cell r="E5620">
            <v>198.1</v>
          </cell>
          <cell r="F5620">
            <v>235.6</v>
          </cell>
          <cell r="H5620">
            <v>302.5</v>
          </cell>
          <cell r="I5620" t="str">
            <v>MATE MHIS 3595</v>
          </cell>
        </row>
        <row r="5621">
          <cell r="A5621">
            <v>3607</v>
          </cell>
          <cell r="B5621" t="str">
            <v>JUNCAO FOFO 45 GR C/FLANGES PN-10/16 DN 100X100</v>
          </cell>
          <cell r="C5621" t="str">
            <v>UN</v>
          </cell>
          <cell r="D5621">
            <v>1</v>
          </cell>
          <cell r="E5621">
            <v>220</v>
          </cell>
          <cell r="F5621">
            <v>261.64999999999998</v>
          </cell>
          <cell r="H5621">
            <v>335.94</v>
          </cell>
          <cell r="I5621" t="str">
            <v>MATE MHIS 3607</v>
          </cell>
        </row>
        <row r="5622">
          <cell r="A5622">
            <v>3596</v>
          </cell>
          <cell r="B5622" t="str">
            <v>JUNCAO FOFO 45 GR C/FLANGES PN-10/16 DN 150X100</v>
          </cell>
          <cell r="C5622" t="str">
            <v>UN</v>
          </cell>
          <cell r="D5622">
            <v>2</v>
          </cell>
          <cell r="E5622">
            <v>234.58</v>
          </cell>
          <cell r="F5622">
            <v>278.99</v>
          </cell>
          <cell r="H5622">
            <v>358.21</v>
          </cell>
          <cell r="I5622" t="str">
            <v>MATE MHIS 3596</v>
          </cell>
        </row>
        <row r="5623">
          <cell r="A5623">
            <v>3635</v>
          </cell>
          <cell r="B5623" t="str">
            <v>JUNCAO FOFO 45 GR C/FLANGES PN-10/16 DN 150X150</v>
          </cell>
          <cell r="C5623" t="str">
            <v>UN</v>
          </cell>
          <cell r="D5623">
            <v>2</v>
          </cell>
          <cell r="E5623">
            <v>384.76</v>
          </cell>
          <cell r="F5623">
            <v>457.61</v>
          </cell>
          <cell r="H5623">
            <v>587.53</v>
          </cell>
          <cell r="I5623" t="str">
            <v>MATE MHIS 3635</v>
          </cell>
        </row>
        <row r="5624">
          <cell r="A5624">
            <v>3597</v>
          </cell>
          <cell r="B5624" t="str">
            <v>JUNCAO FOFO 45 GR C/FLANGES PN-10/16 DN 200X100</v>
          </cell>
          <cell r="C5624" t="str">
            <v>UN</v>
          </cell>
          <cell r="D5624">
            <v>2</v>
          </cell>
          <cell r="E5624">
            <v>551.96</v>
          </cell>
          <cell r="F5624">
            <v>656.46</v>
          </cell>
          <cell r="H5624">
            <v>842.85</v>
          </cell>
          <cell r="I5624" t="str">
            <v>MATE MHIS 3597</v>
          </cell>
        </row>
        <row r="5625">
          <cell r="A5625">
            <v>3639</v>
          </cell>
          <cell r="B5625" t="str">
            <v>JUNCAO FOFO 45 GR C/FLANGES PN-10/16 DN 200X150</v>
          </cell>
          <cell r="C5625" t="str">
            <v>UN</v>
          </cell>
          <cell r="D5625">
            <v>2</v>
          </cell>
          <cell r="E5625">
            <v>598.94000000000005</v>
          </cell>
          <cell r="F5625">
            <v>712.33</v>
          </cell>
          <cell r="H5625">
            <v>914.58</v>
          </cell>
          <cell r="I5625" t="str">
            <v>MATE MHIS 3639</v>
          </cell>
        </row>
        <row r="5626">
          <cell r="A5626">
            <v>3598</v>
          </cell>
          <cell r="B5626" t="str">
            <v>JUNCAO FOFO 45 GR C/FLANGES PN-10/16 DN 200X200</v>
          </cell>
          <cell r="C5626" t="str">
            <v>UN</v>
          </cell>
          <cell r="D5626">
            <v>2</v>
          </cell>
          <cell r="E5626">
            <v>642.38</v>
          </cell>
          <cell r="F5626">
            <v>763.99</v>
          </cell>
          <cell r="H5626">
            <v>980.92</v>
          </cell>
          <cell r="I5626" t="str">
            <v>MATE MHIS 3598</v>
          </cell>
        </row>
        <row r="5627">
          <cell r="A5627">
            <v>3599</v>
          </cell>
          <cell r="B5627" t="str">
            <v>JUNCAO FOFO 45 GR C/FLANGES PN-10/16 DN 250X150</v>
          </cell>
          <cell r="C5627" t="str">
            <v>UN</v>
          </cell>
          <cell r="D5627">
            <v>2</v>
          </cell>
          <cell r="E5627">
            <v>767.74</v>
          </cell>
          <cell r="F5627">
            <v>913.09</v>
          </cell>
          <cell r="H5627">
            <v>1172.3399999999999</v>
          </cell>
          <cell r="I5627" t="str">
            <v>MATE MHIS 3599</v>
          </cell>
        </row>
        <row r="5628">
          <cell r="A5628" t="str">
            <v>ÓDIGO</v>
          </cell>
          <cell r="B5628" t="str">
            <v>| DESCRIÇÃO DO INSUMO</v>
          </cell>
          <cell r="C5628" t="str">
            <v>| UNID.</v>
          </cell>
          <cell r="D5628" t="str">
            <v>| CAT.</v>
          </cell>
          <cell r="E5628" t="str">
            <v>P R E Ç O</v>
          </cell>
          <cell r="F5628" t="str">
            <v>S  C A L C</v>
          </cell>
          <cell r="G5628" t="str">
            <v>U L A</v>
          </cell>
          <cell r="H5628" t="str">
            <v>D O S  |</v>
          </cell>
          <cell r="I5628" t="str">
            <v>COD.INTELIGENTE</v>
          </cell>
        </row>
        <row r="5629">
          <cell r="D5629">
            <v>1</v>
          </cell>
          <cell r="E5629" t="str">
            <v>.QUARTIL</v>
          </cell>
          <cell r="F5629" t="str">
            <v>MEDIANO</v>
          </cell>
          <cell r="G5629">
            <v>3</v>
          </cell>
          <cell r="H5629" t="str">
            <v>.QUARTIL</v>
          </cell>
        </row>
        <row r="5631">
          <cell r="A5631" t="str">
            <v>íNCULO..</v>
          </cell>
          <cell r="B5631" t="str">
            <v>...: NACIONAL CAIXA</v>
          </cell>
        </row>
        <row r="5633">
          <cell r="A5633">
            <v>3600</v>
          </cell>
          <cell r="B5633" t="str">
            <v>JUNCAO FOFO 45 GR C/FLANGES PN-10/16 DN 250X200</v>
          </cell>
          <cell r="C5633" t="str">
            <v>UN</v>
          </cell>
          <cell r="D5633">
            <v>2</v>
          </cell>
          <cell r="E5633">
            <v>810.4</v>
          </cell>
          <cell r="F5633">
            <v>963.82</v>
          </cell>
          <cell r="H5633">
            <v>1237.48</v>
          </cell>
          <cell r="I5633" t="str">
            <v>MATE MHIS 3600</v>
          </cell>
        </row>
        <row r="5634">
          <cell r="A5634">
            <v>3601</v>
          </cell>
          <cell r="B5634" t="str">
            <v>JUNCAO FOFO 45 GR C/FLANGES PN-10/16 DN 250X250</v>
          </cell>
          <cell r="C5634" t="str">
            <v>UN</v>
          </cell>
          <cell r="D5634">
            <v>2</v>
          </cell>
          <cell r="E5634">
            <v>1071.9000000000001</v>
          </cell>
          <cell r="F5634">
            <v>1274.83</v>
          </cell>
          <cell r="H5634">
            <v>1636.8</v>
          </cell>
          <cell r="I5634" t="str">
            <v>MATE MHIS 3601</v>
          </cell>
        </row>
        <row r="5635">
          <cell r="A5635">
            <v>3602</v>
          </cell>
          <cell r="B5635" t="str">
            <v>JUNCAO FOFO 45 GR C/FLANGES PN-10/16 DN 300X200</v>
          </cell>
          <cell r="C5635" t="str">
            <v>UN</v>
          </cell>
          <cell r="D5635">
            <v>2</v>
          </cell>
          <cell r="E5635">
            <v>980.96</v>
          </cell>
          <cell r="F5635">
            <v>1166.67</v>
          </cell>
          <cell r="H5635">
            <v>1497.93</v>
          </cell>
          <cell r="I5635" t="str">
            <v>MATE MHIS 3602</v>
          </cell>
        </row>
        <row r="5636">
          <cell r="A5636">
            <v>3603</v>
          </cell>
          <cell r="B5636" t="str">
            <v>JUNCAO FOFO 45 GR C/FLANGES PN-10/16 DN 300X300</v>
          </cell>
          <cell r="C5636" t="str">
            <v>UN</v>
          </cell>
          <cell r="D5636">
            <v>2</v>
          </cell>
          <cell r="E5636">
            <v>1401.44</v>
          </cell>
          <cell r="F5636">
            <v>1666.76</v>
          </cell>
          <cell r="H5636">
            <v>2140</v>
          </cell>
          <cell r="I5636" t="str">
            <v>MATE MHIS 3603</v>
          </cell>
        </row>
        <row r="5637">
          <cell r="A5637">
            <v>3637</v>
          </cell>
          <cell r="B5637" t="str">
            <v>JUNCAO FOFO 45 GR C/FLANGES PN-10/16/25 DN   80X 80</v>
          </cell>
          <cell r="C5637" t="str">
            <v>UN</v>
          </cell>
          <cell r="D5637">
            <v>2</v>
          </cell>
          <cell r="E5637">
            <v>161.91</v>
          </cell>
          <cell r="F5637">
            <v>192.56</v>
          </cell>
          <cell r="H5637">
            <v>247.23</v>
          </cell>
          <cell r="I5637" t="str">
            <v>MATE MHIS 3637</v>
          </cell>
        </row>
        <row r="5638">
          <cell r="A5638">
            <v>3608</v>
          </cell>
          <cell r="B5638" t="str">
            <v>JUNCAO FOFO 45 GR C/FLANGES PN-16 DN 200X100</v>
          </cell>
          <cell r="C5638" t="str">
            <v>UN</v>
          </cell>
          <cell r="D5638">
            <v>2</v>
          </cell>
          <cell r="E5638">
            <v>551.96</v>
          </cell>
          <cell r="F5638">
            <v>656.46</v>
          </cell>
          <cell r="H5638">
            <v>842.85</v>
          </cell>
          <cell r="I5638" t="str">
            <v>MATE MHIS 3608</v>
          </cell>
        </row>
        <row r="5639">
          <cell r="A5639">
            <v>3609</v>
          </cell>
          <cell r="B5639" t="str">
            <v>JUNCAO FOFO 45 GR C/FLANGES PN-16 DN 200X150</v>
          </cell>
          <cell r="C5639" t="str">
            <v>UN</v>
          </cell>
          <cell r="D5639">
            <v>2</v>
          </cell>
          <cell r="E5639">
            <v>598.94000000000005</v>
          </cell>
          <cell r="F5639">
            <v>712.33</v>
          </cell>
          <cell r="H5639">
            <v>914.58</v>
          </cell>
          <cell r="I5639" t="str">
            <v>MATE MHIS 3609</v>
          </cell>
        </row>
        <row r="5640">
          <cell r="A5640">
            <v>3610</v>
          </cell>
          <cell r="B5640" t="str">
            <v>JUNCAO FOFO 45 GR C/FLANGES PN-16 DN 200X200</v>
          </cell>
          <cell r="C5640" t="str">
            <v>UN</v>
          </cell>
          <cell r="D5640">
            <v>2</v>
          </cell>
          <cell r="E5640">
            <v>642.38</v>
          </cell>
          <cell r="F5640">
            <v>763.99</v>
          </cell>
          <cell r="H5640">
            <v>980.92</v>
          </cell>
          <cell r="I5640" t="str">
            <v>MATE MHIS 3610</v>
          </cell>
        </row>
        <row r="5641">
          <cell r="A5641">
            <v>3634</v>
          </cell>
          <cell r="B5641" t="str">
            <v>JUNCAO FOFO 45 GR C/FLANGES PN-16 DN 250X150</v>
          </cell>
          <cell r="C5641" t="str">
            <v>UN</v>
          </cell>
          <cell r="D5641">
            <v>2</v>
          </cell>
          <cell r="E5641">
            <v>845.55</v>
          </cell>
          <cell r="F5641">
            <v>1005.63</v>
          </cell>
          <cell r="H5641">
            <v>1291.1600000000001</v>
          </cell>
          <cell r="I5641" t="str">
            <v>MATE MHIS 3634</v>
          </cell>
        </row>
        <row r="5642">
          <cell r="A5642">
            <v>3611</v>
          </cell>
          <cell r="B5642" t="str">
            <v>JUNCAO FOFO 45 GR C/FLANGES PN-16 DN 250X200</v>
          </cell>
          <cell r="C5642" t="str">
            <v>UN</v>
          </cell>
          <cell r="D5642">
            <v>2</v>
          </cell>
          <cell r="E5642">
            <v>892.53</v>
          </cell>
          <cell r="F5642">
            <v>1061.5</v>
          </cell>
          <cell r="H5642">
            <v>1362.89</v>
          </cell>
          <cell r="I5642" t="str">
            <v>MATE MHIS 3611</v>
          </cell>
        </row>
        <row r="5643">
          <cell r="A5643">
            <v>3612</v>
          </cell>
          <cell r="B5643" t="str">
            <v>JUNCAO FOFO 45 GR C/FLANGES PN-16 DN 250X250</v>
          </cell>
          <cell r="C5643" t="str">
            <v>UN</v>
          </cell>
          <cell r="D5643">
            <v>2</v>
          </cell>
          <cell r="E5643">
            <v>1071.8900000000001</v>
          </cell>
          <cell r="F5643">
            <v>1274.82</v>
          </cell>
          <cell r="H5643">
            <v>1636.78</v>
          </cell>
          <cell r="I5643" t="str">
            <v>MATE MHIS 3612</v>
          </cell>
        </row>
        <row r="5644">
          <cell r="A5644">
            <v>3613</v>
          </cell>
          <cell r="B5644" t="str">
            <v>JUNCAO FOFO 45 GR C/FLANGES PN-16 DN 300X200</v>
          </cell>
          <cell r="C5644" t="str">
            <v>UN</v>
          </cell>
          <cell r="D5644">
            <v>2</v>
          </cell>
          <cell r="E5644">
            <v>1271.43</v>
          </cell>
          <cell r="F5644">
            <v>1512.14</v>
          </cell>
          <cell r="H5644">
            <v>1941.48</v>
          </cell>
          <cell r="I5644" t="str">
            <v>MATE MHIS 3613</v>
          </cell>
        </row>
        <row r="5645">
          <cell r="A5645">
            <v>3633</v>
          </cell>
          <cell r="B5645" t="str">
            <v>JUNCAO FOFO 45 GR C/FLANGES PN-16 DN 300X300</v>
          </cell>
          <cell r="C5645" t="str">
            <v>UN</v>
          </cell>
          <cell r="D5645">
            <v>2</v>
          </cell>
          <cell r="E5645">
            <v>1908.87</v>
          </cell>
          <cell r="F5645">
            <v>2270.25</v>
          </cell>
          <cell r="H5645">
            <v>2914.85</v>
          </cell>
          <cell r="I5645" t="str">
            <v>MATE MHIS 3633</v>
          </cell>
        </row>
        <row r="5646">
          <cell r="A5646">
            <v>3614</v>
          </cell>
          <cell r="B5646" t="str">
            <v>JUNCAO FOFO 45 GR C/FLANGES PN-16 DN 400X300</v>
          </cell>
          <cell r="C5646" t="str">
            <v>UN</v>
          </cell>
          <cell r="D5646">
            <v>2</v>
          </cell>
          <cell r="E5646">
            <v>1889.9</v>
          </cell>
          <cell r="F5646">
            <v>2247.69</v>
          </cell>
          <cell r="H5646">
            <v>2885.88</v>
          </cell>
          <cell r="I5646" t="str">
            <v>MATE MHIS 3614</v>
          </cell>
        </row>
        <row r="5647">
          <cell r="A5647">
            <v>3615</v>
          </cell>
          <cell r="B5647" t="str">
            <v>JUNCAO FOFO 45 GR C/FLANGES PN-16 DN 400X400</v>
          </cell>
          <cell r="C5647" t="str">
            <v>UN</v>
          </cell>
          <cell r="D5647">
            <v>2</v>
          </cell>
          <cell r="E5647">
            <v>2365.5</v>
          </cell>
          <cell r="F5647">
            <v>2813.33</v>
          </cell>
          <cell r="H5647">
            <v>3612.12</v>
          </cell>
          <cell r="I5647" t="str">
            <v>MATE MHIS 3615</v>
          </cell>
        </row>
        <row r="5648">
          <cell r="A5648">
            <v>3617</v>
          </cell>
          <cell r="B5648" t="str">
            <v>JUNCAO FOFO 45 GR C/FLANGES PN-25 DN 100X100</v>
          </cell>
          <cell r="C5648" t="str">
            <v>UN</v>
          </cell>
          <cell r="D5648">
            <v>2</v>
          </cell>
          <cell r="E5648">
            <v>220</v>
          </cell>
          <cell r="F5648">
            <v>261.64999999999998</v>
          </cell>
          <cell r="H5648">
            <v>335.94</v>
          </cell>
          <cell r="I5648" t="str">
            <v>MATE MHIS 3617</v>
          </cell>
        </row>
        <row r="5649">
          <cell r="A5649">
            <v>3629</v>
          </cell>
          <cell r="B5649" t="str">
            <v>JUNCAO FOFO 45 GR C/FLANGES PN-25 DN 150X100</v>
          </cell>
          <cell r="C5649" t="str">
            <v>UN</v>
          </cell>
          <cell r="D5649">
            <v>2</v>
          </cell>
          <cell r="E5649">
            <v>422.77</v>
          </cell>
          <cell r="F5649">
            <v>502.81</v>
          </cell>
          <cell r="H5649">
            <v>645.58000000000004</v>
          </cell>
          <cell r="I5649" t="str">
            <v>MATE MHIS 3629</v>
          </cell>
        </row>
        <row r="5650">
          <cell r="A5650">
            <v>3618</v>
          </cell>
          <cell r="B5650" t="str">
            <v>JUNCAO FOFO 45 GR C/FLANGES PN-25 DN 150X150</v>
          </cell>
          <cell r="C5650" t="str">
            <v>UN</v>
          </cell>
          <cell r="D5650">
            <v>2</v>
          </cell>
          <cell r="E5650">
            <v>384.76</v>
          </cell>
          <cell r="F5650">
            <v>457.61</v>
          </cell>
          <cell r="H5650">
            <v>587.53</v>
          </cell>
          <cell r="I5650" t="str">
            <v>MATE MHIS 3618</v>
          </cell>
        </row>
        <row r="5651">
          <cell r="A5651">
            <v>3619</v>
          </cell>
          <cell r="B5651" t="str">
            <v>JUNCAO FOFO 45 GR C/FLANGES PN-25 DN 200X100</v>
          </cell>
          <cell r="C5651" t="str">
            <v>UN</v>
          </cell>
          <cell r="D5651">
            <v>2</v>
          </cell>
          <cell r="E5651">
            <v>610.67999999999995</v>
          </cell>
          <cell r="F5651">
            <v>726.3</v>
          </cell>
          <cell r="H5651">
            <v>932.51</v>
          </cell>
          <cell r="I5651" t="str">
            <v>MATE MHIS 3619</v>
          </cell>
        </row>
        <row r="5652">
          <cell r="A5652">
            <v>3628</v>
          </cell>
          <cell r="B5652" t="str">
            <v>JUNCAO FOFO 45 GR C/FLANGES PN-25 DN 200X150</v>
          </cell>
          <cell r="C5652" t="str">
            <v>UN</v>
          </cell>
          <cell r="D5652">
            <v>2</v>
          </cell>
          <cell r="E5652">
            <v>657.66</v>
          </cell>
          <cell r="F5652">
            <v>782.16</v>
          </cell>
          <cell r="H5652">
            <v>1004.24</v>
          </cell>
          <cell r="I5652" t="str">
            <v>MATE MHIS 3628</v>
          </cell>
        </row>
        <row r="5653">
          <cell r="A5653">
            <v>3620</v>
          </cell>
          <cell r="B5653" t="str">
            <v>JUNCAO FOFO 45 GR C/FLANGES PN-25 DN 200X200</v>
          </cell>
          <cell r="C5653" t="str">
            <v>UN</v>
          </cell>
          <cell r="D5653">
            <v>2</v>
          </cell>
          <cell r="E5653">
            <v>845.57</v>
          </cell>
          <cell r="F5653">
            <v>1005.65</v>
          </cell>
          <cell r="H5653">
            <v>1291.18</v>
          </cell>
          <cell r="I5653" t="str">
            <v>MATE MHIS 3620</v>
          </cell>
        </row>
        <row r="5654">
          <cell r="A5654">
            <v>3627</v>
          </cell>
          <cell r="B5654" t="str">
            <v>JUNCAO FOFO 45 GR C/FLANGES PN-25 DN 250X150</v>
          </cell>
          <cell r="C5654" t="str">
            <v>UN</v>
          </cell>
          <cell r="D5654">
            <v>2</v>
          </cell>
          <cell r="E5654">
            <v>927.77</v>
          </cell>
          <cell r="F5654">
            <v>1103.4100000000001</v>
          </cell>
          <cell r="H5654">
            <v>1416.71</v>
          </cell>
          <cell r="I5654" t="str">
            <v>MATE MHIS 3627</v>
          </cell>
        </row>
        <row r="5655">
          <cell r="A5655">
            <v>3621</v>
          </cell>
          <cell r="B5655" t="str">
            <v>JUNCAO FOFO 45 GR C/FLANGES PN-25 DN 250X200</v>
          </cell>
          <cell r="C5655" t="str">
            <v>UN</v>
          </cell>
          <cell r="D5655">
            <v>2</v>
          </cell>
          <cell r="E5655">
            <v>986.49</v>
          </cell>
          <cell r="F5655">
            <v>1173.25</v>
          </cell>
          <cell r="H5655">
            <v>1506.37</v>
          </cell>
          <cell r="I5655" t="str">
            <v>MATE MHIS 3621</v>
          </cell>
        </row>
        <row r="5656">
          <cell r="A5656">
            <v>3626</v>
          </cell>
          <cell r="B5656" t="str">
            <v>JUNCAO FOFO 45 GR C/FLANGES PN-25 DN 250X250</v>
          </cell>
          <cell r="C5656" t="str">
            <v>UN</v>
          </cell>
          <cell r="D5656">
            <v>2</v>
          </cell>
          <cell r="E5656">
            <v>1071.8900000000001</v>
          </cell>
          <cell r="F5656">
            <v>1274.82</v>
          </cell>
          <cell r="H5656">
            <v>1636.78</v>
          </cell>
          <cell r="I5656" t="str">
            <v>MATE MHIS 3626</v>
          </cell>
        </row>
        <row r="5657">
          <cell r="A5657">
            <v>3622</v>
          </cell>
          <cell r="B5657" t="str">
            <v>JUNCAO FOFO 45 GR C/FLANGES PN-25 DN 300X200</v>
          </cell>
          <cell r="C5657" t="str">
            <v>UN</v>
          </cell>
          <cell r="D5657">
            <v>2</v>
          </cell>
          <cell r="E5657">
            <v>1271.17</v>
          </cell>
          <cell r="F5657">
            <v>1511.83</v>
          </cell>
          <cell r="H5657">
            <v>1941.09</v>
          </cell>
          <cell r="I5657" t="str">
            <v>MATE MHIS 3622</v>
          </cell>
        </row>
        <row r="5658">
          <cell r="A5658">
            <v>3625</v>
          </cell>
          <cell r="B5658" t="str">
            <v>JUNCAO FOFO 45 GR C/FLANGES PN-25 DN 300X300</v>
          </cell>
          <cell r="C5658" t="str">
            <v>UN</v>
          </cell>
          <cell r="D5658">
            <v>2</v>
          </cell>
          <cell r="E5658">
            <v>1908.87</v>
          </cell>
          <cell r="F5658">
            <v>2270.25</v>
          </cell>
          <cell r="H5658">
            <v>2914.85</v>
          </cell>
          <cell r="I5658" t="str">
            <v>MATE MHIS 3625</v>
          </cell>
        </row>
        <row r="5659">
          <cell r="A5659" t="str">
            <v>ÓDIGO</v>
          </cell>
          <cell r="B5659" t="str">
            <v>| DESCRIÇÃO DO INSUMO</v>
          </cell>
          <cell r="C5659" t="str">
            <v>| UNID.</v>
          </cell>
          <cell r="D5659" t="str">
            <v>| CAT.</v>
          </cell>
          <cell r="E5659" t="str">
            <v>P R E Ç O</v>
          </cell>
          <cell r="F5659" t="str">
            <v>S  C A L C</v>
          </cell>
          <cell r="G5659" t="str">
            <v>U L A</v>
          </cell>
          <cell r="H5659" t="str">
            <v>D O S  |</v>
          </cell>
          <cell r="I5659" t="str">
            <v>COD.INTELIGENTE</v>
          </cell>
        </row>
        <row r="5660">
          <cell r="D5660">
            <v>1</v>
          </cell>
          <cell r="E5660" t="str">
            <v>.QUARTIL</v>
          </cell>
          <cell r="F5660" t="str">
            <v>MEDIANO</v>
          </cell>
          <cell r="G5660">
            <v>3</v>
          </cell>
          <cell r="H5660" t="str">
            <v>.QUARTIL</v>
          </cell>
        </row>
        <row r="5662">
          <cell r="A5662" t="str">
            <v>íNCULO..</v>
          </cell>
          <cell r="B5662" t="str">
            <v>...: NACIONAL CAIXA</v>
          </cell>
        </row>
        <row r="5664">
          <cell r="A5664">
            <v>3623</v>
          </cell>
          <cell r="B5664" t="str">
            <v>JUNCAO FOFO 45 GR C/FLANGES PN-25 DN 400X300</v>
          </cell>
          <cell r="C5664" t="str">
            <v>UN</v>
          </cell>
          <cell r="D5664">
            <v>2</v>
          </cell>
          <cell r="E5664">
            <v>2565.75</v>
          </cell>
          <cell r="F5664">
            <v>3051.5</v>
          </cell>
          <cell r="H5664">
            <v>3917.91</v>
          </cell>
          <cell r="I5664" t="str">
            <v>MATE MHIS 3623</v>
          </cell>
        </row>
        <row r="5665">
          <cell r="A5665">
            <v>3624</v>
          </cell>
          <cell r="B5665" t="str">
            <v>JUNCAO FOFO 45 GR C/FLANGES PN-25 DN 400X400</v>
          </cell>
          <cell r="C5665" t="str">
            <v>UN</v>
          </cell>
          <cell r="D5665">
            <v>2</v>
          </cell>
          <cell r="E5665">
            <v>2857.79</v>
          </cell>
          <cell r="F5665">
            <v>3398.82</v>
          </cell>
          <cell r="H5665">
            <v>4363.8500000000004</v>
          </cell>
          <cell r="I5665" t="str">
            <v>MATE MHIS 3624</v>
          </cell>
        </row>
        <row r="5666">
          <cell r="A5666">
            <v>15037</v>
          </cell>
          <cell r="B5666" t="str">
            <v>JUNCAO FOFO 45 GR DN 100X100 INCL ANEIS BORRACHA LH PREDIAL</v>
          </cell>
          <cell r="C5666" t="str">
            <v>UN</v>
          </cell>
          <cell r="D5666">
            <v>2</v>
          </cell>
          <cell r="E5666">
            <v>75.67</v>
          </cell>
          <cell r="F5666">
            <v>96.73</v>
          </cell>
          <cell r="H5666">
            <v>105.7</v>
          </cell>
          <cell r="I5666" t="str">
            <v>MATE MHIS 15037</v>
          </cell>
        </row>
        <row r="5667">
          <cell r="B5667" t="str">
            <v>TRADICIO- NAL P/INSTALACAO ESGOTO PREDIAL</v>
          </cell>
        </row>
        <row r="5668">
          <cell r="A5668">
            <v>15035</v>
          </cell>
          <cell r="B5668" t="str">
            <v>JUNCAO FOFO 45 GR DN 100X50 INCL ANEIS BORRACHA LH PREDIAL T</v>
          </cell>
          <cell r="C5668" t="str">
            <v>UN</v>
          </cell>
          <cell r="D5668">
            <v>2</v>
          </cell>
          <cell r="E5668">
            <v>44.94</v>
          </cell>
          <cell r="F5668">
            <v>57.45</v>
          </cell>
          <cell r="H5668">
            <v>62.78</v>
          </cell>
          <cell r="I5668" t="str">
            <v>MATE MHIS 15035</v>
          </cell>
        </row>
        <row r="5669">
          <cell r="B5669" t="str">
            <v>RADICIONALP/INSTALACAO ESGOTO PREDIAL</v>
          </cell>
        </row>
        <row r="5670">
          <cell r="A5670">
            <v>15036</v>
          </cell>
          <cell r="B5670" t="str">
            <v>JUNCAO FOFO 45 GR DN 100X75 INCL ANEIS BORRACHA LH PREDIAL T</v>
          </cell>
          <cell r="C5670" t="str">
            <v>UN</v>
          </cell>
          <cell r="D5670">
            <v>2</v>
          </cell>
          <cell r="E5670">
            <v>60.95</v>
          </cell>
          <cell r="F5670">
            <v>77.91</v>
          </cell>
          <cell r="H5670">
            <v>85.14</v>
          </cell>
          <cell r="I5670" t="str">
            <v>MATE MHIS 15036</v>
          </cell>
        </row>
        <row r="5671">
          <cell r="B5671" t="str">
            <v>RADICIONALP/INSTALACAO ESGOTO PREDIAL</v>
          </cell>
        </row>
        <row r="5672">
          <cell r="A5672">
            <v>15039</v>
          </cell>
          <cell r="B5672" t="str">
            <v>JUNCAO FOFO 45 GR DN 150X100 INCL ANEIS BORRACHA LH PREDIAL</v>
          </cell>
          <cell r="C5672" t="str">
            <v>UN</v>
          </cell>
          <cell r="D5672">
            <v>2</v>
          </cell>
          <cell r="E5672">
            <v>99.78</v>
          </cell>
          <cell r="F5672">
            <v>127.56</v>
          </cell>
          <cell r="H5672">
            <v>139.38999999999999</v>
          </cell>
          <cell r="I5672" t="str">
            <v>MATE MHIS 15039</v>
          </cell>
        </row>
        <row r="5673">
          <cell r="B5673" t="str">
            <v>TRADICIO- NAL P/INSTALACAO ESGOTO PREDIAL</v>
          </cell>
        </row>
        <row r="5674">
          <cell r="A5674">
            <v>15040</v>
          </cell>
          <cell r="B5674" t="str">
            <v>JUNCAO FOFO 45 GR DN 150X150 INCL ANEIS BORRACHA LH PREDIAL</v>
          </cell>
          <cell r="C5674" t="str">
            <v>UN</v>
          </cell>
          <cell r="D5674">
            <v>2</v>
          </cell>
          <cell r="E5674">
            <v>126.53</v>
          </cell>
          <cell r="F5674">
            <v>161.75</v>
          </cell>
          <cell r="H5674">
            <v>176.76</v>
          </cell>
          <cell r="I5674" t="str">
            <v>MATE MHIS 15040</v>
          </cell>
        </row>
        <row r="5675">
          <cell r="B5675" t="str">
            <v>TRADICIO- NAL P/INSTALACAO ESGOTO PREDIAL</v>
          </cell>
        </row>
        <row r="5676">
          <cell r="A5676">
            <v>15038</v>
          </cell>
          <cell r="B5676" t="str">
            <v>JUNCAO FOFO 45 GR DN 150X75 INCL ANEIS BORRACHA LH PREDIAL T</v>
          </cell>
          <cell r="C5676" t="str">
            <v>UN</v>
          </cell>
          <cell r="D5676">
            <v>2</v>
          </cell>
          <cell r="E5676">
            <v>76.83</v>
          </cell>
          <cell r="F5676">
            <v>98.22</v>
          </cell>
          <cell r="H5676">
            <v>107.33</v>
          </cell>
          <cell r="I5676" t="str">
            <v>MATE MHIS 15038</v>
          </cell>
        </row>
        <row r="5677">
          <cell r="B5677" t="str">
            <v>RADICIONALP/INSTALACAO ESGOTO PREDIAL</v>
          </cell>
        </row>
        <row r="5678">
          <cell r="A5678">
            <v>15032</v>
          </cell>
          <cell r="B5678" t="str">
            <v>JUNCAO FOFO 45 GR DN 50X50 INCL ANEIS BORRACHA LH PREDIAL TR</v>
          </cell>
          <cell r="C5678" t="str">
            <v>UN</v>
          </cell>
          <cell r="D5678">
            <v>2</v>
          </cell>
          <cell r="E5678">
            <v>34.619999999999997</v>
          </cell>
          <cell r="F5678">
            <v>44.25</v>
          </cell>
          <cell r="H5678">
            <v>48.36</v>
          </cell>
          <cell r="I5678" t="str">
            <v>MATE MHIS 15032</v>
          </cell>
        </row>
        <row r="5679">
          <cell r="B5679" t="str">
            <v>ADICIONAL P/INSTALACAO ESGOTO PREDIAL</v>
          </cell>
        </row>
        <row r="5680">
          <cell r="A5680">
            <v>15033</v>
          </cell>
          <cell r="B5680" t="str">
            <v>JUNCAO FOFO 45 GR DN 75X50 INCL ANEIS BORRACHA LH PREDIAL TR</v>
          </cell>
          <cell r="C5680" t="str">
            <v>UN</v>
          </cell>
          <cell r="D5680">
            <v>2</v>
          </cell>
          <cell r="E5680">
            <v>39.78</v>
          </cell>
          <cell r="F5680">
            <v>50.85</v>
          </cell>
          <cell r="H5680">
            <v>55.57</v>
          </cell>
          <cell r="I5680" t="str">
            <v>MATE MHIS 15033</v>
          </cell>
        </row>
        <row r="5681">
          <cell r="B5681" t="str">
            <v>ADICIONAL P/INSTALACAO ESGOTO PREDIAL</v>
          </cell>
        </row>
        <row r="5682">
          <cell r="A5682">
            <v>15034</v>
          </cell>
          <cell r="B5682" t="str">
            <v>JUNCAO FOFO 45 GR DN 75X75 INCL ANEIS BORRACHA LH PREDIAL TR</v>
          </cell>
          <cell r="C5682" t="str">
            <v>UN</v>
          </cell>
          <cell r="D5682">
            <v>2</v>
          </cell>
          <cell r="E5682">
            <v>49.26</v>
          </cell>
          <cell r="F5682">
            <v>62.97</v>
          </cell>
          <cell r="H5682">
            <v>68.81</v>
          </cell>
          <cell r="I5682" t="str">
            <v>MATE MHIS 15034</v>
          </cell>
        </row>
        <row r="5683">
          <cell r="B5683" t="str">
            <v>ADICIONAL P/INSTALACAO ESGOTO PREDIAL</v>
          </cell>
        </row>
        <row r="5684">
          <cell r="A5684">
            <v>15041</v>
          </cell>
          <cell r="B5684" t="str">
            <v>JUNCAO FOFO 45 GR DUPLA DN 100X100 INCL ANEIS BORRACHA LH PR</v>
          </cell>
          <cell r="C5684" t="str">
            <v>UN</v>
          </cell>
          <cell r="D5684">
            <v>2</v>
          </cell>
          <cell r="E5684">
            <v>83.27</v>
          </cell>
          <cell r="F5684">
            <v>106.44</v>
          </cell>
          <cell r="H5684">
            <v>116.32</v>
          </cell>
          <cell r="I5684" t="str">
            <v>MATE MHIS 15041</v>
          </cell>
        </row>
        <row r="5685">
          <cell r="B5685" t="str">
            <v>EDIAL TRA-DICIONAL P/INSTALACAO ESGOTO PREDIAL</v>
          </cell>
        </row>
        <row r="5686">
          <cell r="A5686">
            <v>10908</v>
          </cell>
          <cell r="B5686" t="str">
            <v>JUNCAO INVERTIDA PVC SOLD P/ ESG PREDIAL REDUCAO 100 X 50MM</v>
          </cell>
          <cell r="C5686" t="str">
            <v>UN</v>
          </cell>
          <cell r="D5686">
            <v>2</v>
          </cell>
          <cell r="E5686">
            <v>6.08</v>
          </cell>
          <cell r="F5686">
            <v>6.98</v>
          </cell>
          <cell r="H5686">
            <v>9.85</v>
          </cell>
          <cell r="I5686" t="str">
            <v>MATE MHIS 10908</v>
          </cell>
        </row>
        <row r="5687">
          <cell r="A5687">
            <v>10909</v>
          </cell>
          <cell r="B5687" t="str">
            <v>JUNCAO INVERTIDA PVC SOLD P/ ESG PREDIAL REDUCAO 100 X 75MM</v>
          </cell>
          <cell r="C5687" t="str">
            <v>UN</v>
          </cell>
          <cell r="D5687">
            <v>2</v>
          </cell>
          <cell r="E5687">
            <v>10.029999999999999</v>
          </cell>
          <cell r="F5687">
            <v>11.51</v>
          </cell>
          <cell r="H5687">
            <v>16.25</v>
          </cell>
          <cell r="I5687" t="str">
            <v>MATE MHIS 10909</v>
          </cell>
        </row>
        <row r="5688">
          <cell r="A5688">
            <v>3669</v>
          </cell>
          <cell r="B5688" t="str">
            <v>JUNCAO INVERTIDA PVC SOLD P/ ESG PREDIAL REDUCAO 75 X 50MM</v>
          </cell>
          <cell r="C5688" t="str">
            <v>UN</v>
          </cell>
          <cell r="D5688">
            <v>2</v>
          </cell>
          <cell r="E5688">
            <v>3.92</v>
          </cell>
          <cell r="F5688">
            <v>4.5</v>
          </cell>
          <cell r="H5688">
            <v>6.35</v>
          </cell>
          <cell r="I5688" t="str">
            <v>MATE MHIS 3669</v>
          </cell>
        </row>
        <row r="5689">
          <cell r="A5689">
            <v>10911</v>
          </cell>
          <cell r="B5689" t="str">
            <v>JUNCAO INVERTIDA PVC SOLD P/ ESG PREDIAL 75MM</v>
          </cell>
          <cell r="C5689" t="str">
            <v>UN</v>
          </cell>
          <cell r="D5689">
            <v>2</v>
          </cell>
          <cell r="E5689">
            <v>13.58</v>
          </cell>
          <cell r="F5689">
            <v>15.59</v>
          </cell>
          <cell r="H5689">
            <v>22.01</v>
          </cell>
          <cell r="I5689" t="str">
            <v>MATE MHIS 10911</v>
          </cell>
        </row>
        <row r="5690">
          <cell r="A5690" t="str">
            <v>ÓDIGO</v>
          </cell>
          <cell r="B5690" t="str">
            <v>| DESCRIÇÃO DO INSUMO</v>
          </cell>
          <cell r="C5690" t="str">
            <v>| UNID.</v>
          </cell>
          <cell r="D5690" t="str">
            <v>| CAT.</v>
          </cell>
          <cell r="E5690" t="str">
            <v>P R E Ç O</v>
          </cell>
          <cell r="F5690" t="str">
            <v>S  C A L C</v>
          </cell>
          <cell r="G5690" t="str">
            <v>U L A</v>
          </cell>
          <cell r="H5690" t="str">
            <v>D O S  |</v>
          </cell>
          <cell r="I5690" t="str">
            <v>COD.INTELIGENTE</v>
          </cell>
        </row>
        <row r="5691">
          <cell r="D5691">
            <v>1</v>
          </cell>
          <cell r="E5691" t="str">
            <v>.QUARTIL</v>
          </cell>
          <cell r="F5691" t="str">
            <v>MEDIANO</v>
          </cell>
          <cell r="G5691">
            <v>3</v>
          </cell>
          <cell r="H5691" t="str">
            <v>.QUARTIL</v>
          </cell>
        </row>
        <row r="5693">
          <cell r="A5693" t="str">
            <v>íNCULO..</v>
          </cell>
          <cell r="B5693" t="str">
            <v>...: NACIONAL CAIXA</v>
          </cell>
        </row>
        <row r="5695">
          <cell r="A5695">
            <v>10865</v>
          </cell>
          <cell r="B5695" t="str">
            <v>JUNCAO PVC PBA NBR 10251 P/ REDE AGUA BBB DN 50/DE 60 MM</v>
          </cell>
          <cell r="C5695" t="str">
            <v>UN</v>
          </cell>
          <cell r="D5695">
            <v>2</v>
          </cell>
          <cell r="E5695">
            <v>10.58</v>
          </cell>
          <cell r="F5695">
            <v>11.82</v>
          </cell>
          <cell r="H5695">
            <v>13.07</v>
          </cell>
          <cell r="I5695" t="str">
            <v>MATE MHIS 10865</v>
          </cell>
        </row>
        <row r="5696">
          <cell r="A5696">
            <v>3666</v>
          </cell>
          <cell r="B5696" t="str">
            <v>JUNCAO PVC SOLD 45G P/ ESG PREDIAL DN 40MM</v>
          </cell>
          <cell r="C5696" t="str">
            <v>UN</v>
          </cell>
          <cell r="D5696">
            <v>2</v>
          </cell>
          <cell r="E5696">
            <v>1.39</v>
          </cell>
          <cell r="F5696">
            <v>1.59</v>
          </cell>
          <cell r="H5696">
            <v>2.25</v>
          </cell>
          <cell r="I5696" t="str">
            <v>MATE MHIS 3666</v>
          </cell>
        </row>
        <row r="5697">
          <cell r="A5697">
            <v>3653</v>
          </cell>
          <cell r="B5697" t="str">
            <v>JUNCAO PVC 45G NBR 10569 P/ REDE COLET ESG JE BBB DN 100MM</v>
          </cell>
          <cell r="C5697" t="str">
            <v>UN</v>
          </cell>
          <cell r="D5697">
            <v>1</v>
          </cell>
          <cell r="E5697">
            <v>11.01</v>
          </cell>
          <cell r="F5697">
            <v>12.3</v>
          </cell>
          <cell r="H5697">
            <v>13.59</v>
          </cell>
          <cell r="I5697" t="str">
            <v>MATE MHIS 3653</v>
          </cell>
        </row>
        <row r="5698">
          <cell r="A5698">
            <v>3649</v>
          </cell>
          <cell r="B5698" t="str">
            <v>JUNCAO PVC 45G NBR 10569 P/ REDE COLET ESG JE BBB DN 150MM</v>
          </cell>
          <cell r="C5698" t="str">
            <v>UN</v>
          </cell>
          <cell r="D5698">
            <v>2</v>
          </cell>
          <cell r="E5698">
            <v>21.83</v>
          </cell>
          <cell r="F5698">
            <v>24.38</v>
          </cell>
          <cell r="H5698">
            <v>26.94</v>
          </cell>
          <cell r="I5698" t="str">
            <v>MATE MHIS 3649</v>
          </cell>
        </row>
        <row r="5699">
          <cell r="A5699">
            <v>3651</v>
          </cell>
          <cell r="B5699" t="str">
            <v>JUNCAO PVC 45G NBR 10569 P/ REDE COLET ESG JE BBB DN 200MM</v>
          </cell>
          <cell r="C5699" t="str">
            <v>UN</v>
          </cell>
          <cell r="D5699">
            <v>2</v>
          </cell>
          <cell r="E5699">
            <v>36.24</v>
          </cell>
          <cell r="F5699">
            <v>40.49</v>
          </cell>
          <cell r="H5699">
            <v>44.74</v>
          </cell>
          <cell r="I5699" t="str">
            <v>MATE MHIS 3651</v>
          </cell>
        </row>
        <row r="5700">
          <cell r="A5700">
            <v>3650</v>
          </cell>
          <cell r="B5700" t="str">
            <v>JUNCAO PVC 45G NBR 10569 P/ REDE COLET ESG JE BBB DN 250MM</v>
          </cell>
          <cell r="C5700" t="str">
            <v>UN</v>
          </cell>
          <cell r="D5700">
            <v>2</v>
          </cell>
          <cell r="E5700">
            <v>105.63</v>
          </cell>
          <cell r="F5700">
            <v>118</v>
          </cell>
          <cell r="H5700">
            <v>130.38</v>
          </cell>
          <cell r="I5700" t="str">
            <v>MATE MHIS 3650</v>
          </cell>
        </row>
        <row r="5701">
          <cell r="A5701">
            <v>3645</v>
          </cell>
          <cell r="B5701" t="str">
            <v>JUNCAO PVC 45G NBR 10569 P/ REDE COLET ESG JE BBB DN 300MM</v>
          </cell>
          <cell r="C5701" t="str">
            <v>UN</v>
          </cell>
          <cell r="D5701">
            <v>2</v>
          </cell>
          <cell r="E5701">
            <v>172.78</v>
          </cell>
          <cell r="F5701">
            <v>193.02</v>
          </cell>
          <cell r="H5701">
            <v>213.27</v>
          </cell>
          <cell r="I5701" t="str">
            <v>MATE MHIS 3645</v>
          </cell>
        </row>
        <row r="5702">
          <cell r="A5702">
            <v>3646</v>
          </cell>
          <cell r="B5702" t="str">
            <v>JUNCAO PVC 45G NBR 10569 P/ REDE COLET ESG JE BBB DN 350MM</v>
          </cell>
          <cell r="C5702" t="str">
            <v>UN</v>
          </cell>
          <cell r="D5702">
            <v>2</v>
          </cell>
          <cell r="E5702">
            <v>254.04</v>
          </cell>
          <cell r="F5702">
            <v>283.8</v>
          </cell>
          <cell r="H5702">
            <v>313.57</v>
          </cell>
          <cell r="I5702" t="str">
            <v>MATE MHIS 3646</v>
          </cell>
        </row>
        <row r="5703">
          <cell r="A5703">
            <v>3647</v>
          </cell>
          <cell r="B5703" t="str">
            <v>JUNCAO PVC 45G NBR 10569 P/ REDE COLET ESG JE BBB DN 400MM</v>
          </cell>
          <cell r="C5703" t="str">
            <v>UN</v>
          </cell>
          <cell r="D5703">
            <v>2</v>
          </cell>
          <cell r="E5703">
            <v>344.89</v>
          </cell>
          <cell r="F5703">
            <v>385.3</v>
          </cell>
          <cell r="H5703">
            <v>425.71</v>
          </cell>
          <cell r="I5703" t="str">
            <v>MATE MHIS 3647</v>
          </cell>
        </row>
        <row r="5704">
          <cell r="A5704">
            <v>12625</v>
          </cell>
          <cell r="B5704" t="str">
            <v>JUNCAO PVC 60G AQUAPLUV 88 MM</v>
          </cell>
          <cell r="C5704" t="str">
            <v>UN</v>
          </cell>
          <cell r="D5704">
            <v>2</v>
          </cell>
          <cell r="E5704">
            <v>12.7</v>
          </cell>
          <cell r="F5704">
            <v>12.7</v>
          </cell>
          <cell r="H5704">
            <v>12.7</v>
          </cell>
          <cell r="I5704" t="str">
            <v>MATE MHIS 12625</v>
          </cell>
        </row>
        <row r="5705">
          <cell r="A5705">
            <v>20134</v>
          </cell>
          <cell r="B5705" t="str">
            <v>JUNCAO SIMPLES PVC LEVE 125MM</v>
          </cell>
          <cell r="C5705" t="str">
            <v>UN</v>
          </cell>
          <cell r="D5705">
            <v>2</v>
          </cell>
          <cell r="E5705">
            <v>59.42</v>
          </cell>
          <cell r="F5705">
            <v>68.23</v>
          </cell>
          <cell r="H5705">
            <v>96.29</v>
          </cell>
          <cell r="I5705" t="str">
            <v>MATE MHIS 20134</v>
          </cell>
        </row>
        <row r="5706">
          <cell r="A5706">
            <v>20136</v>
          </cell>
          <cell r="B5706" t="str">
            <v>JUNCAO SIMPLES PVC LEVE 150MM</v>
          </cell>
          <cell r="C5706" t="str">
            <v>UN</v>
          </cell>
          <cell r="D5706">
            <v>2</v>
          </cell>
          <cell r="E5706">
            <v>66.42</v>
          </cell>
          <cell r="F5706">
            <v>76.260000000000005</v>
          </cell>
          <cell r="H5706">
            <v>107.62</v>
          </cell>
          <cell r="I5706" t="str">
            <v>MATE MHIS 20136</v>
          </cell>
        </row>
        <row r="5707">
          <cell r="A5707">
            <v>3670</v>
          </cell>
          <cell r="B5707" t="str">
            <v>JUNCAO SIMPLES PVC P/ ESG PREDIAL DN 100X100MM</v>
          </cell>
          <cell r="C5707" t="str">
            <v>UN</v>
          </cell>
          <cell r="D5707">
            <v>2</v>
          </cell>
          <cell r="E5707">
            <v>8.07</v>
          </cell>
          <cell r="F5707">
            <v>9.26</v>
          </cell>
          <cell r="H5707">
            <v>13.07</v>
          </cell>
          <cell r="I5707" t="str">
            <v>MATE MHIS 3670</v>
          </cell>
        </row>
        <row r="5708">
          <cell r="A5708">
            <v>3659</v>
          </cell>
          <cell r="B5708" t="str">
            <v>JUNCAO SIMPLES PVC P/ ESG PREDIAL DN 100X50MM</v>
          </cell>
          <cell r="C5708" t="str">
            <v>UN</v>
          </cell>
          <cell r="D5708">
            <v>2</v>
          </cell>
          <cell r="E5708">
            <v>4.74</v>
          </cell>
          <cell r="F5708">
            <v>5.44</v>
          </cell>
          <cell r="H5708">
            <v>7.69</v>
          </cell>
          <cell r="I5708" t="str">
            <v>MATE MHIS 3659</v>
          </cell>
        </row>
        <row r="5709">
          <cell r="A5709">
            <v>3660</v>
          </cell>
          <cell r="B5709" t="str">
            <v>JUNCAO SIMPLES PVC P/ ESG PREDIAL DN 100X75MM</v>
          </cell>
          <cell r="C5709" t="str">
            <v>UN</v>
          </cell>
          <cell r="D5709">
            <v>2</v>
          </cell>
          <cell r="E5709">
            <v>8.3800000000000008</v>
          </cell>
          <cell r="F5709">
            <v>9.6199999999999992</v>
          </cell>
          <cell r="H5709">
            <v>13.58</v>
          </cell>
          <cell r="I5709" t="str">
            <v>MATE MHIS 3660</v>
          </cell>
        </row>
        <row r="5710">
          <cell r="A5710">
            <v>3662</v>
          </cell>
          <cell r="B5710" t="str">
            <v>JUNCAO SIMPLES PVC P/ ESG PREDIAL DN 50X50MM</v>
          </cell>
          <cell r="C5710" t="str">
            <v>UN</v>
          </cell>
          <cell r="D5710">
            <v>2</v>
          </cell>
          <cell r="E5710">
            <v>3.06</v>
          </cell>
          <cell r="F5710">
            <v>3.52</v>
          </cell>
          <cell r="H5710">
            <v>4.97</v>
          </cell>
          <cell r="I5710" t="str">
            <v>MATE MHIS 3662</v>
          </cell>
        </row>
        <row r="5711">
          <cell r="A5711">
            <v>3661</v>
          </cell>
          <cell r="B5711" t="str">
            <v>JUNCAO SIMPLES PVC P/ ESG PREDIAL DN 75X50MM</v>
          </cell>
          <cell r="C5711" t="str">
            <v>UN</v>
          </cell>
          <cell r="D5711">
            <v>2</v>
          </cell>
          <cell r="E5711">
            <v>4.8</v>
          </cell>
          <cell r="F5711">
            <v>5.51</v>
          </cell>
          <cell r="H5711">
            <v>7.78</v>
          </cell>
          <cell r="I5711" t="str">
            <v>MATE MHIS 3661</v>
          </cell>
        </row>
        <row r="5712">
          <cell r="A5712">
            <v>3658</v>
          </cell>
          <cell r="B5712" t="str">
            <v>JUNCAO SIMPLES PVC P/ ESG PREDIAL DN 75X75MM</v>
          </cell>
          <cell r="C5712" t="str">
            <v>UN</v>
          </cell>
          <cell r="D5712">
            <v>2</v>
          </cell>
          <cell r="E5712">
            <v>6.11</v>
          </cell>
          <cell r="F5712">
            <v>7.01</v>
          </cell>
          <cell r="H5712">
            <v>9.9</v>
          </cell>
          <cell r="I5712" t="str">
            <v>MATE MHIS 3658</v>
          </cell>
        </row>
        <row r="5713">
          <cell r="A5713">
            <v>20144</v>
          </cell>
          <cell r="B5713" t="str">
            <v>JUNCAO SIMPLES PVC SERIE R P/ESG PREDIAL DN 100 X 100MM</v>
          </cell>
          <cell r="C5713" t="str">
            <v>UN</v>
          </cell>
          <cell r="D5713">
            <v>2</v>
          </cell>
          <cell r="E5713">
            <v>22.16</v>
          </cell>
          <cell r="F5713">
            <v>25.45</v>
          </cell>
          <cell r="H5713">
            <v>35.92</v>
          </cell>
          <cell r="I5713" t="str">
            <v>MATE MHIS 20144</v>
          </cell>
        </row>
        <row r="5714">
          <cell r="A5714">
            <v>20143</v>
          </cell>
          <cell r="B5714" t="str">
            <v>JUNCAO SIMPLES PVC SERIE R P/ESG PREDIAL DN 100 X 75MM</v>
          </cell>
          <cell r="C5714" t="str">
            <v>UN</v>
          </cell>
          <cell r="D5714">
            <v>2</v>
          </cell>
          <cell r="E5714">
            <v>23.24</v>
          </cell>
          <cell r="F5714">
            <v>26.69</v>
          </cell>
          <cell r="H5714">
            <v>37.67</v>
          </cell>
          <cell r="I5714" t="str">
            <v>MATE MHIS 20143</v>
          </cell>
        </row>
        <row r="5715">
          <cell r="A5715">
            <v>20145</v>
          </cell>
          <cell r="B5715" t="str">
            <v>JUNCAO SIMPLES PVC SERIE R P/ESG PREDIAL DN 150 X 100MM</v>
          </cell>
          <cell r="C5715" t="str">
            <v>UN</v>
          </cell>
          <cell r="D5715">
            <v>2</v>
          </cell>
          <cell r="E5715">
            <v>57.32</v>
          </cell>
          <cell r="F5715">
            <v>65.81</v>
          </cell>
          <cell r="H5715">
            <v>92.88</v>
          </cell>
          <cell r="I5715" t="str">
            <v>MATE MHIS 20145</v>
          </cell>
        </row>
        <row r="5716">
          <cell r="A5716">
            <v>20146</v>
          </cell>
          <cell r="B5716" t="str">
            <v>JUNCAO SIMPLES PVC SERIE R P/ESG PREDIAL DN 150 X 150MM</v>
          </cell>
          <cell r="C5716" t="str">
            <v>UN</v>
          </cell>
          <cell r="D5716">
            <v>2</v>
          </cell>
          <cell r="E5716">
            <v>59.31</v>
          </cell>
          <cell r="F5716">
            <v>68.099999999999994</v>
          </cell>
          <cell r="H5716">
            <v>96.11</v>
          </cell>
          <cell r="I5716" t="str">
            <v>MATE MHIS 20146</v>
          </cell>
        </row>
        <row r="5717">
          <cell r="A5717">
            <v>20140</v>
          </cell>
          <cell r="B5717" t="str">
            <v>JUNCAO SIMPLES PVC SERIE R P/ESG PREDIAL DN 40MM</v>
          </cell>
          <cell r="C5717" t="str">
            <v>UN</v>
          </cell>
          <cell r="D5717">
            <v>2</v>
          </cell>
          <cell r="E5717">
            <v>3.97</v>
          </cell>
          <cell r="F5717">
            <v>4.5599999999999996</v>
          </cell>
          <cell r="H5717">
            <v>6.44</v>
          </cell>
          <cell r="I5717" t="str">
            <v>MATE MHIS 20140</v>
          </cell>
        </row>
        <row r="5718">
          <cell r="A5718">
            <v>20141</v>
          </cell>
          <cell r="B5718" t="str">
            <v>JUNCAO SIMPLES PVC SERIE R P/ESG PREDIAL DN 50MM</v>
          </cell>
          <cell r="C5718" t="str">
            <v>UN</v>
          </cell>
          <cell r="D5718">
            <v>2</v>
          </cell>
          <cell r="E5718">
            <v>6.13</v>
          </cell>
          <cell r="F5718">
            <v>7.04</v>
          </cell>
          <cell r="H5718">
            <v>9.94</v>
          </cell>
          <cell r="I5718" t="str">
            <v>MATE MHIS 20141</v>
          </cell>
        </row>
        <row r="5719">
          <cell r="A5719">
            <v>20142</v>
          </cell>
          <cell r="B5719" t="str">
            <v>JUNCAO SIMPLES PVC SERIE R P/ESG PREDIAL DN 75 X 75MM</v>
          </cell>
          <cell r="C5719" t="str">
            <v>UN</v>
          </cell>
          <cell r="D5719">
            <v>2</v>
          </cell>
          <cell r="E5719">
            <v>14.55</v>
          </cell>
          <cell r="F5719">
            <v>16.7</v>
          </cell>
          <cell r="H5719">
            <v>23.57</v>
          </cell>
          <cell r="I5719" t="str">
            <v>MATE MHIS 20142</v>
          </cell>
        </row>
        <row r="5720">
          <cell r="A5720">
            <v>20138</v>
          </cell>
          <cell r="B5720" t="str">
            <v>JUNCAO SIMPLES REDUCAO PVC LEVE C/ BOLSA P/ ANEL 150 X 100MM</v>
          </cell>
          <cell r="C5720" t="str">
            <v>UN</v>
          </cell>
          <cell r="D5720">
            <v>2</v>
          </cell>
          <cell r="E5720">
            <v>25.57</v>
          </cell>
          <cell r="F5720">
            <v>29.36</v>
          </cell>
          <cell r="H5720">
            <v>41.44</v>
          </cell>
          <cell r="I5720" t="str">
            <v>MATE MHIS 20138</v>
          </cell>
        </row>
        <row r="5721">
          <cell r="A5721" t="str">
            <v>ÓDIGO</v>
          </cell>
          <cell r="B5721" t="str">
            <v>| DESCRIÇÃO DO INSUMO</v>
          </cell>
          <cell r="C5721" t="str">
            <v>| UNID.</v>
          </cell>
          <cell r="D5721" t="str">
            <v>| CAT.</v>
          </cell>
          <cell r="E5721" t="str">
            <v>P R E Ç O</v>
          </cell>
          <cell r="F5721" t="str">
            <v>S  C A L C</v>
          </cell>
          <cell r="G5721" t="str">
            <v>U L A</v>
          </cell>
          <cell r="H5721" t="str">
            <v>D O S  |</v>
          </cell>
          <cell r="I5721" t="str">
            <v>COD.INTELIGENTE</v>
          </cell>
        </row>
        <row r="5722">
          <cell r="D5722">
            <v>1</v>
          </cell>
          <cell r="E5722" t="str">
            <v>.QUARTIL</v>
          </cell>
          <cell r="F5722" t="str">
            <v>MEDIANO</v>
          </cell>
          <cell r="G5722">
            <v>3</v>
          </cell>
          <cell r="H5722" t="str">
            <v>.QUARTIL</v>
          </cell>
        </row>
        <row r="5724">
          <cell r="A5724" t="str">
            <v>íNCULO..</v>
          </cell>
          <cell r="B5724" t="str">
            <v>...: NACIONAL CAIXA</v>
          </cell>
        </row>
        <row r="5726">
          <cell r="A5726">
            <v>20137</v>
          </cell>
          <cell r="B5726" t="str">
            <v>JUNCAO SIMPLES REDUCAO PVC LEVE C/ BOLSA P/ ANEL 150 X 75MM</v>
          </cell>
          <cell r="C5726" t="str">
            <v>UN</v>
          </cell>
          <cell r="D5726">
            <v>2</v>
          </cell>
          <cell r="E5726">
            <v>22.36</v>
          </cell>
          <cell r="F5726">
            <v>25.68</v>
          </cell>
          <cell r="H5726">
            <v>36.24</v>
          </cell>
          <cell r="I5726" t="str">
            <v>MATE MHIS 20137</v>
          </cell>
        </row>
        <row r="5727">
          <cell r="A5727">
            <v>14157</v>
          </cell>
          <cell r="B5727" t="str">
            <v>JUNCAO 2 GARRAS P/ INST. APARENTE</v>
          </cell>
          <cell r="C5727" t="str">
            <v>UN</v>
          </cell>
          <cell r="D5727">
            <v>2</v>
          </cell>
          <cell r="E5727">
            <v>2.7</v>
          </cell>
          <cell r="F5727">
            <v>2.7</v>
          </cell>
          <cell r="H5727">
            <v>2.93</v>
          </cell>
          <cell r="I5727" t="str">
            <v>MATE MDIV 14157</v>
          </cell>
        </row>
        <row r="5728">
          <cell r="A5728">
            <v>3655</v>
          </cell>
          <cell r="B5728" t="str">
            <v>JUNCAO 45G PVC C/ ROSCA 1 1/2"</v>
          </cell>
          <cell r="C5728" t="str">
            <v>UN</v>
          </cell>
          <cell r="D5728">
            <v>2</v>
          </cell>
          <cell r="E5728">
            <v>8.3800000000000008</v>
          </cell>
          <cell r="F5728">
            <v>9.48</v>
          </cell>
          <cell r="H5728">
            <v>10.58</v>
          </cell>
          <cell r="I5728" t="str">
            <v>MATE MHIS 3655</v>
          </cell>
        </row>
        <row r="5729">
          <cell r="A5729">
            <v>3657</v>
          </cell>
          <cell r="B5729" t="str">
            <v>JUNCAO 45G PVC C/ ROSCA 1 1/4"</v>
          </cell>
          <cell r="C5729" t="str">
            <v>UN</v>
          </cell>
          <cell r="D5729">
            <v>2</v>
          </cell>
          <cell r="E5729">
            <v>7.08</v>
          </cell>
          <cell r="F5729">
            <v>8.02</v>
          </cell>
          <cell r="H5729">
            <v>8.9499999999999993</v>
          </cell>
          <cell r="I5729" t="str">
            <v>MATE MHIS 3657</v>
          </cell>
        </row>
        <row r="5730">
          <cell r="A5730">
            <v>3654</v>
          </cell>
          <cell r="B5730" t="str">
            <v>JUNCAO 45G PVC C/ ROSCA 1/2"</v>
          </cell>
          <cell r="C5730" t="str">
            <v>UN</v>
          </cell>
          <cell r="D5730">
            <v>2</v>
          </cell>
          <cell r="E5730">
            <v>3.41</v>
          </cell>
          <cell r="F5730">
            <v>3.91</v>
          </cell>
          <cell r="H5730">
            <v>5.52</v>
          </cell>
          <cell r="I5730" t="str">
            <v>MATE MHIS 3654</v>
          </cell>
        </row>
        <row r="5731">
          <cell r="A5731">
            <v>3663</v>
          </cell>
          <cell r="B5731" t="str">
            <v>JUNCAO 45G PVC C/ ROSCA 1"</v>
          </cell>
          <cell r="C5731" t="str">
            <v>UN</v>
          </cell>
          <cell r="D5731">
            <v>2</v>
          </cell>
          <cell r="E5731">
            <v>4.26</v>
          </cell>
          <cell r="F5731">
            <v>4.8899999999999997</v>
          </cell>
          <cell r="H5731">
            <v>6.9</v>
          </cell>
          <cell r="I5731" t="str">
            <v>MATE MHIS 3663</v>
          </cell>
        </row>
        <row r="5732">
          <cell r="A5732">
            <v>3665</v>
          </cell>
          <cell r="B5732" t="str">
            <v>JUNCAO 45G PVC C/ ROSCA 2"</v>
          </cell>
          <cell r="C5732" t="str">
            <v>UN</v>
          </cell>
          <cell r="D5732">
            <v>2</v>
          </cell>
          <cell r="E5732">
            <v>15</v>
          </cell>
          <cell r="F5732">
            <v>16.98</v>
          </cell>
          <cell r="H5732">
            <v>18.95</v>
          </cell>
          <cell r="I5732" t="str">
            <v>MATE MHIS 3665</v>
          </cell>
        </row>
        <row r="5733">
          <cell r="A5733">
            <v>3664</v>
          </cell>
          <cell r="B5733" t="str">
            <v>JUNCAO 45G PVC C/ ROSCA 3/4"</v>
          </cell>
          <cell r="C5733" t="str">
            <v>UN</v>
          </cell>
          <cell r="D5733">
            <v>2</v>
          </cell>
          <cell r="E5733">
            <v>3.95</v>
          </cell>
          <cell r="F5733">
            <v>4.53</v>
          </cell>
          <cell r="H5733">
            <v>6.4</v>
          </cell>
          <cell r="I5733" t="str">
            <v>MATE MHIS 3664</v>
          </cell>
        </row>
        <row r="5734">
          <cell r="A5734">
            <v>13364</v>
          </cell>
          <cell r="B5734" t="str">
            <v>JUNTA DE VIDRO H=20MM E=3MM</v>
          </cell>
          <cell r="C5734" t="str">
            <v>M</v>
          </cell>
          <cell r="D5734">
            <v>2</v>
          </cell>
          <cell r="E5734">
            <v>0.3</v>
          </cell>
          <cell r="F5734">
            <v>0.32</v>
          </cell>
          <cell r="H5734">
            <v>0.4</v>
          </cell>
          <cell r="I5734" t="str">
            <v>MATE MDIV 13364</v>
          </cell>
        </row>
        <row r="5735">
          <cell r="A5735">
            <v>3677</v>
          </cell>
          <cell r="B5735" t="str">
            <v>JUNTA DILATACAO ELASTICA (PVC) P/ CONCRETO (FUGENBAND) M-350</v>
          </cell>
          <cell r="C5735" t="str">
            <v>M</v>
          </cell>
          <cell r="D5735">
            <v>2</v>
          </cell>
          <cell r="E5735">
            <v>126.46</v>
          </cell>
          <cell r="F5735">
            <v>142.27000000000001</v>
          </cell>
          <cell r="H5735">
            <v>158.08000000000001</v>
          </cell>
          <cell r="I5735" t="str">
            <v>MATE MDIV 3677</v>
          </cell>
        </row>
        <row r="5736">
          <cell r="B5736" t="str">
            <v>/6 PRESSAO ATE 70 MCA</v>
          </cell>
        </row>
        <row r="5737">
          <cell r="A5737">
            <v>3674</v>
          </cell>
          <cell r="B5737" t="str">
            <v>JUNTA DILATACAO ELASTICA (PVC) P/ CONCRETO (FUGENBAND) O-120</v>
          </cell>
          <cell r="C5737" t="str">
            <v>M</v>
          </cell>
          <cell r="D5737">
            <v>2</v>
          </cell>
          <cell r="E5737">
            <v>20.86</v>
          </cell>
          <cell r="F5737">
            <v>23.47</v>
          </cell>
          <cell r="H5737">
            <v>26.08</v>
          </cell>
          <cell r="I5737" t="str">
            <v>MATE MDIV 3674</v>
          </cell>
        </row>
        <row r="5738">
          <cell r="B5738" t="str">
            <v>/3 PRESSAO ATE 2 MCA</v>
          </cell>
        </row>
        <row r="5739">
          <cell r="A5739">
            <v>3681</v>
          </cell>
          <cell r="B5739" t="str">
            <v>JUNTA DILATACAO ELASTICA (PVC) P/ CONCRETO (FUGENBAND) O-220</v>
          </cell>
          <cell r="C5739" t="str">
            <v>M</v>
          </cell>
          <cell r="D5739">
            <v>2</v>
          </cell>
          <cell r="E5739">
            <v>51.72</v>
          </cell>
          <cell r="F5739">
            <v>58.18</v>
          </cell>
          <cell r="H5739">
            <v>64.650000000000006</v>
          </cell>
          <cell r="I5739" t="str">
            <v>MATE MDIV 3681</v>
          </cell>
        </row>
        <row r="5740">
          <cell r="B5740" t="str">
            <v>/6 PRESSAO ATE 30 MCA</v>
          </cell>
        </row>
        <row r="5741">
          <cell r="A5741">
            <v>3676</v>
          </cell>
          <cell r="B5741" t="str">
            <v>JUNTA DILATACAO ELASTICA (PVC) P/ CONCRETO (FUGENBAND) O-350</v>
          </cell>
          <cell r="C5741" t="str">
            <v>M</v>
          </cell>
          <cell r="D5741">
            <v>2</v>
          </cell>
          <cell r="E5741">
            <v>146.30000000000001</v>
          </cell>
          <cell r="F5741">
            <v>164.58</v>
          </cell>
          <cell r="H5741">
            <v>182.87</v>
          </cell>
          <cell r="I5741" t="str">
            <v>MATE MDIV 3676</v>
          </cell>
        </row>
        <row r="5742">
          <cell r="B5742" t="str">
            <v>/10 PRESSAO ATE 100 MCA</v>
          </cell>
        </row>
        <row r="5743">
          <cell r="A5743">
            <v>11618</v>
          </cell>
          <cell r="B5743" t="str">
            <v>JUNTA DILATACAO ELASTICA (PVC) P/ CONCRETO (FUGENBAND) O-350</v>
          </cell>
          <cell r="C5743" t="str">
            <v>M</v>
          </cell>
          <cell r="D5743">
            <v>2</v>
          </cell>
          <cell r="E5743">
            <v>171.67</v>
          </cell>
          <cell r="F5743">
            <v>193.13</v>
          </cell>
          <cell r="H5743">
            <v>214.59</v>
          </cell>
          <cell r="I5743" t="str">
            <v>MATE MDIV 11618</v>
          </cell>
        </row>
        <row r="5744">
          <cell r="B5744" t="str">
            <v>/10-I PRESSAO ATE 100 MCA</v>
          </cell>
        </row>
        <row r="5745">
          <cell r="A5745">
            <v>3679</v>
          </cell>
          <cell r="B5745" t="str">
            <v>JUNTA DILATACAO ELASTICA (PVC) P/ CONCRETO (FUGENBAND) O-350</v>
          </cell>
          <cell r="C5745" t="str">
            <v>M</v>
          </cell>
          <cell r="D5745">
            <v>2</v>
          </cell>
          <cell r="E5745">
            <v>137.53</v>
          </cell>
          <cell r="F5745">
            <v>154.72</v>
          </cell>
          <cell r="H5745">
            <v>171.91</v>
          </cell>
          <cell r="I5745" t="str">
            <v>MATE MDIV 3679</v>
          </cell>
        </row>
        <row r="5746">
          <cell r="B5746" t="str">
            <v>/6 PRESSAO ATE 70 MCA</v>
          </cell>
        </row>
        <row r="5747">
          <cell r="A5747">
            <v>3678</v>
          </cell>
          <cell r="B5747" t="str">
            <v>JUNTA DILATACAO JEENE JJ0813M (-5/+10MM) - INCL EXEC/LABIOS</v>
          </cell>
          <cell r="C5747" t="str">
            <v>M</v>
          </cell>
          <cell r="D5747">
            <v>2</v>
          </cell>
          <cell r="E5747">
            <v>11.34</v>
          </cell>
          <cell r="F5747">
            <v>12.76</v>
          </cell>
          <cell r="H5747">
            <v>14.17</v>
          </cell>
          <cell r="I5747" t="str">
            <v>MATE MDIV 3678</v>
          </cell>
        </row>
        <row r="5748">
          <cell r="B5748" t="str">
            <v>POLIMERICOS</v>
          </cell>
        </row>
        <row r="5749">
          <cell r="A5749">
            <v>14804</v>
          </cell>
          <cell r="B5749" t="str">
            <v>JUNTA DILATACAO JEENE JJ0820TB (-16/+25MM) - INCL EXEC/LABIO</v>
          </cell>
          <cell r="C5749" t="str">
            <v>M</v>
          </cell>
          <cell r="D5749">
            <v>2</v>
          </cell>
          <cell r="E5749">
            <v>57.79</v>
          </cell>
          <cell r="F5749">
            <v>65.02</v>
          </cell>
          <cell r="H5749">
            <v>72.239999999999995</v>
          </cell>
          <cell r="I5749" t="str">
            <v>MATE MDIV 14804</v>
          </cell>
        </row>
        <row r="5750">
          <cell r="B5750" t="str">
            <v>S POLIMERICOS</v>
          </cell>
        </row>
        <row r="5751">
          <cell r="A5751">
            <v>14077</v>
          </cell>
          <cell r="B5751" t="str">
            <v>JUNTA DILATACAO JEENE JJ1525QN (-10/+20MM) - INCL EXEC/LABIO</v>
          </cell>
          <cell r="C5751" t="str">
            <v>M</v>
          </cell>
          <cell r="D5751">
            <v>2</v>
          </cell>
          <cell r="E5751">
            <v>41.14</v>
          </cell>
          <cell r="F5751">
            <v>46.28</v>
          </cell>
          <cell r="H5751">
            <v>51.42</v>
          </cell>
          <cell r="I5751" t="str">
            <v>MATE MDIV 14077</v>
          </cell>
        </row>
        <row r="5752">
          <cell r="A5752" t="str">
            <v>ÓDIGO</v>
          </cell>
          <cell r="B5752" t="str">
            <v>| DESCRIÇÃO DO INSUMO</v>
          </cell>
          <cell r="C5752" t="str">
            <v>| UNID.</v>
          </cell>
          <cell r="D5752" t="str">
            <v>| CAT.</v>
          </cell>
          <cell r="E5752" t="str">
            <v>P R E Ç O</v>
          </cell>
          <cell r="F5752" t="str">
            <v>S  C A L C</v>
          </cell>
          <cell r="G5752" t="str">
            <v>U L A</v>
          </cell>
          <cell r="H5752" t="str">
            <v>D O S  |</v>
          </cell>
          <cell r="I5752" t="str">
            <v>COD.INTELIGENTE</v>
          </cell>
        </row>
        <row r="5753">
          <cell r="D5753">
            <v>1</v>
          </cell>
          <cell r="E5753" t="str">
            <v>.QUARTIL</v>
          </cell>
          <cell r="F5753" t="str">
            <v>MEDIANO</v>
          </cell>
          <cell r="G5753">
            <v>3</v>
          </cell>
          <cell r="H5753" t="str">
            <v>.QUARTIL</v>
          </cell>
        </row>
        <row r="5755">
          <cell r="A5755" t="str">
            <v>íNCULO..</v>
          </cell>
          <cell r="B5755" t="str">
            <v>...: NACIONAL CAIXA</v>
          </cell>
        </row>
        <row r="5757">
          <cell r="B5757" t="str">
            <v>S POLIMERICOS</v>
          </cell>
        </row>
        <row r="5758">
          <cell r="B5758" t="str">
            <v>NAL 3,9 T - IMPACTO DINAMICO 3,33T**CAIX</v>
          </cell>
        </row>
        <row r="5759">
          <cell r="B5759" t="str">
            <v>A**</v>
          </cell>
        </row>
        <row r="5760">
          <cell r="A5760">
            <v>3672</v>
          </cell>
          <cell r="B5760" t="str">
            <v>JUNTA DILATACAO PLASTICA P/ PISO H=10MM E=4,0MM</v>
          </cell>
          <cell r="C5760" t="str">
            <v>M</v>
          </cell>
          <cell r="D5760">
            <v>2</v>
          </cell>
          <cell r="E5760">
            <v>0.4</v>
          </cell>
          <cell r="F5760">
            <v>0.45</v>
          </cell>
          <cell r="H5760">
            <v>0.5</v>
          </cell>
          <cell r="I5760" t="str">
            <v>MATE MDIV 3672</v>
          </cell>
        </row>
        <row r="5761">
          <cell r="A5761">
            <v>3671</v>
          </cell>
          <cell r="B5761" t="str">
            <v>JUNTA DILATACAO PLASTICA P/ PISO H=20MM E=3,0MM</v>
          </cell>
          <cell r="C5761" t="str">
            <v>M</v>
          </cell>
          <cell r="D5761">
            <v>1</v>
          </cell>
          <cell r="E5761">
            <v>0.48</v>
          </cell>
          <cell r="F5761">
            <v>0.54</v>
          </cell>
          <cell r="H5761">
            <v>0.6</v>
          </cell>
          <cell r="I5761" t="str">
            <v>MATE MDIV 3671</v>
          </cell>
        </row>
        <row r="5762">
          <cell r="A5762">
            <v>3673</v>
          </cell>
          <cell r="B5762" t="str">
            <v>JUNTA DILATACAO PLASTICA P/ PISO H=25MM E=4,0MM</v>
          </cell>
          <cell r="C5762" t="str">
            <v>M</v>
          </cell>
          <cell r="D5762">
            <v>2</v>
          </cell>
          <cell r="E5762">
            <v>0.52</v>
          </cell>
          <cell r="F5762">
            <v>0.59</v>
          </cell>
          <cell r="H5762">
            <v>0.66</v>
          </cell>
          <cell r="I5762" t="str">
            <v>MATE MDIV 3673</v>
          </cell>
        </row>
        <row r="5763">
          <cell r="A5763">
            <v>3718</v>
          </cell>
          <cell r="B5763" t="str">
            <v>JUNTA GIBAULT FOFO DN    50</v>
          </cell>
          <cell r="C5763" t="str">
            <v>UN</v>
          </cell>
          <cell r="D5763">
            <v>2</v>
          </cell>
          <cell r="E5763">
            <v>63.27</v>
          </cell>
          <cell r="F5763">
            <v>73.22</v>
          </cell>
          <cell r="H5763">
            <v>95.1</v>
          </cell>
          <cell r="I5763" t="str">
            <v>MATE MHIS 3718</v>
          </cell>
        </row>
        <row r="5764">
          <cell r="A5764">
            <v>3719</v>
          </cell>
          <cell r="B5764" t="str">
            <v>JUNTA GIBAULT FOFO DN    80</v>
          </cell>
          <cell r="C5764" t="str">
            <v>UN</v>
          </cell>
          <cell r="D5764">
            <v>2</v>
          </cell>
          <cell r="E5764">
            <v>65.42</v>
          </cell>
          <cell r="F5764">
            <v>75.72</v>
          </cell>
          <cell r="H5764">
            <v>98.34</v>
          </cell>
          <cell r="I5764" t="str">
            <v>MATE MHIS 3719</v>
          </cell>
        </row>
        <row r="5765">
          <cell r="A5765">
            <v>3720</v>
          </cell>
          <cell r="B5765" t="str">
            <v>JUNTA GIBAULT FOFO DN 100</v>
          </cell>
          <cell r="C5765" t="str">
            <v>UN</v>
          </cell>
          <cell r="D5765">
            <v>1</v>
          </cell>
          <cell r="E5765">
            <v>66.53</v>
          </cell>
          <cell r="F5765">
            <v>77</v>
          </cell>
          <cell r="H5765">
            <v>100</v>
          </cell>
          <cell r="I5765" t="str">
            <v>MATE MHIS 3720</v>
          </cell>
        </row>
        <row r="5766">
          <cell r="A5766">
            <v>3721</v>
          </cell>
          <cell r="B5766" t="str">
            <v>JUNTA GIBAULT FOFO DN 150</v>
          </cell>
          <cell r="C5766" t="str">
            <v>UN</v>
          </cell>
          <cell r="D5766">
            <v>2</v>
          </cell>
          <cell r="E5766">
            <v>114.57</v>
          </cell>
          <cell r="F5766">
            <v>132.61000000000001</v>
          </cell>
          <cell r="H5766">
            <v>172.22</v>
          </cell>
          <cell r="I5766" t="str">
            <v>MATE MHIS 3721</v>
          </cell>
        </row>
        <row r="5767">
          <cell r="A5767">
            <v>3722</v>
          </cell>
          <cell r="B5767" t="str">
            <v>JUNTA GIBAULT FOFO DN 200</v>
          </cell>
          <cell r="C5767" t="str">
            <v>UN</v>
          </cell>
          <cell r="D5767">
            <v>2</v>
          </cell>
          <cell r="E5767">
            <v>192.21</v>
          </cell>
          <cell r="F5767">
            <v>222.46</v>
          </cell>
          <cell r="H5767">
            <v>288.91000000000003</v>
          </cell>
          <cell r="I5767" t="str">
            <v>MATE MHIS 3722</v>
          </cell>
        </row>
        <row r="5768">
          <cell r="A5768">
            <v>3723</v>
          </cell>
          <cell r="B5768" t="str">
            <v>JUNTA GIBAULT FOFO DN 250</v>
          </cell>
          <cell r="C5768" t="str">
            <v>UN</v>
          </cell>
          <cell r="D5768">
            <v>2</v>
          </cell>
          <cell r="E5768">
            <v>203.3</v>
          </cell>
          <cell r="F5768">
            <v>235.29</v>
          </cell>
          <cell r="H5768">
            <v>305.58</v>
          </cell>
          <cell r="I5768" t="str">
            <v>MATE MHIS 3723</v>
          </cell>
        </row>
        <row r="5769">
          <cell r="A5769">
            <v>3724</v>
          </cell>
          <cell r="B5769" t="str">
            <v>JUNTA GIBAULT FOFO DN 300</v>
          </cell>
          <cell r="C5769" t="str">
            <v>UN</v>
          </cell>
          <cell r="D5769">
            <v>2</v>
          </cell>
          <cell r="E5769">
            <v>273.69</v>
          </cell>
          <cell r="F5769">
            <v>316.76</v>
          </cell>
          <cell r="H5769">
            <v>411.37</v>
          </cell>
          <cell r="I5769" t="str">
            <v>MATE MHIS 3724</v>
          </cell>
        </row>
        <row r="5770">
          <cell r="A5770">
            <v>3725</v>
          </cell>
          <cell r="B5770" t="str">
            <v>JUNTA GIBAULT FOFO DN 350</v>
          </cell>
          <cell r="C5770" t="str">
            <v>UN</v>
          </cell>
          <cell r="D5770">
            <v>2</v>
          </cell>
          <cell r="E5770">
            <v>399.19</v>
          </cell>
          <cell r="F5770">
            <v>462.01</v>
          </cell>
          <cell r="H5770">
            <v>600.02</v>
          </cell>
          <cell r="I5770" t="str">
            <v>MATE MHIS 3725</v>
          </cell>
        </row>
        <row r="5771">
          <cell r="A5771">
            <v>3728</v>
          </cell>
          <cell r="B5771" t="str">
            <v>JUNTA GIBAULT FOFO DN 400</v>
          </cell>
          <cell r="C5771" t="str">
            <v>UN</v>
          </cell>
          <cell r="D5771">
            <v>2</v>
          </cell>
          <cell r="E5771">
            <v>447.24</v>
          </cell>
          <cell r="F5771">
            <v>517.63</v>
          </cell>
          <cell r="H5771">
            <v>672.24</v>
          </cell>
          <cell r="I5771" t="str">
            <v>MATE MHIS 3728</v>
          </cell>
        </row>
        <row r="5772">
          <cell r="A5772">
            <v>3726</v>
          </cell>
          <cell r="B5772" t="str">
            <v>JUNTA GIBAULT FOFO DN 500</v>
          </cell>
          <cell r="C5772" t="str">
            <v>UN</v>
          </cell>
          <cell r="D5772">
            <v>2</v>
          </cell>
          <cell r="E5772">
            <v>676.42</v>
          </cell>
          <cell r="F5772">
            <v>782.87</v>
          </cell>
          <cell r="H5772">
            <v>1016.71</v>
          </cell>
          <cell r="I5772" t="str">
            <v>MATE MHIS 3726</v>
          </cell>
        </row>
        <row r="5773">
          <cell r="A5773">
            <v>3727</v>
          </cell>
          <cell r="B5773" t="str">
            <v>JUNTA GIBAULT FOFO DN 600</v>
          </cell>
          <cell r="C5773" t="str">
            <v>UN</v>
          </cell>
          <cell r="D5773">
            <v>2</v>
          </cell>
          <cell r="E5773">
            <v>1027.56</v>
          </cell>
          <cell r="F5773">
            <v>1189.27</v>
          </cell>
          <cell r="H5773">
            <v>1544.51</v>
          </cell>
          <cell r="I5773" t="str">
            <v>MATE MHIS 3727</v>
          </cell>
        </row>
        <row r="5774">
          <cell r="A5774">
            <v>11617</v>
          </cell>
          <cell r="B5774" t="str">
            <v>JUNTA LATAO P/ PISO H =15MM E=3MM</v>
          </cell>
          <cell r="C5774" t="str">
            <v>KG</v>
          </cell>
          <cell r="D5774">
            <v>2</v>
          </cell>
          <cell r="E5774">
            <v>20.37</v>
          </cell>
          <cell r="F5774">
            <v>21.94</v>
          </cell>
          <cell r="H5774">
            <v>24.93</v>
          </cell>
          <cell r="I5774" t="str">
            <v>MATE MDIV 11617</v>
          </cell>
        </row>
        <row r="5775">
          <cell r="A5775">
            <v>6092</v>
          </cell>
          <cell r="B5775" t="str">
            <v>JUNTA PLASTICA DE VEDACAO - BISNAGA 250G</v>
          </cell>
          <cell r="C5775" t="str">
            <v>KG</v>
          </cell>
          <cell r="D5775">
            <v>2</v>
          </cell>
          <cell r="E5775">
            <v>25.98</v>
          </cell>
          <cell r="F5775">
            <v>31.28</v>
          </cell>
          <cell r="H5775">
            <v>34.65</v>
          </cell>
          <cell r="I5775" t="str">
            <v>MATE MDIV 6092</v>
          </cell>
        </row>
        <row r="5776">
          <cell r="A5776">
            <v>20266</v>
          </cell>
          <cell r="B5776" t="str">
            <v>KIT ACESSORIOS PLASTICO P/ BANHEIRO - PAPELEIRA, SABONETEIRA</v>
          </cell>
          <cell r="C5776" t="str">
            <v>UN</v>
          </cell>
          <cell r="D5776">
            <v>2</v>
          </cell>
          <cell r="E5776">
            <v>22.44</v>
          </cell>
          <cell r="F5776">
            <v>22.44</v>
          </cell>
          <cell r="H5776">
            <v>27.48</v>
          </cell>
          <cell r="I5776" t="str">
            <v>MATE MDIV 20266</v>
          </cell>
        </row>
        <row r="5777">
          <cell r="B5777" t="str">
            <v>E CABIDE</v>
          </cell>
        </row>
        <row r="5778">
          <cell r="A5778">
            <v>3729</v>
          </cell>
          <cell r="B5778" t="str">
            <v>KIT CAVALETE PVC C/ REGISTRO DE ESFERA 1/2"</v>
          </cell>
          <cell r="C5778" t="str">
            <v>UN</v>
          </cell>
          <cell r="D5778">
            <v>1</v>
          </cell>
          <cell r="E5778">
            <v>33.14</v>
          </cell>
          <cell r="F5778">
            <v>35.049999999999997</v>
          </cell>
          <cell r="H5778">
            <v>36.99</v>
          </cell>
          <cell r="I5778" t="str">
            <v>MATE MHIS 3729</v>
          </cell>
        </row>
        <row r="5779">
          <cell r="A5779">
            <v>63</v>
          </cell>
          <cell r="B5779" t="str">
            <v>KIT CAVALETE PVC C/ REGISTRO 3/4"</v>
          </cell>
          <cell r="C5779" t="str">
            <v>UN</v>
          </cell>
          <cell r="D5779">
            <v>2</v>
          </cell>
          <cell r="E5779">
            <v>36.31</v>
          </cell>
          <cell r="F5779">
            <v>38.4</v>
          </cell>
          <cell r="H5779">
            <v>40.53</v>
          </cell>
          <cell r="I5779" t="str">
            <v>MATE MHIS 63</v>
          </cell>
        </row>
        <row r="5780">
          <cell r="A5780">
            <v>2599</v>
          </cell>
          <cell r="B5780" t="str">
            <v>KIT-EMENDA C1 1 1/4" P/ DUTOS TIPO KANAFLEX</v>
          </cell>
          <cell r="C5780" t="str">
            <v>UN</v>
          </cell>
          <cell r="D5780">
            <v>2</v>
          </cell>
          <cell r="E5780">
            <v>13.61</v>
          </cell>
          <cell r="F5780">
            <v>14.4</v>
          </cell>
          <cell r="H5780">
            <v>18.71</v>
          </cell>
          <cell r="I5780" t="str">
            <v>MATE MELE 2599</v>
          </cell>
        </row>
        <row r="5781">
          <cell r="A5781">
            <v>2600</v>
          </cell>
          <cell r="B5781" t="str">
            <v>KIT-EMENDA C1 2" P/ DUTOS TIPO KANAFLEX</v>
          </cell>
          <cell r="C5781" t="str">
            <v>UN</v>
          </cell>
          <cell r="D5781">
            <v>2</v>
          </cell>
          <cell r="E5781">
            <v>16.95</v>
          </cell>
          <cell r="F5781">
            <v>17.93</v>
          </cell>
          <cell r="H5781">
            <v>23.3</v>
          </cell>
          <cell r="I5781" t="str">
            <v>MATE MELE 2600</v>
          </cell>
        </row>
        <row r="5782">
          <cell r="A5782">
            <v>2607</v>
          </cell>
          <cell r="B5782" t="str">
            <v>KIT-EMENDA C1 3" P/ DUTOS TIPO KANAFLEX</v>
          </cell>
          <cell r="C5782" t="str">
            <v>UN</v>
          </cell>
          <cell r="D5782">
            <v>2</v>
          </cell>
          <cell r="E5782">
            <v>20.7</v>
          </cell>
          <cell r="F5782">
            <v>21.91</v>
          </cell>
          <cell r="H5782">
            <v>28.47</v>
          </cell>
          <cell r="I5782" t="str">
            <v>MATE MELE 2607</v>
          </cell>
        </row>
        <row r="5783">
          <cell r="A5783" t="str">
            <v>ÓDIGO</v>
          </cell>
          <cell r="B5783" t="str">
            <v>| DESCRIÇÃO DO INSUMO</v>
          </cell>
          <cell r="C5783" t="str">
            <v>| UNID.</v>
          </cell>
          <cell r="D5783" t="str">
            <v>| CAT.</v>
          </cell>
          <cell r="E5783" t="str">
            <v>P R E Ç O</v>
          </cell>
          <cell r="F5783" t="str">
            <v>S  C A L C</v>
          </cell>
          <cell r="G5783" t="str">
            <v>U L A</v>
          </cell>
          <cell r="H5783" t="str">
            <v>D O S  |</v>
          </cell>
          <cell r="I5783" t="str">
            <v>COD.INTELIGENTE</v>
          </cell>
        </row>
        <row r="5784">
          <cell r="D5784">
            <v>1</v>
          </cell>
          <cell r="E5784" t="str">
            <v>.QUARTIL</v>
          </cell>
          <cell r="F5784" t="str">
            <v>MEDIANO</v>
          </cell>
          <cell r="G5784">
            <v>3</v>
          </cell>
          <cell r="H5784" t="str">
            <v>.QUARTIL</v>
          </cell>
        </row>
        <row r="5786">
          <cell r="A5786" t="str">
            <v>íNCULO..</v>
          </cell>
          <cell r="B5786" t="str">
            <v>...: NACIONAL CAIXA</v>
          </cell>
        </row>
        <row r="5788">
          <cell r="A5788">
            <v>2601</v>
          </cell>
          <cell r="B5788" t="str">
            <v>KIT-EMENDA C1 4" P/ DUTOS TIPO KANAFLEX</v>
          </cell>
          <cell r="C5788" t="str">
            <v>UN</v>
          </cell>
          <cell r="D5788">
            <v>2</v>
          </cell>
          <cell r="E5788">
            <v>26.72</v>
          </cell>
          <cell r="F5788">
            <v>28.28</v>
          </cell>
          <cell r="H5788">
            <v>36.74</v>
          </cell>
          <cell r="I5788" t="str">
            <v>MATE MELE 2601</v>
          </cell>
        </row>
        <row r="5789">
          <cell r="A5789">
            <v>2606</v>
          </cell>
          <cell r="B5789" t="str">
            <v>KIT-EMENDA C1 5" P/ DUTOS TP KANAFLEX</v>
          </cell>
          <cell r="C5789" t="str">
            <v>UN</v>
          </cell>
          <cell r="D5789">
            <v>2</v>
          </cell>
          <cell r="E5789">
            <v>32.85</v>
          </cell>
          <cell r="F5789">
            <v>34.76</v>
          </cell>
          <cell r="H5789">
            <v>45.16</v>
          </cell>
          <cell r="I5789" t="str">
            <v>MATE MELE 2606</v>
          </cell>
        </row>
        <row r="5790">
          <cell r="A5790">
            <v>2602</v>
          </cell>
          <cell r="B5790" t="str">
            <v>KIT-EMENDA C1 6" P/ DUTOS TIPO KANAFLEX</v>
          </cell>
          <cell r="C5790" t="str">
            <v>UN</v>
          </cell>
          <cell r="D5790">
            <v>2</v>
          </cell>
          <cell r="E5790">
            <v>39.700000000000003</v>
          </cell>
          <cell r="F5790">
            <v>42.02</v>
          </cell>
          <cell r="H5790">
            <v>54.59</v>
          </cell>
          <cell r="I5790" t="str">
            <v>MATE MELE 2602</v>
          </cell>
        </row>
        <row r="5791">
          <cell r="A5791">
            <v>2603</v>
          </cell>
          <cell r="B5791" t="str">
            <v>KIT-EMENDA C2 2" P/ DUTOS TIPO KANAFLEX</v>
          </cell>
          <cell r="C5791" t="str">
            <v>UN</v>
          </cell>
          <cell r="D5791">
            <v>2</v>
          </cell>
          <cell r="E5791">
            <v>17.52</v>
          </cell>
          <cell r="F5791">
            <v>18.55</v>
          </cell>
          <cell r="H5791">
            <v>24.1</v>
          </cell>
          <cell r="I5791" t="str">
            <v>MATE MELE 2603</v>
          </cell>
        </row>
        <row r="5792">
          <cell r="A5792">
            <v>2605</v>
          </cell>
          <cell r="B5792" t="str">
            <v>KIT-EMENDA C2 3" P/ DUTOS TIPO KANAFLEX</v>
          </cell>
          <cell r="C5792" t="str">
            <v>UN</v>
          </cell>
          <cell r="D5792">
            <v>2</v>
          </cell>
          <cell r="E5792">
            <v>20.52</v>
          </cell>
          <cell r="F5792">
            <v>21.72</v>
          </cell>
          <cell r="H5792">
            <v>28.22</v>
          </cell>
          <cell r="I5792" t="str">
            <v>MATE MELE 2605</v>
          </cell>
        </row>
        <row r="5793">
          <cell r="A5793">
            <v>2604</v>
          </cell>
          <cell r="B5793" t="str">
            <v>KIT-EMENDA C2 4" P/ DUTOS TIPO KANAFLEX</v>
          </cell>
          <cell r="C5793" t="str">
            <v>UN</v>
          </cell>
          <cell r="D5793">
            <v>2</v>
          </cell>
          <cell r="E5793">
            <v>29.19</v>
          </cell>
          <cell r="F5793">
            <v>30.9</v>
          </cell>
          <cell r="H5793">
            <v>40.14</v>
          </cell>
          <cell r="I5793" t="str">
            <v>MATE MELE 2604</v>
          </cell>
        </row>
        <row r="5794">
          <cell r="A5794">
            <v>2598</v>
          </cell>
          <cell r="B5794" t="str">
            <v>KIT-EMENDA C2 5" P/ DUTOS TIPO KANAFLEX</v>
          </cell>
          <cell r="C5794" t="str">
            <v>UN</v>
          </cell>
          <cell r="D5794">
            <v>2</v>
          </cell>
          <cell r="E5794">
            <v>34.03</v>
          </cell>
          <cell r="F5794">
            <v>36.01</v>
          </cell>
          <cell r="H5794">
            <v>46.79</v>
          </cell>
          <cell r="I5794" t="str">
            <v>MATE MELE 2598</v>
          </cell>
        </row>
        <row r="5795">
          <cell r="A5795">
            <v>2608</v>
          </cell>
          <cell r="B5795" t="str">
            <v>KIT-EMENDA C2 6" P/ DUTOS TIPO KANAFLEX</v>
          </cell>
          <cell r="C5795" t="str">
            <v>UN</v>
          </cell>
          <cell r="D5795">
            <v>2</v>
          </cell>
          <cell r="E5795">
            <v>37</v>
          </cell>
          <cell r="F5795">
            <v>39.159999999999997</v>
          </cell>
          <cell r="H5795">
            <v>50.87</v>
          </cell>
          <cell r="I5795" t="str">
            <v>MATE MELE 2608</v>
          </cell>
        </row>
        <row r="5796">
          <cell r="A5796">
            <v>3412</v>
          </cell>
          <cell r="B5796" t="str">
            <v>LA DE VIDRO E = 2,5CM - PLACA 120 X 60CM</v>
          </cell>
          <cell r="C5796" t="str">
            <v>M2</v>
          </cell>
          <cell r="D5796">
            <v>2</v>
          </cell>
          <cell r="E5796">
            <v>9.19</v>
          </cell>
          <cell r="F5796">
            <v>13.84</v>
          </cell>
          <cell r="H5796">
            <v>22.45</v>
          </cell>
          <cell r="I5796" t="str">
            <v>MATE MDIV 3412</v>
          </cell>
        </row>
        <row r="5797">
          <cell r="A5797">
            <v>3413</v>
          </cell>
          <cell r="B5797" t="str">
            <v>LA DE VIDRO E = 5MM</v>
          </cell>
          <cell r="C5797" t="str">
            <v>M2</v>
          </cell>
          <cell r="D5797">
            <v>2</v>
          </cell>
          <cell r="E5797">
            <v>16.82</v>
          </cell>
          <cell r="F5797">
            <v>25.31</v>
          </cell>
          <cell r="H5797">
            <v>41.07</v>
          </cell>
          <cell r="I5797" t="str">
            <v>MATE MDIV 3413</v>
          </cell>
        </row>
        <row r="5798">
          <cell r="A5798">
            <v>11168</v>
          </cell>
          <cell r="B5798" t="str">
            <v>LACA INCOLOR CONCENTRADA PARA MADEIRA</v>
          </cell>
          <cell r="C5798" t="str">
            <v>GL</v>
          </cell>
          <cell r="D5798">
            <v>2</v>
          </cell>
          <cell r="E5798">
            <v>34.770000000000003</v>
          </cell>
          <cell r="F5798">
            <v>35.97</v>
          </cell>
          <cell r="H5798">
            <v>36.869999999999997</v>
          </cell>
          <cell r="I5798" t="str">
            <v>MATE MDIV 11168</v>
          </cell>
        </row>
        <row r="5799">
          <cell r="A5799">
            <v>20188</v>
          </cell>
          <cell r="B5799" t="str">
            <v>LADRILHO CERAMICO ANTI-DERRAPANTE 11 X 24CM</v>
          </cell>
          <cell r="C5799" t="str">
            <v>M2</v>
          </cell>
          <cell r="D5799">
            <v>2</v>
          </cell>
          <cell r="E5799">
            <v>24.12</v>
          </cell>
          <cell r="F5799">
            <v>24.32</v>
          </cell>
          <cell r="H5799">
            <v>25.1</v>
          </cell>
          <cell r="I5799" t="str">
            <v>MATE MDIV 20188</v>
          </cell>
        </row>
        <row r="5800">
          <cell r="A5800">
            <v>3734</v>
          </cell>
          <cell r="B5800" t="str">
            <v>LADRILHO HIDRAULICO LISO 20 X 20CM COR NATURAL</v>
          </cell>
          <cell r="C5800" t="str">
            <v>M2</v>
          </cell>
          <cell r="D5800">
            <v>2</v>
          </cell>
          <cell r="E5800">
            <v>17.23</v>
          </cell>
          <cell r="F5800">
            <v>17.23</v>
          </cell>
          <cell r="H5800">
            <v>17.23</v>
          </cell>
          <cell r="I5800" t="str">
            <v>MATE MDIV 3734</v>
          </cell>
        </row>
        <row r="5801">
          <cell r="A5801">
            <v>3731</v>
          </cell>
          <cell r="B5801" t="str">
            <v>LADRILHO HIDRAULICO 20 X 20CM - LISO COR NATURAL</v>
          </cell>
          <cell r="C5801" t="str">
            <v>M2</v>
          </cell>
          <cell r="D5801">
            <v>1</v>
          </cell>
          <cell r="E5801">
            <v>18</v>
          </cell>
          <cell r="F5801">
            <v>18</v>
          </cell>
          <cell r="H5801">
            <v>18</v>
          </cell>
          <cell r="I5801" t="str">
            <v>MATE MDIV 3731</v>
          </cell>
        </row>
        <row r="5802">
          <cell r="A5802">
            <v>3733</v>
          </cell>
          <cell r="B5802" t="str">
            <v>LADRILHO HIDRAULICO 20 X 20CM - LISO 2 CORES</v>
          </cell>
          <cell r="C5802" t="str">
            <v>M2</v>
          </cell>
          <cell r="D5802">
            <v>2</v>
          </cell>
          <cell r="E5802">
            <v>19.91</v>
          </cell>
          <cell r="F5802">
            <v>19.91</v>
          </cell>
          <cell r="H5802">
            <v>19.91</v>
          </cell>
          <cell r="I5802" t="str">
            <v>MATE MDIV 3733</v>
          </cell>
        </row>
        <row r="5803">
          <cell r="A5803">
            <v>3735</v>
          </cell>
          <cell r="B5803" t="str">
            <v>LADRILHO HIDRAULICO 25 X 25CM - LISO COR NATURAL</v>
          </cell>
          <cell r="C5803" t="str">
            <v>M2</v>
          </cell>
          <cell r="D5803">
            <v>2</v>
          </cell>
          <cell r="E5803">
            <v>22.28</v>
          </cell>
          <cell r="F5803">
            <v>22.28</v>
          </cell>
          <cell r="H5803">
            <v>22.28</v>
          </cell>
          <cell r="I5803" t="str">
            <v>MATE MDIV 3735</v>
          </cell>
        </row>
        <row r="5804">
          <cell r="A5804">
            <v>3732</v>
          </cell>
          <cell r="B5804" t="str">
            <v>LADRILHO HIDRAULICO 30 X 30CM - LISO COR   NATURAL</v>
          </cell>
          <cell r="C5804" t="str">
            <v>M2</v>
          </cell>
          <cell r="D5804">
            <v>2</v>
          </cell>
          <cell r="E5804">
            <v>26.73</v>
          </cell>
          <cell r="F5804">
            <v>26.73</v>
          </cell>
          <cell r="H5804">
            <v>26.73</v>
          </cell>
          <cell r="I5804" t="str">
            <v>MATE MDIV 3732</v>
          </cell>
        </row>
        <row r="5805">
          <cell r="A5805">
            <v>11644</v>
          </cell>
          <cell r="B5805" t="str">
            <v>LAJE CONCR ARMAD PREMOLD CIRCULAR P/ TRANSICAO POCO VISITA D</v>
          </cell>
          <cell r="C5805" t="str">
            <v>UN</v>
          </cell>
          <cell r="D5805">
            <v>2</v>
          </cell>
          <cell r="E5805">
            <v>146.30000000000001</v>
          </cell>
          <cell r="F5805">
            <v>153.05000000000001</v>
          </cell>
          <cell r="H5805">
            <v>171.23</v>
          </cell>
          <cell r="I5805" t="str">
            <v>MATE MDIV 11644</v>
          </cell>
        </row>
        <row r="5806">
          <cell r="B5806" t="str">
            <v>N 1200MM,   C/ FURO DN 600 MM</v>
          </cell>
        </row>
        <row r="5807">
          <cell r="A5807">
            <v>11645</v>
          </cell>
          <cell r="B5807" t="str">
            <v>LAJE CONCR ARMAD PREMOLD CIRCULAR P/ TRANSICAO POCO VISITA D</v>
          </cell>
          <cell r="C5807" t="str">
            <v>UN</v>
          </cell>
          <cell r="D5807">
            <v>2</v>
          </cell>
          <cell r="E5807">
            <v>96.57</v>
          </cell>
          <cell r="F5807">
            <v>101.02</v>
          </cell>
          <cell r="H5807">
            <v>113.02</v>
          </cell>
          <cell r="I5807" t="str">
            <v>MATE MDIV 11645</v>
          </cell>
        </row>
        <row r="5808">
          <cell r="B5808" t="str">
            <v>N 900 MM,   C/ FURO DN 600 MM</v>
          </cell>
        </row>
        <row r="5809">
          <cell r="A5809">
            <v>11646</v>
          </cell>
          <cell r="B5809" t="str">
            <v>LAJE CONCR ARMAD PREMOLD CIRCULAR P/TAMPA POCO VISITA DN 700</v>
          </cell>
          <cell r="C5809" t="str">
            <v>UN</v>
          </cell>
          <cell r="D5809">
            <v>2</v>
          </cell>
          <cell r="E5809">
            <v>41.26</v>
          </cell>
          <cell r="F5809">
            <v>43.16</v>
          </cell>
          <cell r="H5809">
            <v>48.29</v>
          </cell>
          <cell r="I5809" t="str">
            <v>MATE MDIV 11646</v>
          </cell>
        </row>
        <row r="5810">
          <cell r="B5810" t="str">
            <v>MM, ESP =10 CM</v>
          </cell>
        </row>
        <row r="5811">
          <cell r="A5811">
            <v>11647</v>
          </cell>
          <cell r="B5811" t="str">
            <v>LAJE EXCENTRICA CONC ARM PRE-MOLDADO DN 1,00M FURO=0,53M E=1</v>
          </cell>
          <cell r="C5811" t="str">
            <v>UN</v>
          </cell>
          <cell r="D5811">
            <v>2</v>
          </cell>
          <cell r="E5811">
            <v>133.99</v>
          </cell>
          <cell r="F5811">
            <v>140.16999999999999</v>
          </cell>
          <cell r="H5811">
            <v>156.82</v>
          </cell>
          <cell r="I5811" t="str">
            <v>MATE MDIV 11647</v>
          </cell>
        </row>
        <row r="5812">
          <cell r="B5812" t="str">
            <v>2CM</v>
          </cell>
        </row>
        <row r="5813">
          <cell r="A5813">
            <v>11648</v>
          </cell>
          <cell r="B5813" t="str">
            <v>LAJE EXCENTRICA CONC ARM PRE-MOLDADO DN 1,10M FURO=0,60M E=1</v>
          </cell>
          <cell r="C5813" t="str">
            <v>UN</v>
          </cell>
          <cell r="D5813">
            <v>2</v>
          </cell>
          <cell r="E5813">
            <v>135.19999999999999</v>
          </cell>
          <cell r="F5813">
            <v>141.44</v>
          </cell>
          <cell r="H5813">
            <v>158.24</v>
          </cell>
          <cell r="I5813" t="str">
            <v>MATE MDIV 11648</v>
          </cell>
        </row>
        <row r="5814">
          <cell r="A5814" t="str">
            <v>ÓDIGO</v>
          </cell>
          <cell r="B5814" t="str">
            <v>| DESCRIÇÃO DO INSUMO</v>
          </cell>
          <cell r="C5814" t="str">
            <v>| UNID.</v>
          </cell>
          <cell r="D5814" t="str">
            <v>| CAT.</v>
          </cell>
          <cell r="E5814" t="str">
            <v>P R E Ç O</v>
          </cell>
          <cell r="F5814" t="str">
            <v>S  C A L C</v>
          </cell>
          <cell r="G5814" t="str">
            <v>U L A</v>
          </cell>
          <cell r="H5814" t="str">
            <v>D O S  |</v>
          </cell>
          <cell r="I5814" t="str">
            <v>COD.INTELIGENTE</v>
          </cell>
        </row>
        <row r="5815">
          <cell r="D5815">
            <v>1</v>
          </cell>
          <cell r="E5815" t="str">
            <v>.QUARTIL</v>
          </cell>
          <cell r="F5815" t="str">
            <v>MEDIANO</v>
          </cell>
          <cell r="G5815">
            <v>3</v>
          </cell>
          <cell r="H5815" t="str">
            <v>.QUARTIL</v>
          </cell>
        </row>
        <row r="5817">
          <cell r="A5817" t="str">
            <v>íNCULO..</v>
          </cell>
          <cell r="B5817" t="str">
            <v>...: NACIONAL CAIXA</v>
          </cell>
        </row>
        <row r="5819">
          <cell r="B5819" t="str">
            <v>2CM</v>
          </cell>
        </row>
        <row r="5820">
          <cell r="A5820">
            <v>11649</v>
          </cell>
          <cell r="B5820" t="str">
            <v>LAJE EXCENTRICA CONC ARM PRE-MOLDADO DN 1,20M FURO=0,53M E=1</v>
          </cell>
          <cell r="C5820" t="str">
            <v>UN</v>
          </cell>
          <cell r="D5820">
            <v>2</v>
          </cell>
          <cell r="E5820">
            <v>141.96</v>
          </cell>
          <cell r="F5820">
            <v>148.51</v>
          </cell>
          <cell r="H5820">
            <v>166.15</v>
          </cell>
          <cell r="I5820" t="str">
            <v>MATE MDIV 11649</v>
          </cell>
        </row>
        <row r="5821">
          <cell r="B5821" t="str">
            <v>2CM</v>
          </cell>
        </row>
        <row r="5822">
          <cell r="A5822">
            <v>11650</v>
          </cell>
          <cell r="B5822" t="str">
            <v>LAJE EXCENTRICA CONC ARM PRE-MOLDADO DN 1,50M FURO=0,53M E=1</v>
          </cell>
          <cell r="C5822" t="str">
            <v>UN</v>
          </cell>
          <cell r="D5822">
            <v>2</v>
          </cell>
          <cell r="E5822">
            <v>161.75</v>
          </cell>
          <cell r="F5822">
            <v>169.22</v>
          </cell>
          <cell r="H5822">
            <v>189.32</v>
          </cell>
          <cell r="I5822" t="str">
            <v>MATE MDIV 11650</v>
          </cell>
        </row>
        <row r="5823">
          <cell r="B5823" t="str">
            <v>5CM</v>
          </cell>
        </row>
        <row r="5824">
          <cell r="A5824">
            <v>3736</v>
          </cell>
          <cell r="B5824" t="str">
            <v>LAJE PRE-MOLDADA DE FORRO CONVENCIONAL SOBRECARGA 100KG/M2 V</v>
          </cell>
          <cell r="C5824" t="str">
            <v>M2</v>
          </cell>
          <cell r="D5824">
            <v>1</v>
          </cell>
          <cell r="E5824">
            <v>16.899999999999999</v>
          </cell>
          <cell r="F5824">
            <v>19.899999999999999</v>
          </cell>
          <cell r="H5824">
            <v>19.78</v>
          </cell>
          <cell r="I5824" t="str">
            <v>MATE MDIV 3736</v>
          </cell>
        </row>
        <row r="5825">
          <cell r="B5825" t="str">
            <v>AO ATE 3,50M</v>
          </cell>
        </row>
        <row r="5826">
          <cell r="A5826">
            <v>3741</v>
          </cell>
          <cell r="B5826" t="str">
            <v>LAJE PRE-MOLDADA DE FORRO CONVENCIONAL SOBRECARGA 100KG/M2 V</v>
          </cell>
          <cell r="C5826" t="str">
            <v>M2</v>
          </cell>
          <cell r="D5826">
            <v>2</v>
          </cell>
          <cell r="E5826">
            <v>19.309999999999999</v>
          </cell>
          <cell r="F5826">
            <v>20.2</v>
          </cell>
          <cell r="H5826">
            <v>22.6</v>
          </cell>
          <cell r="I5826" t="str">
            <v>MATE MDIV 3741</v>
          </cell>
        </row>
        <row r="5827">
          <cell r="B5827" t="str">
            <v>AO ATE 4,50M</v>
          </cell>
        </row>
        <row r="5828">
          <cell r="A5828">
            <v>3745</v>
          </cell>
          <cell r="B5828" t="str">
            <v>LAJE PRE-MOLDADA DE FORRO CONVENCIONAL SOBRECARGA 100KG/M2 V</v>
          </cell>
          <cell r="C5828" t="str">
            <v>M2</v>
          </cell>
          <cell r="D5828">
            <v>2</v>
          </cell>
          <cell r="E5828">
            <v>20.52</v>
          </cell>
          <cell r="F5828">
            <v>21.46</v>
          </cell>
          <cell r="H5828">
            <v>24.01</v>
          </cell>
          <cell r="I5828" t="str">
            <v>MATE MDIV 3745</v>
          </cell>
        </row>
        <row r="5829">
          <cell r="B5829" t="str">
            <v>AO ATE 5,00M</v>
          </cell>
        </row>
        <row r="5830">
          <cell r="A5830">
            <v>3742</v>
          </cell>
          <cell r="B5830" t="str">
            <v>LAJE PRE-MOLDADA DE FORRO TRELICADA SOBRECARGA 100KG/M2 VAO</v>
          </cell>
          <cell r="C5830" t="str">
            <v>M2</v>
          </cell>
          <cell r="D5830">
            <v>2</v>
          </cell>
          <cell r="E5830">
            <v>30.17</v>
          </cell>
          <cell r="F5830">
            <v>31.57</v>
          </cell>
          <cell r="H5830">
            <v>35.32</v>
          </cell>
          <cell r="I5830" t="str">
            <v>MATE MDIV 3742</v>
          </cell>
        </row>
        <row r="5831">
          <cell r="B5831" t="str">
            <v>ATE 6,00M</v>
          </cell>
        </row>
        <row r="5832">
          <cell r="A5832">
            <v>3743</v>
          </cell>
          <cell r="B5832" t="str">
            <v>LAJE PRE-MOLDADA DE PISO CONVENCIONAL SOBRECARGA 200KG/M2 VA</v>
          </cell>
          <cell r="C5832" t="str">
            <v>M2</v>
          </cell>
          <cell r="D5832">
            <v>2</v>
          </cell>
          <cell r="E5832">
            <v>18.100000000000001</v>
          </cell>
          <cell r="F5832">
            <v>18.940000000000001</v>
          </cell>
          <cell r="H5832">
            <v>21.19</v>
          </cell>
          <cell r="I5832" t="str">
            <v>MATE MDIV 3743</v>
          </cell>
        </row>
        <row r="5833">
          <cell r="B5833" t="str">
            <v>O ATE 3,50M</v>
          </cell>
        </row>
        <row r="5834">
          <cell r="A5834">
            <v>3744</v>
          </cell>
          <cell r="B5834" t="str">
            <v>LAJE PRE-MOLDADA DE PISO CONVENCIONAL SOBRECARGA 200KG/M2 VA</v>
          </cell>
          <cell r="C5834" t="str">
            <v>M2</v>
          </cell>
          <cell r="D5834">
            <v>2</v>
          </cell>
          <cell r="E5834">
            <v>19.79</v>
          </cell>
          <cell r="F5834">
            <v>20.71</v>
          </cell>
          <cell r="H5834">
            <v>23.17</v>
          </cell>
          <cell r="I5834" t="str">
            <v>MATE MDIV 3744</v>
          </cell>
        </row>
        <row r="5835">
          <cell r="B5835" t="str">
            <v>O ATE 4,50M</v>
          </cell>
        </row>
        <row r="5836">
          <cell r="A5836">
            <v>3739</v>
          </cell>
          <cell r="B5836" t="str">
            <v>LAJE PRE-MOLDADA DE PISO CONVENCIONAL SOBRECARGA 200KG/M2 VA</v>
          </cell>
          <cell r="C5836" t="str">
            <v>M2</v>
          </cell>
          <cell r="D5836">
            <v>2</v>
          </cell>
          <cell r="E5836">
            <v>21.72</v>
          </cell>
          <cell r="F5836">
            <v>22.73</v>
          </cell>
          <cell r="H5836">
            <v>25.43</v>
          </cell>
          <cell r="I5836" t="str">
            <v>MATE MDIV 3739</v>
          </cell>
        </row>
        <row r="5837">
          <cell r="B5837" t="str">
            <v>O ATE 5,00M</v>
          </cell>
        </row>
        <row r="5838">
          <cell r="A5838">
            <v>3747</v>
          </cell>
          <cell r="B5838" t="str">
            <v>LAJE PRE-MOLDADA DE PISO CONVENCIONAL SOBRECARGA 350KG/M2 VA</v>
          </cell>
          <cell r="C5838" t="str">
            <v>M2</v>
          </cell>
          <cell r="D5838">
            <v>2</v>
          </cell>
          <cell r="E5838">
            <v>21.97</v>
          </cell>
          <cell r="F5838">
            <v>22.98</v>
          </cell>
          <cell r="H5838">
            <v>25.71</v>
          </cell>
          <cell r="I5838" t="str">
            <v>MATE MDIV 3747</v>
          </cell>
        </row>
        <row r="5839">
          <cell r="B5839" t="str">
            <v>O ATE 3,50M</v>
          </cell>
        </row>
        <row r="5840">
          <cell r="A5840">
            <v>3737</v>
          </cell>
          <cell r="B5840" t="str">
            <v>LAJE PRE-MOLDADA DE PISO CONVENCIONAL SOBRECARGA 350KG/M2 VA</v>
          </cell>
          <cell r="C5840" t="str">
            <v>M2</v>
          </cell>
          <cell r="D5840">
            <v>2</v>
          </cell>
          <cell r="E5840">
            <v>22.93</v>
          </cell>
          <cell r="F5840">
            <v>23.99</v>
          </cell>
          <cell r="H5840">
            <v>26.84</v>
          </cell>
          <cell r="I5840" t="str">
            <v>MATE MDIV 3737</v>
          </cell>
        </row>
        <row r="5841">
          <cell r="B5841" t="str">
            <v>O ATE 4,50M</v>
          </cell>
        </row>
        <row r="5842">
          <cell r="A5842">
            <v>3738</v>
          </cell>
          <cell r="B5842" t="str">
            <v>LAJE PRE-MOLDADA DE PISO CONVENCIONAL SOBRECARGA 350KG/M2 VA</v>
          </cell>
          <cell r="C5842" t="str">
            <v>M2</v>
          </cell>
          <cell r="D5842">
            <v>2</v>
          </cell>
          <cell r="E5842">
            <v>23.9</v>
          </cell>
          <cell r="F5842">
            <v>25</v>
          </cell>
          <cell r="H5842">
            <v>27.97</v>
          </cell>
          <cell r="I5842" t="str">
            <v>MATE MDIV 3738</v>
          </cell>
        </row>
        <row r="5843">
          <cell r="B5843" t="str">
            <v>O ATE 5,00M</v>
          </cell>
        </row>
        <row r="5844">
          <cell r="A5844">
            <v>3748</v>
          </cell>
          <cell r="B5844" t="str">
            <v>LAJE PRE-MOLDADA DE PISO TRELICADA SOBRECARGA 100KG/M2 VAO A</v>
          </cell>
          <cell r="C5844" t="str">
            <v>M2</v>
          </cell>
          <cell r="D5844">
            <v>2</v>
          </cell>
          <cell r="E5844">
            <v>36.21</v>
          </cell>
          <cell r="F5844">
            <v>37.880000000000003</v>
          </cell>
          <cell r="H5844">
            <v>42.38</v>
          </cell>
          <cell r="I5844" t="str">
            <v>MATE MDIV 3748</v>
          </cell>
        </row>
        <row r="5845">
          <cell r="A5845" t="str">
            <v>ÓDIGO</v>
          </cell>
          <cell r="B5845" t="str">
            <v>| DESCRIÇÃO DO INSUMO</v>
          </cell>
          <cell r="C5845" t="str">
            <v>| UNID.</v>
          </cell>
          <cell r="D5845" t="str">
            <v>| CAT.</v>
          </cell>
          <cell r="E5845" t="str">
            <v>P R E Ç O</v>
          </cell>
          <cell r="F5845" t="str">
            <v>S  C A L C</v>
          </cell>
          <cell r="G5845" t="str">
            <v>U L A</v>
          </cell>
          <cell r="H5845" t="str">
            <v>D O S  |</v>
          </cell>
          <cell r="I5845" t="str">
            <v>COD.INTELIGENTE</v>
          </cell>
        </row>
        <row r="5846">
          <cell r="D5846">
            <v>1</v>
          </cell>
          <cell r="E5846" t="str">
            <v>.QUARTIL</v>
          </cell>
          <cell r="F5846" t="str">
            <v>MEDIANO</v>
          </cell>
          <cell r="G5846">
            <v>3</v>
          </cell>
          <cell r="H5846" t="str">
            <v>.QUARTIL</v>
          </cell>
        </row>
        <row r="5848">
          <cell r="A5848" t="str">
            <v>íNCULO..</v>
          </cell>
          <cell r="B5848" t="str">
            <v>...: NACIONAL CAIXA</v>
          </cell>
        </row>
        <row r="5850">
          <cell r="B5850" t="str">
            <v>TE 7,00M</v>
          </cell>
        </row>
        <row r="5851">
          <cell r="A5851">
            <v>3746</v>
          </cell>
          <cell r="B5851" t="str">
            <v>LAJE PRE-MOLDADA DE PISO TRELICADA SOBRECARGA 200KG/M2 VAO A</v>
          </cell>
          <cell r="C5851" t="str">
            <v>M2</v>
          </cell>
          <cell r="D5851">
            <v>2</v>
          </cell>
          <cell r="E5851">
            <v>36.64</v>
          </cell>
          <cell r="F5851">
            <v>38.340000000000003</v>
          </cell>
          <cell r="H5851">
            <v>42.89</v>
          </cell>
          <cell r="I5851" t="str">
            <v>MATE MDIV 3746</v>
          </cell>
        </row>
        <row r="5852">
          <cell r="B5852" t="str">
            <v>TE 6,00M</v>
          </cell>
        </row>
        <row r="5853">
          <cell r="A5853">
            <v>3740</v>
          </cell>
          <cell r="B5853" t="str">
            <v>LAJE PRE-MOLDADA DE PISO TRELICADA SOBRECARGA 200KG/M2 VAO A</v>
          </cell>
          <cell r="C5853" t="str">
            <v>M2</v>
          </cell>
          <cell r="D5853">
            <v>2</v>
          </cell>
          <cell r="E5853">
            <v>43.45</v>
          </cell>
          <cell r="F5853">
            <v>45.46</v>
          </cell>
          <cell r="H5853">
            <v>50.86</v>
          </cell>
          <cell r="I5853" t="str">
            <v>MATE MDIV 3740</v>
          </cell>
        </row>
        <row r="5854">
          <cell r="B5854" t="str">
            <v>TE 7,00M</v>
          </cell>
        </row>
        <row r="5855">
          <cell r="A5855">
            <v>13650</v>
          </cell>
          <cell r="B5855" t="str">
            <v>LAJE TRELICADA P/ FORRO ,H=10CM P/ APOIO SIMPLES , VAO LIVRE</v>
          </cell>
          <cell r="C5855" t="str">
            <v>M2</v>
          </cell>
          <cell r="D5855">
            <v>2</v>
          </cell>
          <cell r="E5855">
            <v>19.07</v>
          </cell>
          <cell r="F5855">
            <v>19.95</v>
          </cell>
          <cell r="H5855">
            <v>22.32</v>
          </cell>
          <cell r="I5855" t="str">
            <v>MATE MDIV 13650</v>
          </cell>
        </row>
        <row r="5856">
          <cell r="B5856" t="str">
            <v>DE 4,00M</v>
          </cell>
        </row>
        <row r="5857">
          <cell r="A5857">
            <v>13651</v>
          </cell>
          <cell r="B5857" t="str">
            <v>LAJE TRELICADA P/ PISO , H=10CM , P/ APOIO SIMPLES , SOBRECA</v>
          </cell>
          <cell r="C5857" t="str">
            <v>M2</v>
          </cell>
          <cell r="D5857">
            <v>2</v>
          </cell>
          <cell r="E5857">
            <v>19.309999999999999</v>
          </cell>
          <cell r="F5857">
            <v>20.2</v>
          </cell>
          <cell r="H5857">
            <v>22.6</v>
          </cell>
          <cell r="I5857" t="str">
            <v>MATE MDIV 13651</v>
          </cell>
        </row>
        <row r="5858">
          <cell r="B5858" t="str">
            <v>RGA DE 200 KG/M2 , VAO LIVRE MAXIMO DE 5,70M</v>
          </cell>
        </row>
        <row r="5859">
          <cell r="A5859">
            <v>13652</v>
          </cell>
          <cell r="B5859" t="str">
            <v>LAJE TRELICADA P/ PISO , H=12CM , P/ APOIO SIMPLES , SOBRECA</v>
          </cell>
          <cell r="C5859" t="str">
            <v>M2</v>
          </cell>
          <cell r="D5859">
            <v>2</v>
          </cell>
          <cell r="E5859">
            <v>28.97</v>
          </cell>
          <cell r="F5859">
            <v>30.3</v>
          </cell>
          <cell r="H5859">
            <v>33.9</v>
          </cell>
          <cell r="I5859" t="str">
            <v>MATE MDIV 13652</v>
          </cell>
        </row>
        <row r="5860">
          <cell r="B5860" t="str">
            <v>RGA DE 200 KG/M2 , VAO LIVRE MAXIMO DE 5,70M</v>
          </cell>
        </row>
        <row r="5861">
          <cell r="A5861">
            <v>13423</v>
          </cell>
          <cell r="B5861" t="str">
            <v>LAJE TRELICADA P/ PISO , H=16CM , P/ APOIO SIMPLES , SOBRECA</v>
          </cell>
          <cell r="C5861" t="str">
            <v>M2</v>
          </cell>
          <cell r="D5861">
            <v>2</v>
          </cell>
          <cell r="E5861">
            <v>34.71</v>
          </cell>
          <cell r="F5861">
            <v>36.31</v>
          </cell>
          <cell r="H5861">
            <v>40.630000000000003</v>
          </cell>
          <cell r="I5861" t="str">
            <v>MATE MDIV 13423</v>
          </cell>
        </row>
        <row r="5862">
          <cell r="B5862" t="str">
            <v>RGA DE 200 KG/M2 , VAO LIVRE MAXIMO DE 4,75M</v>
          </cell>
        </row>
        <row r="5863">
          <cell r="A5863">
            <v>13424</v>
          </cell>
          <cell r="B5863" t="str">
            <v>LAJE TRELICADA P/ PISO , H=20CM , P/ APOIO SIMPLES , SOBRECA</v>
          </cell>
          <cell r="C5863" t="str">
            <v>M2</v>
          </cell>
          <cell r="D5863">
            <v>2</v>
          </cell>
          <cell r="E5863">
            <v>43.57</v>
          </cell>
          <cell r="F5863">
            <v>45.58</v>
          </cell>
          <cell r="H5863">
            <v>51</v>
          </cell>
          <cell r="I5863" t="str">
            <v>MATE MDIV 13424</v>
          </cell>
        </row>
        <row r="5864">
          <cell r="B5864" t="str">
            <v>RGA DE 200 KG/M2 , VAO LIVRE MAXIMO DE 9,50M</v>
          </cell>
        </row>
        <row r="5865">
          <cell r="A5865">
            <v>13425</v>
          </cell>
          <cell r="B5865" t="str">
            <v>LAJE TRELICADA P/ PISO , H=25CM , P/ APOIO SIMPLES , SOBRECA</v>
          </cell>
          <cell r="C5865" t="str">
            <v>M2</v>
          </cell>
          <cell r="D5865">
            <v>2</v>
          </cell>
          <cell r="E5865">
            <v>47.32</v>
          </cell>
          <cell r="F5865">
            <v>49.5</v>
          </cell>
          <cell r="H5865">
            <v>55.38</v>
          </cell>
          <cell r="I5865" t="str">
            <v>MATE MDIV 13425</v>
          </cell>
        </row>
        <row r="5866">
          <cell r="B5866" t="str">
            <v>RGA DE 200 KG/M2 , VAO LIVRE MAXIMO DE 8,30M</v>
          </cell>
        </row>
        <row r="5867">
          <cell r="A5867">
            <v>13426</v>
          </cell>
          <cell r="B5867" t="str">
            <v>LAJE TRELICADA P/ PISO , H=30CM , P/ APOIO SIMPLES , SOBRECA</v>
          </cell>
          <cell r="C5867" t="str">
            <v>M2</v>
          </cell>
          <cell r="D5867">
            <v>2</v>
          </cell>
          <cell r="E5867">
            <v>54.08</v>
          </cell>
          <cell r="F5867">
            <v>56.57</v>
          </cell>
          <cell r="H5867">
            <v>63.29</v>
          </cell>
          <cell r="I5867" t="str">
            <v>MATE MDIV 13426</v>
          </cell>
        </row>
        <row r="5868">
          <cell r="B5868" t="str">
            <v>RGA DE 200 KG/M2 , VAO LIVRE MAXIMO DE 12,65M</v>
          </cell>
        </row>
        <row r="5869">
          <cell r="A5869">
            <v>13250</v>
          </cell>
          <cell r="B5869" t="str">
            <v>LAJOTA CERAMICA 20 X 30 CM PARA LALE PRE-MOLDADA (TIPO VOLTE</v>
          </cell>
          <cell r="C5869" t="str">
            <v>UN</v>
          </cell>
          <cell r="D5869">
            <v>2</v>
          </cell>
          <cell r="E5869">
            <v>0.44</v>
          </cell>
          <cell r="F5869">
            <v>0.48</v>
          </cell>
          <cell r="H5869">
            <v>0.52</v>
          </cell>
          <cell r="I5869" t="str">
            <v>MATE MDIV 13250</v>
          </cell>
        </row>
        <row r="5870">
          <cell r="B5870" t="str">
            <v>RRANA)</v>
          </cell>
        </row>
        <row r="5871">
          <cell r="A5871">
            <v>11641</v>
          </cell>
          <cell r="B5871" t="str">
            <v>LAJOTA CERAMICA 20 X 30CM P/ LAJE PRE-MOLDADA (TIPO VOLTERRA</v>
          </cell>
          <cell r="C5871" t="str">
            <v>M2</v>
          </cell>
          <cell r="D5871">
            <v>2</v>
          </cell>
          <cell r="E5871">
            <v>7.04</v>
          </cell>
          <cell r="F5871">
            <v>7.79</v>
          </cell>
          <cell r="H5871">
            <v>8.3699999999999992</v>
          </cell>
          <cell r="I5871" t="str">
            <v>MATE MDIV 11641</v>
          </cell>
        </row>
        <row r="5872">
          <cell r="B5872" t="str">
            <v>NA)</v>
          </cell>
        </row>
        <row r="5873">
          <cell r="A5873">
            <v>21106</v>
          </cell>
          <cell r="B5873" t="str">
            <v>LAMBRIS DE ALUMINIO</v>
          </cell>
          <cell r="C5873" t="str">
            <v>KG</v>
          </cell>
          <cell r="D5873">
            <v>2</v>
          </cell>
          <cell r="E5873">
            <v>21.21</v>
          </cell>
          <cell r="F5873">
            <v>29.27</v>
          </cell>
          <cell r="H5873">
            <v>37.33</v>
          </cell>
          <cell r="I5873" t="str">
            <v>MATE MDIV 21106</v>
          </cell>
        </row>
        <row r="5874">
          <cell r="A5874">
            <v>3753</v>
          </cell>
          <cell r="B5874" t="str">
            <v>LAMPADA FLUORESCENTE 20W</v>
          </cell>
          <cell r="C5874" t="str">
            <v>UN</v>
          </cell>
          <cell r="D5874">
            <v>2</v>
          </cell>
          <cell r="E5874">
            <v>4.0199999999999996</v>
          </cell>
          <cell r="F5874">
            <v>4.79</v>
          </cell>
          <cell r="H5874">
            <v>5.52</v>
          </cell>
          <cell r="I5874" t="str">
            <v>MATE MELE 3753</v>
          </cell>
        </row>
        <row r="5875">
          <cell r="A5875">
            <v>3754</v>
          </cell>
          <cell r="B5875" t="str">
            <v>LAMPADA FLUORESCENTE 40W</v>
          </cell>
          <cell r="C5875" t="str">
            <v>UN</v>
          </cell>
          <cell r="D5875">
            <v>2</v>
          </cell>
          <cell r="E5875">
            <v>4.0199999999999996</v>
          </cell>
          <cell r="F5875">
            <v>4.79</v>
          </cell>
          <cell r="H5875">
            <v>5.52</v>
          </cell>
          <cell r="I5875" t="str">
            <v>MATE MELE 3754</v>
          </cell>
        </row>
        <row r="5876">
          <cell r="A5876" t="str">
            <v>ÓDIGO</v>
          </cell>
          <cell r="B5876" t="str">
            <v>| DESCRIÇÃO DO INSUMO</v>
          </cell>
          <cell r="C5876" t="str">
            <v>| UNID.</v>
          </cell>
          <cell r="D5876" t="str">
            <v>| CAT.</v>
          </cell>
          <cell r="E5876" t="str">
            <v>P R E Ç O</v>
          </cell>
          <cell r="F5876" t="str">
            <v>S  C A L C</v>
          </cell>
          <cell r="G5876" t="str">
            <v>U L A</v>
          </cell>
          <cell r="H5876" t="str">
            <v>D O S  |</v>
          </cell>
          <cell r="I5876" t="str">
            <v>COD.INTELIGENTE</v>
          </cell>
        </row>
        <row r="5877">
          <cell r="D5877">
            <v>1</v>
          </cell>
          <cell r="E5877" t="str">
            <v>.QUARTIL</v>
          </cell>
          <cell r="F5877" t="str">
            <v>MEDIANO</v>
          </cell>
          <cell r="G5877">
            <v>3</v>
          </cell>
          <cell r="H5877" t="str">
            <v>.QUARTIL</v>
          </cell>
        </row>
        <row r="5879">
          <cell r="A5879" t="str">
            <v>íNCULO..</v>
          </cell>
          <cell r="B5879" t="str">
            <v>...: NACIONAL CAIXA</v>
          </cell>
        </row>
        <row r="5881">
          <cell r="A5881">
            <v>12207</v>
          </cell>
          <cell r="B5881" t="str">
            <v>LAMPADA FLUORESCENTE 85W</v>
          </cell>
          <cell r="C5881" t="str">
            <v>UN</v>
          </cell>
          <cell r="D5881">
            <v>2</v>
          </cell>
          <cell r="E5881">
            <v>8.7899999999999991</v>
          </cell>
          <cell r="F5881">
            <v>10.47</v>
          </cell>
          <cell r="H5881">
            <v>12.05</v>
          </cell>
          <cell r="I5881" t="str">
            <v>MATE MELE 12207</v>
          </cell>
        </row>
        <row r="5882">
          <cell r="A5882">
            <v>3763</v>
          </cell>
          <cell r="B5882" t="str">
            <v>LAMPADA INCANDESCENTE 100W</v>
          </cell>
          <cell r="C5882" t="str">
            <v>UN</v>
          </cell>
          <cell r="D5882">
            <v>2</v>
          </cell>
          <cell r="E5882">
            <v>1.2</v>
          </cell>
          <cell r="F5882">
            <v>1.43</v>
          </cell>
          <cell r="H5882">
            <v>1.65</v>
          </cell>
          <cell r="I5882" t="str">
            <v>MATE MELE 3763</v>
          </cell>
        </row>
        <row r="5883">
          <cell r="A5883">
            <v>12203</v>
          </cell>
          <cell r="B5883" t="str">
            <v>LAMPADA INCANDESCENTE 150W</v>
          </cell>
          <cell r="C5883" t="str">
            <v>UN</v>
          </cell>
          <cell r="D5883">
            <v>2</v>
          </cell>
          <cell r="E5883">
            <v>1.74</v>
          </cell>
          <cell r="F5883">
            <v>2.0699999999999998</v>
          </cell>
          <cell r="H5883">
            <v>2.39</v>
          </cell>
          <cell r="I5883" t="str">
            <v>MATE MELE 12203</v>
          </cell>
        </row>
        <row r="5884">
          <cell r="A5884">
            <v>12202</v>
          </cell>
          <cell r="B5884" t="str">
            <v>LAMPADA INCANDESCENTE 200W</v>
          </cell>
          <cell r="C5884" t="str">
            <v>UN</v>
          </cell>
          <cell r="D5884">
            <v>2</v>
          </cell>
          <cell r="E5884">
            <v>2.1800000000000002</v>
          </cell>
          <cell r="F5884">
            <v>2.6</v>
          </cell>
          <cell r="H5884">
            <v>3</v>
          </cell>
          <cell r="I5884" t="str">
            <v>MATE MELE 12202</v>
          </cell>
        </row>
        <row r="5885">
          <cell r="A5885">
            <v>12200</v>
          </cell>
          <cell r="B5885" t="str">
            <v>LAMPADA INCANDESCENTE 300W</v>
          </cell>
          <cell r="C5885" t="str">
            <v>UN</v>
          </cell>
          <cell r="D5885">
            <v>2</v>
          </cell>
          <cell r="E5885">
            <v>9.34</v>
          </cell>
          <cell r="F5885">
            <v>11.12</v>
          </cell>
          <cell r="H5885">
            <v>12.8</v>
          </cell>
          <cell r="I5885" t="str">
            <v>MATE MELE 12200</v>
          </cell>
        </row>
        <row r="5886">
          <cell r="A5886">
            <v>12201</v>
          </cell>
          <cell r="B5886" t="str">
            <v>LAMPADA INCANDESCENTE 40W</v>
          </cell>
          <cell r="C5886" t="str">
            <v>UN</v>
          </cell>
          <cell r="D5886">
            <v>2</v>
          </cell>
          <cell r="E5886">
            <v>0.93</v>
          </cell>
          <cell r="F5886">
            <v>1.1200000000000001</v>
          </cell>
          <cell r="H5886">
            <v>1.28</v>
          </cell>
          <cell r="I5886" t="str">
            <v>MATE MELE 12201</v>
          </cell>
        </row>
        <row r="5887">
          <cell r="A5887">
            <v>3764</v>
          </cell>
          <cell r="B5887" t="str">
            <v>LAMPADA INCANDESCENTE 60W</v>
          </cell>
          <cell r="C5887" t="str">
            <v>UN</v>
          </cell>
          <cell r="D5887">
            <v>2</v>
          </cell>
          <cell r="E5887">
            <v>0.93</v>
          </cell>
          <cell r="F5887">
            <v>1.1200000000000001</v>
          </cell>
          <cell r="H5887">
            <v>1.28</v>
          </cell>
          <cell r="I5887" t="str">
            <v>MATE MELE 3764</v>
          </cell>
        </row>
        <row r="5888">
          <cell r="A5888">
            <v>3755</v>
          </cell>
          <cell r="B5888" t="str">
            <v>LAMPADA MISTA 160W BASE E - 27</v>
          </cell>
          <cell r="C5888" t="str">
            <v>UN</v>
          </cell>
          <cell r="D5888">
            <v>2</v>
          </cell>
          <cell r="E5888">
            <v>11.59</v>
          </cell>
          <cell r="F5888">
            <v>13.81</v>
          </cell>
          <cell r="H5888">
            <v>15.9</v>
          </cell>
          <cell r="I5888" t="str">
            <v>MATE MELE 3755</v>
          </cell>
        </row>
        <row r="5889">
          <cell r="A5889">
            <v>3750</v>
          </cell>
          <cell r="B5889" t="str">
            <v>LAMPADA MISTA 250W BASE E - 27</v>
          </cell>
          <cell r="C5889" t="str">
            <v>UN</v>
          </cell>
          <cell r="D5889">
            <v>2</v>
          </cell>
          <cell r="E5889">
            <v>15.19</v>
          </cell>
          <cell r="F5889">
            <v>18.09</v>
          </cell>
          <cell r="H5889">
            <v>20.83</v>
          </cell>
          <cell r="I5889" t="str">
            <v>MATE MELE 3750</v>
          </cell>
        </row>
        <row r="5890">
          <cell r="A5890">
            <v>3756</v>
          </cell>
          <cell r="B5890" t="str">
            <v>LAMPADA MISTA 500W BASE E - 40</v>
          </cell>
          <cell r="C5890" t="str">
            <v>UN</v>
          </cell>
          <cell r="D5890">
            <v>2</v>
          </cell>
          <cell r="E5890">
            <v>34.020000000000003</v>
          </cell>
          <cell r="F5890">
            <v>40.520000000000003</v>
          </cell>
          <cell r="H5890">
            <v>46.65</v>
          </cell>
          <cell r="I5890" t="str">
            <v>MATE MELE 3756</v>
          </cell>
        </row>
        <row r="5891">
          <cell r="A5891">
            <v>12214</v>
          </cell>
          <cell r="B5891" t="str">
            <v>LAMPADA VAPOR MERCURIO 125W</v>
          </cell>
          <cell r="C5891" t="str">
            <v>UN</v>
          </cell>
          <cell r="D5891">
            <v>2</v>
          </cell>
          <cell r="E5891">
            <v>11</v>
          </cell>
          <cell r="F5891">
            <v>13.1</v>
          </cell>
          <cell r="H5891">
            <v>15.09</v>
          </cell>
          <cell r="I5891" t="str">
            <v>MATE MELE 12214</v>
          </cell>
        </row>
        <row r="5892">
          <cell r="A5892">
            <v>3749</v>
          </cell>
          <cell r="B5892" t="str">
            <v>LAMPADA VAPOR MERCURIO 250W</v>
          </cell>
          <cell r="C5892" t="str">
            <v>UN</v>
          </cell>
          <cell r="D5892">
            <v>1</v>
          </cell>
          <cell r="E5892">
            <v>21.8</v>
          </cell>
          <cell r="F5892">
            <v>25.96</v>
          </cell>
          <cell r="H5892">
            <v>29.89</v>
          </cell>
          <cell r="I5892" t="str">
            <v>MATE MELE 3749</v>
          </cell>
        </row>
        <row r="5893">
          <cell r="A5893">
            <v>3751</v>
          </cell>
          <cell r="B5893" t="str">
            <v>LAMPADA VAPOR MERCURIO 400W</v>
          </cell>
          <cell r="C5893" t="str">
            <v>UN</v>
          </cell>
          <cell r="D5893">
            <v>2</v>
          </cell>
          <cell r="E5893">
            <v>32.83</v>
          </cell>
          <cell r="F5893">
            <v>39.090000000000003</v>
          </cell>
          <cell r="H5893">
            <v>45.01</v>
          </cell>
          <cell r="I5893" t="str">
            <v>MATE MELE 3751</v>
          </cell>
        </row>
        <row r="5894">
          <cell r="A5894">
            <v>3760</v>
          </cell>
          <cell r="B5894" t="str">
            <v>LAMPADA VAPOR MERCURIO 700W</v>
          </cell>
          <cell r="C5894" t="str">
            <v>UN</v>
          </cell>
          <cell r="D5894">
            <v>2</v>
          </cell>
          <cell r="E5894">
            <v>197.86</v>
          </cell>
          <cell r="F5894">
            <v>235.62</v>
          </cell>
          <cell r="H5894">
            <v>271.29000000000002</v>
          </cell>
          <cell r="I5894" t="str">
            <v>MATE MELE 3760</v>
          </cell>
        </row>
        <row r="5895">
          <cell r="A5895">
            <v>3752</v>
          </cell>
          <cell r="B5895" t="str">
            <v>LAMPADA VAPOR METALICO 400W BASE E-40</v>
          </cell>
          <cell r="C5895" t="str">
            <v>UN</v>
          </cell>
          <cell r="D5895">
            <v>2</v>
          </cell>
          <cell r="E5895">
            <v>91.72</v>
          </cell>
          <cell r="F5895">
            <v>109.22</v>
          </cell>
          <cell r="H5895">
            <v>125.76</v>
          </cell>
          <cell r="I5895" t="str">
            <v>MATE MELE 3752</v>
          </cell>
        </row>
        <row r="5896">
          <cell r="A5896">
            <v>12216</v>
          </cell>
          <cell r="B5896" t="str">
            <v>LAMPADA VAPOR SODIO 150W</v>
          </cell>
          <cell r="C5896" t="str">
            <v>UN</v>
          </cell>
          <cell r="D5896">
            <v>2</v>
          </cell>
          <cell r="E5896">
            <v>31.92</v>
          </cell>
          <cell r="F5896">
            <v>38.01</v>
          </cell>
          <cell r="H5896">
            <v>43.76</v>
          </cell>
          <cell r="I5896" t="str">
            <v>MATE MELE 12216</v>
          </cell>
        </row>
        <row r="5897">
          <cell r="A5897">
            <v>3757</v>
          </cell>
          <cell r="B5897" t="str">
            <v>LAMPADA VAPOR SODIO 250W</v>
          </cell>
          <cell r="C5897" t="str">
            <v>UN</v>
          </cell>
          <cell r="D5897">
            <v>2</v>
          </cell>
          <cell r="E5897">
            <v>36.4</v>
          </cell>
          <cell r="F5897">
            <v>43.35</v>
          </cell>
          <cell r="H5897">
            <v>49.91</v>
          </cell>
          <cell r="I5897" t="str">
            <v>MATE MELE 3757</v>
          </cell>
        </row>
        <row r="5898">
          <cell r="A5898">
            <v>3758</v>
          </cell>
          <cell r="B5898" t="str">
            <v>LAMPADA VAPOR SODIO 400W</v>
          </cell>
          <cell r="C5898" t="str">
            <v>UN</v>
          </cell>
          <cell r="D5898">
            <v>2</v>
          </cell>
          <cell r="E5898">
            <v>43.53</v>
          </cell>
          <cell r="F5898">
            <v>51.84</v>
          </cell>
          <cell r="H5898">
            <v>59.68</v>
          </cell>
          <cell r="I5898" t="str">
            <v>MATE MELE 3758</v>
          </cell>
        </row>
        <row r="5899">
          <cell r="A5899">
            <v>14145</v>
          </cell>
          <cell r="B5899" t="str">
            <v>LATAO CHAPA LAMINADA 1.20X0.60M ESP=3.5MM</v>
          </cell>
          <cell r="C5899" t="str">
            <v>KG</v>
          </cell>
          <cell r="D5899">
            <v>2</v>
          </cell>
          <cell r="E5899">
            <v>30.5</v>
          </cell>
          <cell r="F5899">
            <v>32.86</v>
          </cell>
          <cell r="H5899">
            <v>37.33</v>
          </cell>
          <cell r="I5899" t="str">
            <v>MATE MDIV 14145</v>
          </cell>
        </row>
        <row r="5900">
          <cell r="A5900">
            <v>14144</v>
          </cell>
          <cell r="B5900" t="str">
            <v>LATAO EM BARRA RETANGULAR</v>
          </cell>
          <cell r="C5900" t="str">
            <v>KG</v>
          </cell>
          <cell r="D5900">
            <v>2</v>
          </cell>
          <cell r="E5900">
            <v>23.67</v>
          </cell>
          <cell r="F5900">
            <v>25.5</v>
          </cell>
          <cell r="H5900">
            <v>28.97</v>
          </cell>
          <cell r="I5900" t="str">
            <v>MATE MDIV 14144</v>
          </cell>
        </row>
        <row r="5901">
          <cell r="A5901">
            <v>746</v>
          </cell>
          <cell r="B5901" t="str">
            <v>LAVADORA DE ALTA PRESSAO ( LAVA-JATO) PARA AGUA FRIA DE 140</v>
          </cell>
          <cell r="C5901" t="str">
            <v>UN</v>
          </cell>
          <cell r="D5901">
            <v>1</v>
          </cell>
          <cell r="E5901">
            <v>966.71</v>
          </cell>
          <cell r="F5901">
            <v>1090</v>
          </cell>
          <cell r="H5901">
            <v>1396</v>
          </cell>
          <cell r="I5901" t="str">
            <v>EQHP EQAQ 746</v>
          </cell>
        </row>
        <row r="5902">
          <cell r="B5902" t="str">
            <v>A 1900 LIBRAS , VAZAO DE 150 A 600 LITROS/HORA ,MODELO KARCH</v>
          </cell>
        </row>
        <row r="5903">
          <cell r="B5903" t="str">
            <v>ER HD 655 S OU SIMILAR (ELETROLIX,WAP..)</v>
          </cell>
        </row>
        <row r="5904">
          <cell r="A5904">
            <v>11696</v>
          </cell>
          <cell r="B5904" t="str">
            <v>LAVATORIO (OU CUBA) DE SOBREPOR</v>
          </cell>
          <cell r="C5904" t="str">
            <v>UN</v>
          </cell>
          <cell r="D5904">
            <v>2</v>
          </cell>
          <cell r="E5904">
            <v>35.380000000000003</v>
          </cell>
          <cell r="F5904">
            <v>35.81</v>
          </cell>
          <cell r="H5904">
            <v>41.15</v>
          </cell>
          <cell r="I5904" t="str">
            <v>MATE MDIV 11696</v>
          </cell>
        </row>
        <row r="5905">
          <cell r="A5905">
            <v>10426</v>
          </cell>
          <cell r="B5905" t="str">
            <v>LAVATORIO LOUCA BRANCA C/ COLUNA MEDINDO 45 X 55CM OU EQUIV</v>
          </cell>
          <cell r="C5905" t="str">
            <v>UN</v>
          </cell>
          <cell r="D5905">
            <v>2</v>
          </cell>
          <cell r="E5905">
            <v>52.87</v>
          </cell>
          <cell r="F5905">
            <v>53.51</v>
          </cell>
          <cell r="H5905">
            <v>61.48</v>
          </cell>
          <cell r="I5905" t="str">
            <v>MATE MDIV 10426</v>
          </cell>
        </row>
        <row r="5906">
          <cell r="B5906" t="e">
            <v>#VALUE!</v>
          </cell>
        </row>
        <row r="5907">
          <cell r="A5907" t="str">
            <v>ÓDIGO</v>
          </cell>
          <cell r="B5907" t="str">
            <v>| DESCRIÇÃO DO INSUMO</v>
          </cell>
          <cell r="C5907" t="str">
            <v>| UNID.</v>
          </cell>
          <cell r="D5907" t="str">
            <v>| CAT.</v>
          </cell>
          <cell r="E5907" t="str">
            <v>P R E Ç O</v>
          </cell>
          <cell r="F5907" t="str">
            <v>S  C A L C</v>
          </cell>
          <cell r="G5907" t="str">
            <v>U L A</v>
          </cell>
          <cell r="H5907" t="str">
            <v>D O S  |</v>
          </cell>
          <cell r="I5907" t="str">
            <v>COD.INTELIGENTE</v>
          </cell>
        </row>
        <row r="5908">
          <cell r="D5908">
            <v>1</v>
          </cell>
          <cell r="E5908" t="str">
            <v>.QUARTIL</v>
          </cell>
          <cell r="F5908" t="str">
            <v>MEDIANO</v>
          </cell>
          <cell r="G5908">
            <v>3</v>
          </cell>
          <cell r="H5908" t="str">
            <v>.QUARTIL</v>
          </cell>
        </row>
        <row r="5910">
          <cell r="A5910" t="str">
            <v>íNCULO..</v>
          </cell>
          <cell r="B5910" t="str">
            <v>...: NACIONAL CAIXA</v>
          </cell>
        </row>
        <row r="5912">
          <cell r="A5912">
            <v>10425</v>
          </cell>
          <cell r="B5912" t="str">
            <v>LAVATORIO LOUCA BRANCA SUSPENSO 29,5 X 39,0CM OU EQUIV-PADRA</v>
          </cell>
          <cell r="C5912" t="str">
            <v>UN</v>
          </cell>
          <cell r="D5912">
            <v>2</v>
          </cell>
          <cell r="E5912">
            <v>24.51</v>
          </cell>
          <cell r="F5912">
            <v>28.64</v>
          </cell>
          <cell r="H5912">
            <v>28.51</v>
          </cell>
          <cell r="I5912" t="str">
            <v>MATE MDIV 10425</v>
          </cell>
        </row>
        <row r="5913">
          <cell r="B5913" t="str">
            <v>O POPULAR</v>
          </cell>
        </row>
        <row r="5914">
          <cell r="A5914">
            <v>10431</v>
          </cell>
          <cell r="B5914" t="str">
            <v>LAVATORIO LOUCA COR C/ COLUNA MEDINDO 45 X 55CM OU EQUIV - P</v>
          </cell>
          <cell r="C5914" t="str">
            <v>UN</v>
          </cell>
          <cell r="D5914">
            <v>2</v>
          </cell>
          <cell r="E5914">
            <v>55.41</v>
          </cell>
          <cell r="F5914">
            <v>56.08</v>
          </cell>
          <cell r="H5914">
            <v>64.44</v>
          </cell>
          <cell r="I5914" t="str">
            <v>MATE MDIV 10431</v>
          </cell>
        </row>
        <row r="5915">
          <cell r="B5915" t="str">
            <v>ADRAO MEDIO</v>
          </cell>
        </row>
        <row r="5916">
          <cell r="A5916">
            <v>10429</v>
          </cell>
          <cell r="B5916" t="str">
            <v>LAVATORIO LOUCA COR SUSPENSO 29,5 X 39CM OU EQUIV - PADRAO P</v>
          </cell>
          <cell r="C5916" t="str">
            <v>UN</v>
          </cell>
          <cell r="D5916">
            <v>2</v>
          </cell>
          <cell r="E5916">
            <v>26.43</v>
          </cell>
          <cell r="F5916">
            <v>26.75</v>
          </cell>
          <cell r="H5916">
            <v>30.74</v>
          </cell>
          <cell r="I5916" t="str">
            <v>MATE MDIV 10429</v>
          </cell>
        </row>
        <row r="5917">
          <cell r="B5917" t="str">
            <v>OPULAR</v>
          </cell>
        </row>
        <row r="5918">
          <cell r="A5918">
            <v>20269</v>
          </cell>
          <cell r="B5918" t="str">
            <v>LAVATORIO/CUBA DE EMBUTIR OVAL LOUCA BRANCA 35 X 50CM OU EQU</v>
          </cell>
          <cell r="C5918" t="str">
            <v>UN</v>
          </cell>
          <cell r="D5918">
            <v>2</v>
          </cell>
          <cell r="E5918">
            <v>32.119999999999997</v>
          </cell>
          <cell r="F5918">
            <v>32.51</v>
          </cell>
          <cell r="H5918">
            <v>37.36</v>
          </cell>
          <cell r="I5918" t="str">
            <v>MATE MDIV 20269</v>
          </cell>
        </row>
        <row r="5919">
          <cell r="B5919" t="str">
            <v>IV SEM LADRAO - PADRAO MEDIO</v>
          </cell>
        </row>
        <row r="5920">
          <cell r="A5920">
            <v>20270</v>
          </cell>
          <cell r="B5920" t="str">
            <v>LAVATORIO/CUBA DE EMBUTIR OVAL LOUCA COR 35 X 50CM OU EQUIV</v>
          </cell>
          <cell r="C5920" t="str">
            <v>UN</v>
          </cell>
          <cell r="D5920">
            <v>2</v>
          </cell>
          <cell r="E5920">
            <v>32.76</v>
          </cell>
          <cell r="F5920">
            <v>33.15</v>
          </cell>
          <cell r="H5920">
            <v>38.1</v>
          </cell>
          <cell r="I5920" t="str">
            <v>MATE MDIV 20270</v>
          </cell>
        </row>
        <row r="5921">
          <cell r="B5921" t="str">
            <v>SEM LADRAO - PADRAO MEDIO</v>
          </cell>
        </row>
        <row r="5922">
          <cell r="A5922">
            <v>10427</v>
          </cell>
          <cell r="B5922" t="str">
            <v>LAVATORIO/CUBA DE SOBREPOR OVAL LOUCA BRANCA 50 X 55CM OU EQ</v>
          </cell>
          <cell r="C5922" t="str">
            <v>UN</v>
          </cell>
          <cell r="D5922">
            <v>2</v>
          </cell>
          <cell r="E5922">
            <v>31.49</v>
          </cell>
          <cell r="F5922">
            <v>31.88</v>
          </cell>
          <cell r="H5922">
            <v>36.630000000000003</v>
          </cell>
          <cell r="I5922" t="str">
            <v>MATE MDIV 10427</v>
          </cell>
        </row>
        <row r="5923">
          <cell r="B5923" t="str">
            <v>UIV - C/ LADRAO - PADRAO ALTO</v>
          </cell>
        </row>
        <row r="5924">
          <cell r="A5924">
            <v>10428</v>
          </cell>
          <cell r="B5924" t="str">
            <v>LAVATORIO/CUBA DE SOBREPOR OVAL LOUCA COR 50 X 55CM OU EQUIV</v>
          </cell>
          <cell r="C5924" t="str">
            <v>UN</v>
          </cell>
          <cell r="D5924">
            <v>2</v>
          </cell>
          <cell r="E5924">
            <v>32.53</v>
          </cell>
          <cell r="F5924">
            <v>32.92</v>
          </cell>
          <cell r="H5924">
            <v>37.83</v>
          </cell>
          <cell r="I5924" t="str">
            <v>MATE MDIV 10428</v>
          </cell>
        </row>
        <row r="5925">
          <cell r="B5925" t="str">
            <v>- C/ LADRAO - PADRAO ALTO</v>
          </cell>
        </row>
        <row r="5926">
          <cell r="A5926">
            <v>10853</v>
          </cell>
          <cell r="B5926" t="str">
            <v>LETRA ACO INOX H = 20 CM CHAPA 22</v>
          </cell>
          <cell r="C5926" t="str">
            <v>UN</v>
          </cell>
          <cell r="D5926">
            <v>2</v>
          </cell>
          <cell r="E5926">
            <v>59.98</v>
          </cell>
          <cell r="F5926">
            <v>65.31</v>
          </cell>
          <cell r="H5926">
            <v>78.17</v>
          </cell>
          <cell r="I5926" t="str">
            <v>MATE MDIV 10853</v>
          </cell>
        </row>
        <row r="5927">
          <cell r="A5927">
            <v>5093</v>
          </cell>
          <cell r="B5927" t="str">
            <v>LEVANTADOR LATAO FUNDIDO CROMADO PESO MINIMO 35G P/ JAN GUIL</v>
          </cell>
          <cell r="C5927" t="str">
            <v>PAR</v>
          </cell>
          <cell r="D5927">
            <v>2</v>
          </cell>
          <cell r="E5927">
            <v>8.4</v>
          </cell>
          <cell r="F5927">
            <v>9.0500000000000007</v>
          </cell>
          <cell r="H5927">
            <v>10.29</v>
          </cell>
          <cell r="I5927" t="str">
            <v>MATE MDIV 5093</v>
          </cell>
        </row>
        <row r="5928">
          <cell r="B5928" t="str">
            <v>HOTINA</v>
          </cell>
        </row>
        <row r="5929">
          <cell r="A5929">
            <v>13323</v>
          </cell>
          <cell r="B5929" t="str">
            <v>LIMPADORA A JATO/VACUO PRESSAO P/LIMPEZA ESG PUBL./INDUSTRIA</v>
          </cell>
          <cell r="C5929" t="str">
            <v>UN</v>
          </cell>
          <cell r="D5929" t="str">
            <v>2    21</v>
          </cell>
          <cell r="E5929">
            <v>1735.24</v>
          </cell>
          <cell r="F5929">
            <v>211735.24</v>
          </cell>
          <cell r="G5929">
            <v>21</v>
          </cell>
          <cell r="H5929">
            <v>1735.24</v>
          </cell>
          <cell r="I5929" t="str">
            <v>EQHP EQAQ 13323</v>
          </cell>
        </row>
        <row r="5930">
          <cell r="B5930" t="str">
            <v>L CONSMAQ SF OU EQUIV. , MONTADA SOBRE CAMINHAO EQUI. C/EXAU</v>
          </cell>
        </row>
        <row r="5931">
          <cell r="B5931" t="str">
            <v>STOR-COMPRESSOR,TANQUE CILINDRICO DE ABERTURA,SISTEMA SEPARA</v>
          </cell>
        </row>
        <row r="5932">
          <cell r="B5932" t="str">
            <v>CAO LIQUIDOS</v>
          </cell>
        </row>
        <row r="5933">
          <cell r="A5933">
            <v>6071</v>
          </cell>
          <cell r="B5933" t="str">
            <v>LIMPADORA A VACUO CONSMAQ MOD. SF P/ LIMPEZA SANITARIA/INDUS</v>
          </cell>
          <cell r="C5933" t="str">
            <v>UN</v>
          </cell>
          <cell r="D5933" t="str">
            <v>2    32</v>
          </cell>
          <cell r="E5933" t="str">
            <v>0.973,97</v>
          </cell>
          <cell r="F5933">
            <v>320973.96999999997</v>
          </cell>
          <cell r="G5933">
            <v>32</v>
          </cell>
          <cell r="H5933" t="str">
            <v>0.973,97</v>
          </cell>
          <cell r="I5933" t="str">
            <v>EQHP EQAQ 6071</v>
          </cell>
        </row>
        <row r="5934">
          <cell r="B5934" t="str">
            <v>TRIAL C/ EXAUSTOR-COMPRESSOR, TANQUE C/LINDRICO C/PORTA DE A</v>
          </cell>
        </row>
        <row r="5935">
          <cell r="B5935" t="str">
            <v>BERTURA TOTAL, C/SISTEMA DE SEPARACAO LIQUIDOS,   MONTADA SO</v>
          </cell>
        </row>
        <row r="5936">
          <cell r="B5936" t="str">
            <v>BRE CAMINHAO**CAIXA**</v>
          </cell>
        </row>
        <row r="5937">
          <cell r="A5937">
            <v>10653</v>
          </cell>
          <cell r="B5937" t="str">
            <v>LIMPADORA DE SUCCAO C/ ASPIRADORA MECANICA USIMECA MOD US-86</v>
          </cell>
          <cell r="C5937" t="str">
            <v>UN</v>
          </cell>
          <cell r="D5937" t="str">
            <v>2    32</v>
          </cell>
          <cell r="E5937" t="str">
            <v>0.973,97</v>
          </cell>
          <cell r="F5937">
            <v>320973.96999999997</v>
          </cell>
          <cell r="G5937">
            <v>32</v>
          </cell>
          <cell r="H5937" t="str">
            <v>0.973,97</v>
          </cell>
          <cell r="I5937" t="str">
            <v>EQHP EQAQ 10653</v>
          </cell>
        </row>
        <row r="5938">
          <cell r="A5938" t="str">
            <v>ÓDIGO</v>
          </cell>
          <cell r="B5938" t="str">
            <v>| DESCRIÇÃO DO INSUMO</v>
          </cell>
          <cell r="C5938" t="str">
            <v>| UNID.</v>
          </cell>
          <cell r="D5938" t="str">
            <v>| CAT.</v>
          </cell>
          <cell r="E5938" t="str">
            <v>P R E Ç O</v>
          </cell>
          <cell r="F5938" t="str">
            <v>S  C A L C</v>
          </cell>
          <cell r="G5938" t="str">
            <v>U L A</v>
          </cell>
          <cell r="H5938" t="str">
            <v>D O S  |</v>
          </cell>
          <cell r="I5938" t="str">
            <v>COD.INTELIGENTE</v>
          </cell>
        </row>
        <row r="5939">
          <cell r="D5939">
            <v>1</v>
          </cell>
          <cell r="E5939" t="str">
            <v>.QUARTIL</v>
          </cell>
          <cell r="F5939" t="str">
            <v>MEDIANO</v>
          </cell>
          <cell r="G5939">
            <v>3</v>
          </cell>
          <cell r="H5939" t="str">
            <v>.QUARTIL</v>
          </cell>
        </row>
        <row r="5941">
          <cell r="A5941" t="str">
            <v>íNCULO..</v>
          </cell>
          <cell r="B5941" t="str">
            <v>...: NACIONAL CAIXA</v>
          </cell>
        </row>
        <row r="5943">
          <cell r="B5943" t="str">
            <v>00, CAP 8,6 M3, P/ LIMPEZA GALERIAS/ESGS**CAIXA**</v>
          </cell>
        </row>
        <row r="5944">
          <cell r="A5944">
            <v>6091</v>
          </cell>
          <cell r="B5944" t="str">
            <v>LIQUIDO P/ BRILHO BASE PVA (INTERIORES/EXTERIORES)</v>
          </cell>
          <cell r="C5944" t="str">
            <v>L</v>
          </cell>
          <cell r="D5944">
            <v>2</v>
          </cell>
          <cell r="E5944">
            <v>8.7799999999999994</v>
          </cell>
          <cell r="F5944">
            <v>10.57</v>
          </cell>
          <cell r="H5944">
            <v>11.71</v>
          </cell>
          <cell r="I5944" t="str">
            <v>MATE MDIV 6091</v>
          </cell>
        </row>
        <row r="5945">
          <cell r="A5945">
            <v>3768</v>
          </cell>
          <cell r="B5945" t="str">
            <v>LIXA P/ FERRO</v>
          </cell>
          <cell r="C5945" t="str">
            <v>UN</v>
          </cell>
          <cell r="D5945">
            <v>2</v>
          </cell>
          <cell r="E5945">
            <v>1.67</v>
          </cell>
          <cell r="F5945">
            <v>1.75</v>
          </cell>
          <cell r="H5945">
            <v>2.0699999999999998</v>
          </cell>
          <cell r="I5945" t="str">
            <v>MATE MDIV 3768</v>
          </cell>
        </row>
        <row r="5946">
          <cell r="A5946">
            <v>3767</v>
          </cell>
          <cell r="B5946" t="str">
            <v>LIXA P/ PAREDE OU MADEIRA</v>
          </cell>
          <cell r="C5946" t="str">
            <v>UN</v>
          </cell>
          <cell r="D5946">
            <v>2</v>
          </cell>
          <cell r="E5946">
            <v>0.37</v>
          </cell>
          <cell r="F5946">
            <v>0.4</v>
          </cell>
          <cell r="H5946">
            <v>0.46</v>
          </cell>
          <cell r="I5946" t="str">
            <v>MATE MDIV 3767</v>
          </cell>
        </row>
        <row r="5947">
          <cell r="A5947">
            <v>13192</v>
          </cell>
          <cell r="B5947" t="str">
            <v>LIXADEIRA ANGULAR P/ CONCRETO, BOSCH, MOD. GBR 14 CA (1373)</v>
          </cell>
          <cell r="C5947" t="str">
            <v>UN</v>
          </cell>
          <cell r="D5947">
            <v>2</v>
          </cell>
          <cell r="E5947">
            <v>2490.63</v>
          </cell>
          <cell r="F5947">
            <v>2490.63</v>
          </cell>
          <cell r="H5947">
            <v>2490.63</v>
          </cell>
          <cell r="I5947" t="str">
            <v>MATE MDIV 13192</v>
          </cell>
        </row>
        <row r="5948">
          <cell r="B5948" t="str">
            <v>, ELETRICA, POT. 1.400 W</v>
          </cell>
        </row>
        <row r="5949">
          <cell r="A5949">
            <v>3290</v>
          </cell>
          <cell r="B5949" t="str">
            <v>LIXADEIRA ELETRICA INDUSTRIAL P/ CORTE OU DESGASTE DIAM 7" P</v>
          </cell>
          <cell r="C5949" t="str">
            <v>H</v>
          </cell>
          <cell r="D5949">
            <v>2</v>
          </cell>
          <cell r="E5949">
            <v>0.68</v>
          </cell>
          <cell r="F5949">
            <v>0.68</v>
          </cell>
          <cell r="H5949">
            <v>0.68</v>
          </cell>
          <cell r="I5949" t="str">
            <v>EQHP EQLC 3290</v>
          </cell>
        </row>
        <row r="5950">
          <cell r="B5950" t="str">
            <v>ORTATIL</v>
          </cell>
        </row>
        <row r="5951">
          <cell r="A5951">
            <v>3777</v>
          </cell>
          <cell r="B5951" t="str">
            <v>LONA PLASTICA PRETA</v>
          </cell>
          <cell r="C5951" t="str">
            <v>M2</v>
          </cell>
          <cell r="D5951">
            <v>1</v>
          </cell>
          <cell r="E5951">
            <v>0.45</v>
          </cell>
          <cell r="F5951">
            <v>0.5</v>
          </cell>
          <cell r="H5951">
            <v>0.57999999999999996</v>
          </cell>
          <cell r="I5951" t="str">
            <v>MATE MDIV 3777</v>
          </cell>
        </row>
        <row r="5952">
          <cell r="A5952">
            <v>3779</v>
          </cell>
          <cell r="B5952" t="str">
            <v>LONA PLASTICA PRETA L = 8M</v>
          </cell>
          <cell r="C5952" t="str">
            <v>M</v>
          </cell>
          <cell r="D5952">
            <v>2</v>
          </cell>
          <cell r="E5952">
            <v>3.13</v>
          </cell>
          <cell r="F5952">
            <v>3.47</v>
          </cell>
          <cell r="H5952">
            <v>4.03</v>
          </cell>
          <cell r="I5952" t="str">
            <v>MATE MDIV 3779</v>
          </cell>
        </row>
        <row r="5953">
          <cell r="A5953">
            <v>6124</v>
          </cell>
          <cell r="B5953" t="str">
            <v>LUBRIFICADOR</v>
          </cell>
          <cell r="C5953" t="str">
            <v>H</v>
          </cell>
          <cell r="D5953">
            <v>2</v>
          </cell>
          <cell r="E5953">
            <v>2.94</v>
          </cell>
          <cell r="F5953">
            <v>2.94</v>
          </cell>
          <cell r="H5953">
            <v>2.94</v>
          </cell>
          <cell r="I5953" t="str">
            <v>MOBR MOBA 6124</v>
          </cell>
        </row>
        <row r="5954">
          <cell r="A5954">
            <v>12268</v>
          </cell>
          <cell r="B5954" t="str">
            <v>LUMINARIA ABERTA P/ ILUMINACAO PUBLICA, CORPO REFLETOR EM AL</v>
          </cell>
          <cell r="C5954" t="str">
            <v>UN</v>
          </cell>
          <cell r="D5954">
            <v>2</v>
          </cell>
          <cell r="E5954">
            <v>44.07</v>
          </cell>
          <cell r="F5954">
            <v>51.59</v>
          </cell>
          <cell r="H5954">
            <v>57.84</v>
          </cell>
          <cell r="I5954" t="str">
            <v>MATE MELE 12268</v>
          </cell>
        </row>
        <row r="5955">
          <cell r="B5955" t="str">
            <v>UMINIO FUNDIDO, PORTA LAMPADA E27 COM BRACO METALICO DE 1,50</v>
          </cell>
        </row>
        <row r="5956">
          <cell r="B5956" t="str">
            <v>M</v>
          </cell>
        </row>
        <row r="5957">
          <cell r="A5957">
            <v>3798</v>
          </cell>
          <cell r="B5957" t="str">
            <v>LUMINARIA ABERTA P/ ILUMINACAO PUBLICA, TIPO X-57 PETERCO OU</v>
          </cell>
          <cell r="C5957" t="str">
            <v>UN</v>
          </cell>
          <cell r="D5957">
            <v>2</v>
          </cell>
          <cell r="E5957">
            <v>25.99</v>
          </cell>
          <cell r="F5957">
            <v>30.42</v>
          </cell>
          <cell r="H5957">
            <v>34.11</v>
          </cell>
          <cell r="I5957" t="str">
            <v>MATE MELE 3798</v>
          </cell>
        </row>
        <row r="5958">
          <cell r="B5958" t="str">
            <v>EQUIV</v>
          </cell>
        </row>
        <row r="5959">
          <cell r="A5959">
            <v>3805</v>
          </cell>
          <cell r="B5959" t="str">
            <v>LUMINARIA ABERTA P/ ILUMINACAO PUBLICA, TIPO X-68 PETERCO OU</v>
          </cell>
          <cell r="C5959" t="str">
            <v>UN</v>
          </cell>
          <cell r="D5959">
            <v>2</v>
          </cell>
          <cell r="E5959">
            <v>29.85</v>
          </cell>
          <cell r="F5959">
            <v>34.94</v>
          </cell>
          <cell r="H5959">
            <v>39.18</v>
          </cell>
          <cell r="I5959" t="str">
            <v>MATE MELE 3805</v>
          </cell>
        </row>
        <row r="5960">
          <cell r="B5960" t="str">
            <v>EQUIV, C/ LAMPADA MISTA 160W</v>
          </cell>
        </row>
        <row r="5961">
          <cell r="A5961">
            <v>3806</v>
          </cell>
          <cell r="B5961" t="str">
            <v>LUMINARIA AQUATIC PIAL REF. 60456 BRANCA</v>
          </cell>
          <cell r="C5961" t="str">
            <v>UN</v>
          </cell>
          <cell r="D5961">
            <v>2</v>
          </cell>
          <cell r="E5961">
            <v>90.02</v>
          </cell>
          <cell r="F5961">
            <v>105.39</v>
          </cell>
          <cell r="H5961">
            <v>118.16</v>
          </cell>
          <cell r="I5961" t="str">
            <v>MATE MELE 3806</v>
          </cell>
        </row>
        <row r="5962">
          <cell r="A5962">
            <v>14646</v>
          </cell>
          <cell r="B5962" t="str">
            <v>LUMINARIA CALHA EM CHAPA ACO SOBREPOR C/ 1 LAMPADA FLUORESCE</v>
          </cell>
          <cell r="C5962" t="str">
            <v>UN</v>
          </cell>
          <cell r="D5962">
            <v>2</v>
          </cell>
          <cell r="E5962">
            <v>35.35</v>
          </cell>
          <cell r="F5962">
            <v>41.39</v>
          </cell>
          <cell r="H5962">
            <v>46.4</v>
          </cell>
          <cell r="I5962" t="str">
            <v>MATE MELE 14646</v>
          </cell>
        </row>
        <row r="5963">
          <cell r="B5963" t="str">
            <v>NTE 40W   (COMPLETA, INCL. REATOR AFP PARTIDA RAPIDA 127V E</v>
          </cell>
        </row>
        <row r="5964">
          <cell r="B5964" t="str">
            <v>LAMPADA)</v>
          </cell>
        </row>
        <row r="5965">
          <cell r="A5965">
            <v>12243</v>
          </cell>
          <cell r="B5965" t="str">
            <v>LUMINARIA CALHA SOBREPOR CHAPA DE ACO P/ 4 LAMPADAS FLUORESC</v>
          </cell>
          <cell r="C5965" t="str">
            <v>UN</v>
          </cell>
          <cell r="D5965">
            <v>2</v>
          </cell>
          <cell r="E5965">
            <v>18.21</v>
          </cell>
          <cell r="F5965">
            <v>21.31</v>
          </cell>
          <cell r="H5965">
            <v>23.9</v>
          </cell>
          <cell r="I5965" t="str">
            <v>MATE MELE 12243</v>
          </cell>
        </row>
        <row r="5966">
          <cell r="B5966" t="str">
            <v>ENTES 4OW (NAO INCLUI REATOR E LAMP)</v>
          </cell>
        </row>
        <row r="5967">
          <cell r="A5967">
            <v>3788</v>
          </cell>
          <cell r="B5967" t="str">
            <v>LUMINARIA CALHA SOBREPOR EM CHAPA ACO C/ 1 LAMPADA FLUORESCE</v>
          </cell>
          <cell r="C5967" t="str">
            <v>UN</v>
          </cell>
          <cell r="D5967">
            <v>2</v>
          </cell>
          <cell r="E5967">
            <v>27.98</v>
          </cell>
          <cell r="F5967">
            <v>32.76</v>
          </cell>
          <cell r="H5967">
            <v>36.729999999999997</v>
          </cell>
          <cell r="I5967" t="str">
            <v>MATE MELE 3788</v>
          </cell>
        </row>
        <row r="5968">
          <cell r="B5968" t="str">
            <v>NTE 20W   (COMPLETA, INCL. REATOR PART RAPIDA E LAMPADA)</v>
          </cell>
        </row>
        <row r="5969">
          <cell r="A5969" t="str">
            <v>ÓDIGO</v>
          </cell>
          <cell r="B5969" t="str">
            <v>| DESCRIÇÃO DO INSUMO</v>
          </cell>
          <cell r="C5969" t="str">
            <v>| UNID.</v>
          </cell>
          <cell r="D5969" t="str">
            <v>| CAT.</v>
          </cell>
          <cell r="E5969" t="str">
            <v>P R E Ç O</v>
          </cell>
          <cell r="F5969" t="str">
            <v>S  C A L C</v>
          </cell>
          <cell r="G5969" t="str">
            <v>U L A</v>
          </cell>
          <cell r="H5969" t="str">
            <v>D O S  |</v>
          </cell>
          <cell r="I5969" t="str">
            <v>COD.INTELIGENTE</v>
          </cell>
        </row>
        <row r="5970">
          <cell r="D5970">
            <v>1</v>
          </cell>
          <cell r="E5970" t="str">
            <v>.QUARTIL</v>
          </cell>
          <cell r="F5970" t="str">
            <v>MEDIANO</v>
          </cell>
          <cell r="G5970">
            <v>3</v>
          </cell>
          <cell r="H5970" t="str">
            <v>.QUARTIL</v>
          </cell>
        </row>
        <row r="5972">
          <cell r="A5972" t="str">
            <v>íNCULO..</v>
          </cell>
          <cell r="B5972" t="str">
            <v>...: NACIONAL CAIXA</v>
          </cell>
        </row>
        <row r="5974">
          <cell r="A5974">
            <v>3780</v>
          </cell>
          <cell r="B5974" t="str">
            <v>LUMINARIA CALHA SOBREPOR EM CHAPA ACO C/ 1 LAMPADA FLUORESCE</v>
          </cell>
          <cell r="C5974" t="str">
            <v>UN</v>
          </cell>
          <cell r="D5974">
            <v>1</v>
          </cell>
          <cell r="E5974">
            <v>32</v>
          </cell>
          <cell r="F5974">
            <v>37.46</v>
          </cell>
          <cell r="H5974">
            <v>42</v>
          </cell>
          <cell r="I5974" t="str">
            <v>MATE MELE 3780</v>
          </cell>
        </row>
        <row r="5975">
          <cell r="B5975" t="str">
            <v>NTE 40W - (COMPLETA, INCL. REATOR PART RAPIDA E LAMPADA)</v>
          </cell>
        </row>
        <row r="5976">
          <cell r="A5976">
            <v>3811</v>
          </cell>
          <cell r="B5976" t="str">
            <v>LUMINARIA CALHA SOBREPOR EM CHAPA ACO C/ 2 LAMPADAS FLUORESC</v>
          </cell>
          <cell r="C5976" t="str">
            <v>UN</v>
          </cell>
          <cell r="D5976">
            <v>2</v>
          </cell>
          <cell r="E5976">
            <v>45.11</v>
          </cell>
          <cell r="F5976">
            <v>52.81</v>
          </cell>
          <cell r="H5976">
            <v>59.21</v>
          </cell>
          <cell r="I5976" t="str">
            <v>MATE MELE 3811</v>
          </cell>
        </row>
        <row r="5977">
          <cell r="B5977" t="str">
            <v>ENTES 20W TIPO TMS 500 PHILIPS OU EQUIV (COMPLETA, INCL. REA</v>
          </cell>
        </row>
        <row r="5978">
          <cell r="B5978" t="str">
            <v>T PART RAP+LAMP+SUP)</v>
          </cell>
        </row>
        <row r="5979">
          <cell r="A5979">
            <v>3799</v>
          </cell>
          <cell r="B5979" t="str">
            <v>LUMINARIA CALHA SOBREPOR EM CHAPA ACO C/ 2 LAMPADAS FLUORESC</v>
          </cell>
          <cell r="C5979" t="str">
            <v>UN</v>
          </cell>
          <cell r="D5979">
            <v>2</v>
          </cell>
          <cell r="E5979">
            <v>47.46</v>
          </cell>
          <cell r="F5979">
            <v>55.56</v>
          </cell>
          <cell r="H5979">
            <v>62.3</v>
          </cell>
          <cell r="I5979" t="str">
            <v>MATE MELE 3799</v>
          </cell>
        </row>
        <row r="5980">
          <cell r="B5980" t="str">
            <v>ENTES 40W (COMPLETA, INCL REATOR PART RAPIDA E LAMPADAS)</v>
          </cell>
        </row>
        <row r="5981">
          <cell r="A5981">
            <v>3812</v>
          </cell>
          <cell r="B5981" t="str">
            <v>LUMINARIA CALHA SOBREPOR EM CHAPA ACO C/ 3 LAMPADAS FLUORESC</v>
          </cell>
          <cell r="C5981" t="str">
            <v>UN</v>
          </cell>
          <cell r="D5981">
            <v>2</v>
          </cell>
          <cell r="E5981">
            <v>72.02</v>
          </cell>
          <cell r="F5981">
            <v>84.31</v>
          </cell>
          <cell r="H5981">
            <v>94.53</v>
          </cell>
          <cell r="I5981" t="str">
            <v>MATE MELE 3812</v>
          </cell>
        </row>
        <row r="5982">
          <cell r="B5982" t="str">
            <v>ENTES 2OW (COMPLETA, INCL. REATOR PART RAPIDA LAMPADAS)</v>
          </cell>
        </row>
        <row r="5983">
          <cell r="A5983">
            <v>3786</v>
          </cell>
          <cell r="B5983" t="str">
            <v>LUMINARIA CALHA SOBREPOR EM CHAPA ACO C/ 3 LAMPADAS FLUORESC</v>
          </cell>
          <cell r="C5983" t="str">
            <v>UN</v>
          </cell>
          <cell r="D5983">
            <v>2</v>
          </cell>
          <cell r="E5983">
            <v>68.38</v>
          </cell>
          <cell r="F5983">
            <v>80.05</v>
          </cell>
          <cell r="H5983">
            <v>89.75</v>
          </cell>
          <cell r="I5983" t="str">
            <v>MATE MELE 3786</v>
          </cell>
        </row>
        <row r="5984">
          <cell r="B5984" t="str">
            <v>ENTES 4OW (COMPLETA, INCL. REATOR PART RAPIDA E LAMPADAS)</v>
          </cell>
        </row>
        <row r="5985">
          <cell r="A5985">
            <v>3785</v>
          </cell>
          <cell r="B5985" t="str">
            <v>LUMINARIA CALHA SOBREPOR EM CHAPA ACO C/ 4 LAMPADAS FLUORESC</v>
          </cell>
          <cell r="C5985" t="str">
            <v>UN</v>
          </cell>
          <cell r="D5985">
            <v>2</v>
          </cell>
          <cell r="E5985">
            <v>75.28</v>
          </cell>
          <cell r="F5985">
            <v>88.13</v>
          </cell>
          <cell r="H5985">
            <v>98.81</v>
          </cell>
          <cell r="I5985" t="str">
            <v>MATE MELE 3785</v>
          </cell>
        </row>
        <row r="5986">
          <cell r="B5986" t="str">
            <v>ENTES 20W (COMPLETA, INCL. REATOR PART RAPIDA E LAMPADAS)</v>
          </cell>
        </row>
        <row r="5987">
          <cell r="A5987">
            <v>3784</v>
          </cell>
          <cell r="B5987" t="str">
            <v>LUMINARIA CALHA SOBREPOR EM CHAPA ACO C/ 4 LAMPADAS FLUORESC</v>
          </cell>
          <cell r="C5987" t="str">
            <v>UN</v>
          </cell>
          <cell r="D5987">
            <v>2</v>
          </cell>
          <cell r="E5987">
            <v>87.65</v>
          </cell>
          <cell r="F5987">
            <v>102.61</v>
          </cell>
          <cell r="H5987">
            <v>115.05</v>
          </cell>
          <cell r="I5987" t="str">
            <v>MATE MELE 3784</v>
          </cell>
        </row>
        <row r="5988">
          <cell r="B5988" t="str">
            <v>ENTES 40W (COMPLETA, INCL. REATOR PART RAPIDA E LAMPADAS)</v>
          </cell>
        </row>
        <row r="5989">
          <cell r="A5989">
            <v>12230</v>
          </cell>
          <cell r="B5989" t="str">
            <v>LUMINARIA CALHA SOBREPOR EM CHAPA ACO P/ 1 LAMPADA FLUORESCE</v>
          </cell>
          <cell r="C5989" t="str">
            <v>UN</v>
          </cell>
          <cell r="D5989">
            <v>2</v>
          </cell>
          <cell r="E5989">
            <v>5.97</v>
          </cell>
          <cell r="F5989">
            <v>6.98</v>
          </cell>
          <cell r="H5989">
            <v>7.83</v>
          </cell>
          <cell r="I5989" t="str">
            <v>MATE MELE 12230</v>
          </cell>
        </row>
        <row r="5990">
          <cell r="B5990" t="str">
            <v>NTE 20W   (NAO INCLUI REATOR E LAMPADA)</v>
          </cell>
        </row>
        <row r="5991">
          <cell r="A5991">
            <v>12231</v>
          </cell>
          <cell r="B5991" t="str">
            <v>LUMINARIA CALHA SOBREPOR EM CHAPA ACO P/ 1 LAMPADA FLUORESCE</v>
          </cell>
          <cell r="C5991" t="str">
            <v>UN</v>
          </cell>
          <cell r="D5991">
            <v>2</v>
          </cell>
          <cell r="E5991">
            <v>8.52</v>
          </cell>
          <cell r="F5991">
            <v>9.98</v>
          </cell>
          <cell r="H5991">
            <v>11.19</v>
          </cell>
          <cell r="I5991" t="str">
            <v>MATE MELE 12231</v>
          </cell>
        </row>
        <row r="5992">
          <cell r="B5992" t="str">
            <v>NTE 40W   (NAO INCLUI REATOR E LAMP)</v>
          </cell>
        </row>
        <row r="5993">
          <cell r="A5993">
            <v>12232</v>
          </cell>
          <cell r="B5993" t="str">
            <v>LUMINARIA CALHA SOBREPOR EM CHAPA ACO P/ 2 LAMPADAS FLUORESC</v>
          </cell>
          <cell r="C5993" t="str">
            <v>UN</v>
          </cell>
          <cell r="D5993">
            <v>2</v>
          </cell>
          <cell r="E5993">
            <v>5.59</v>
          </cell>
          <cell r="F5993">
            <v>6.55</v>
          </cell>
          <cell r="H5993">
            <v>7.34</v>
          </cell>
          <cell r="I5993" t="str">
            <v>MATE MELE 12232</v>
          </cell>
        </row>
        <row r="5994">
          <cell r="B5994" t="str">
            <v>ENTES 2OW (NAO INCLUI REATOR E LAMPADAS)</v>
          </cell>
        </row>
        <row r="5995">
          <cell r="A5995">
            <v>12239</v>
          </cell>
          <cell r="B5995" t="str">
            <v>LUMINARIA CALHA SOBREPOR EM CHAPA ACO P/ 2 LAMPADAS FLUORESC</v>
          </cell>
          <cell r="C5995" t="str">
            <v>UN</v>
          </cell>
          <cell r="D5995">
            <v>2</v>
          </cell>
          <cell r="E5995">
            <v>10.87</v>
          </cell>
          <cell r="F5995">
            <v>12.73</v>
          </cell>
          <cell r="H5995">
            <v>14.27</v>
          </cell>
          <cell r="I5995" t="str">
            <v>MATE MELE 12239</v>
          </cell>
        </row>
        <row r="5996">
          <cell r="B5996" t="str">
            <v>ENTES 40W (NAO INCLUI REATOR E LAMP)</v>
          </cell>
        </row>
        <row r="5997">
          <cell r="A5997">
            <v>12240</v>
          </cell>
          <cell r="B5997" t="str">
            <v>LUMINARIA CALHA SOBREPOR EM CHAPA ACO P/ 3 LAMPADAS FLUORESC</v>
          </cell>
          <cell r="C5997" t="str">
            <v>UN</v>
          </cell>
          <cell r="D5997">
            <v>2</v>
          </cell>
          <cell r="E5997">
            <v>10.26</v>
          </cell>
          <cell r="F5997">
            <v>12.01</v>
          </cell>
          <cell r="H5997">
            <v>13.46</v>
          </cell>
          <cell r="I5997" t="str">
            <v>MATE MELE 12240</v>
          </cell>
        </row>
        <row r="5998">
          <cell r="B5998" t="str">
            <v>ENTES 20W (NAO INCLUI REATOR E LAMP)</v>
          </cell>
        </row>
        <row r="5999">
          <cell r="A5999">
            <v>12241</v>
          </cell>
          <cell r="B5999" t="str">
            <v>LUMINARIA CALHA SOBREPOR EM CHAPA ACO P/ 3 LAMPADAS FLUORESC</v>
          </cell>
          <cell r="C5999" t="str">
            <v>UN</v>
          </cell>
          <cell r="D5999">
            <v>2</v>
          </cell>
          <cell r="E5999">
            <v>15.22</v>
          </cell>
          <cell r="F5999">
            <v>17.82</v>
          </cell>
          <cell r="H5999">
            <v>19.98</v>
          </cell>
          <cell r="I5999" t="str">
            <v>MATE MELE 12241</v>
          </cell>
        </row>
        <row r="6000">
          <cell r="A6000" t="str">
            <v>ÓDIGO</v>
          </cell>
          <cell r="B6000" t="str">
            <v>| DESCRIÇÃO DO INSUMO</v>
          </cell>
          <cell r="C6000" t="str">
            <v>| UNID.</v>
          </cell>
          <cell r="D6000" t="str">
            <v>| CAT.</v>
          </cell>
          <cell r="E6000" t="str">
            <v>P R E Ç O</v>
          </cell>
          <cell r="F6000" t="str">
            <v>S  C A L C</v>
          </cell>
          <cell r="G6000" t="str">
            <v>U L A</v>
          </cell>
          <cell r="H6000" t="str">
            <v>D O S  |</v>
          </cell>
          <cell r="I6000" t="str">
            <v>COD.INTELIGENTE</v>
          </cell>
        </row>
        <row r="6001">
          <cell r="D6001">
            <v>1</v>
          </cell>
          <cell r="E6001" t="str">
            <v>.QUARTIL</v>
          </cell>
          <cell r="F6001" t="str">
            <v>MEDIANO</v>
          </cell>
          <cell r="G6001">
            <v>3</v>
          </cell>
          <cell r="H6001" t="str">
            <v>.QUARTIL</v>
          </cell>
        </row>
        <row r="6003">
          <cell r="A6003" t="str">
            <v>íNCULO..</v>
          </cell>
          <cell r="B6003" t="str">
            <v>...: NACIONAL CAIXA</v>
          </cell>
        </row>
        <row r="6005">
          <cell r="B6005" t="str">
            <v>ENTES 40W (NAO INCLUI REATOR E LAMP)</v>
          </cell>
        </row>
        <row r="6006">
          <cell r="A6006">
            <v>12242</v>
          </cell>
          <cell r="B6006" t="str">
            <v>LUMINARIA CALHA SOBREPOR EM CHAPA ACO P/ 4 LAMPADAS FLUORESC</v>
          </cell>
          <cell r="C6006" t="str">
            <v>UN</v>
          </cell>
          <cell r="D6006">
            <v>2</v>
          </cell>
          <cell r="E6006">
            <v>11.12</v>
          </cell>
          <cell r="F6006">
            <v>13.01</v>
          </cell>
          <cell r="H6006">
            <v>14.59</v>
          </cell>
          <cell r="I6006" t="str">
            <v>MATE MELE 12242</v>
          </cell>
        </row>
        <row r="6007">
          <cell r="B6007" t="str">
            <v>ENTES 20W (NAO INCLUI REATOR E LAMP)</v>
          </cell>
        </row>
        <row r="6008">
          <cell r="A6008">
            <v>12271</v>
          </cell>
          <cell r="B6008" t="str">
            <v>LUMINARIA DUPLA P/SINALIZACAO, TIPO WETZEL AS-2/110 OU EQUIV</v>
          </cell>
          <cell r="C6008" t="str">
            <v>UN</v>
          </cell>
          <cell r="D6008">
            <v>2</v>
          </cell>
          <cell r="E6008">
            <v>113.81</v>
          </cell>
          <cell r="F6008">
            <v>133.22999999999999</v>
          </cell>
          <cell r="H6008">
            <v>149.38</v>
          </cell>
          <cell r="I6008" t="str">
            <v>MATE MELE 12271</v>
          </cell>
        </row>
        <row r="6009">
          <cell r="A6009">
            <v>12244</v>
          </cell>
          <cell r="B6009" t="str">
            <v>LUMINARIA EMBUTIDA WETZEL REF. IPT 31/1</v>
          </cell>
          <cell r="C6009" t="str">
            <v>UN</v>
          </cell>
          <cell r="D6009">
            <v>2</v>
          </cell>
          <cell r="E6009">
            <v>70.900000000000006</v>
          </cell>
          <cell r="F6009">
            <v>83</v>
          </cell>
          <cell r="H6009">
            <v>93.06</v>
          </cell>
          <cell r="I6009" t="str">
            <v>MATE MELE 12244</v>
          </cell>
        </row>
        <row r="6010">
          <cell r="A6010">
            <v>12245</v>
          </cell>
          <cell r="B6010" t="str">
            <v>LUMINARIA ESMALTADA COR ALUMINIO PETERCO Y.25/1</v>
          </cell>
          <cell r="C6010" t="str">
            <v>UN</v>
          </cell>
          <cell r="D6010">
            <v>2</v>
          </cell>
          <cell r="E6010">
            <v>49.37</v>
          </cell>
          <cell r="F6010">
            <v>57.79</v>
          </cell>
          <cell r="H6010">
            <v>64.8</v>
          </cell>
          <cell r="I6010" t="str">
            <v>MATE MELE 12245</v>
          </cell>
        </row>
        <row r="6011">
          <cell r="A6011">
            <v>13382</v>
          </cell>
          <cell r="B6011" t="str">
            <v>LUMINARIA FECHADA P/ ILUMINACAO PUBLICA, TIPO ABL 50/F OU EQ</v>
          </cell>
          <cell r="C6011" t="str">
            <v>UN</v>
          </cell>
          <cell r="D6011">
            <v>2</v>
          </cell>
          <cell r="E6011">
            <v>121.28</v>
          </cell>
          <cell r="F6011">
            <v>141.97</v>
          </cell>
          <cell r="H6011">
            <v>159.18</v>
          </cell>
          <cell r="I6011" t="str">
            <v>MATE MELE 13382</v>
          </cell>
        </row>
        <row r="6012">
          <cell r="B6012" t="str">
            <v>UIV, P/ LAMPADA A VAPOR DE MERCURIO 400W</v>
          </cell>
        </row>
        <row r="6013">
          <cell r="A6013">
            <v>3787</v>
          </cell>
          <cell r="B6013" t="str">
            <v>LUMINARIA FECHADA P/ ILUMINACAO PUBLICA, TIPO X-35 PETERCO O</v>
          </cell>
          <cell r="C6013" t="str">
            <v>UN</v>
          </cell>
          <cell r="D6013">
            <v>2</v>
          </cell>
          <cell r="E6013">
            <v>206.18</v>
          </cell>
          <cell r="F6013">
            <v>241.36</v>
          </cell>
          <cell r="H6013">
            <v>270.61</v>
          </cell>
          <cell r="I6013" t="str">
            <v>MATE MELE 3787</v>
          </cell>
        </row>
        <row r="6014">
          <cell r="B6014" t="str">
            <v>U EQUIV,  (COMPLETA, INCL. LAMPADA VAPOR MERCURIO 400W)</v>
          </cell>
        </row>
        <row r="6015">
          <cell r="A6015">
            <v>12265</v>
          </cell>
          <cell r="B6015" t="str">
            <v>LUMINARIA PHILLIPS PARA LAMPADA DE 400 W MODELO HDK 47240064</v>
          </cell>
          <cell r="C6015" t="str">
            <v>UN</v>
          </cell>
          <cell r="D6015">
            <v>2</v>
          </cell>
          <cell r="E6015">
            <v>227.32</v>
          </cell>
          <cell r="F6015">
            <v>266.10000000000002</v>
          </cell>
          <cell r="H6015">
            <v>298.35000000000002</v>
          </cell>
          <cell r="I6015" t="str">
            <v>MATE MELE 12265</v>
          </cell>
        </row>
        <row r="6016">
          <cell r="B6016" t="str">
            <v>OU EQUIVALENTE</v>
          </cell>
        </row>
        <row r="6017">
          <cell r="A6017">
            <v>12266</v>
          </cell>
          <cell r="B6017" t="str">
            <v>LUMINARIA PHILLIPS TIPO SPOT</v>
          </cell>
          <cell r="C6017" t="str">
            <v>UN</v>
          </cell>
          <cell r="D6017">
            <v>2</v>
          </cell>
          <cell r="E6017">
            <v>8.15</v>
          </cell>
          <cell r="F6017">
            <v>9.5399999999999991</v>
          </cell>
          <cell r="H6017">
            <v>10.7</v>
          </cell>
          <cell r="I6017" t="str">
            <v>MATE MELE 12266</v>
          </cell>
        </row>
        <row r="6018">
          <cell r="A6018">
            <v>3803</v>
          </cell>
          <cell r="B6018" t="str">
            <v>LUMINARIA PLAFONIER SOBREPOR ARO/BASE METALICA C/ GLOBO ESFE</v>
          </cell>
          <cell r="C6018" t="str">
            <v>UN</v>
          </cell>
          <cell r="D6018">
            <v>2</v>
          </cell>
          <cell r="E6018">
            <v>16.79</v>
          </cell>
          <cell r="F6018">
            <v>19.649999999999999</v>
          </cell>
          <cell r="H6018">
            <v>22.04</v>
          </cell>
          <cell r="I6018" t="str">
            <v>MATE MELE 3803</v>
          </cell>
        </row>
        <row r="6019">
          <cell r="B6019" t="str">
            <v>RICO VIDRO LEITOSO BOCA 10CM DIAM 20CM P/ 1 LAMP INCAND, INC</v>
          </cell>
        </row>
        <row r="6020">
          <cell r="B6020" t="str">
            <v>L SOQUETE PORCELANA</v>
          </cell>
        </row>
        <row r="6021">
          <cell r="A6021">
            <v>13841</v>
          </cell>
          <cell r="B6021" t="str">
            <v>LUMINARIA PLAFONIER SOBREPOR C/ GLOBO CHATO VIDRO BOCA 10CM</v>
          </cell>
          <cell r="C6021" t="str">
            <v>UN</v>
          </cell>
          <cell r="D6021">
            <v>2</v>
          </cell>
          <cell r="E6021">
            <v>25</v>
          </cell>
          <cell r="F6021">
            <v>29.26</v>
          </cell>
          <cell r="H6021">
            <v>32.81</v>
          </cell>
          <cell r="I6021" t="str">
            <v>MATE MELE 13841</v>
          </cell>
        </row>
        <row r="6022">
          <cell r="B6022" t="str">
            <v>INCL BASE/ARO METALICA OU PLASTICO C/ SOQUETE P/ 1 LAMP INCA</v>
          </cell>
        </row>
        <row r="6023">
          <cell r="B6023" t="str">
            <v>ND 60W - LINHA POPULAR</v>
          </cell>
        </row>
        <row r="6024">
          <cell r="A6024">
            <v>3807</v>
          </cell>
          <cell r="B6024" t="str">
            <v>LUMINARIA PROVA DE TEMPO E GASES, TIPO YLC-16/1 CASTIMETAL O</v>
          </cell>
          <cell r="C6024" t="str">
            <v>UN</v>
          </cell>
          <cell r="D6024">
            <v>2</v>
          </cell>
          <cell r="E6024">
            <v>68.92</v>
          </cell>
          <cell r="F6024">
            <v>80.680000000000007</v>
          </cell>
          <cell r="H6024">
            <v>90.46</v>
          </cell>
          <cell r="I6024" t="str">
            <v>MATE MELE 3807</v>
          </cell>
        </row>
        <row r="6025">
          <cell r="B6025" t="str">
            <v>U EQUIV, C/ LAMPADA INCANDESCENTE DE 100W</v>
          </cell>
        </row>
        <row r="6026">
          <cell r="A6026">
            <v>3793</v>
          </cell>
          <cell r="B6026" t="str">
            <v>LUMINARIA PROVA DE TEMPO E GASES, TIPO YLC-16/2 CASTIMETAL O</v>
          </cell>
          <cell r="C6026" t="str">
            <v>UN</v>
          </cell>
          <cell r="D6026">
            <v>2</v>
          </cell>
          <cell r="E6026">
            <v>88.74</v>
          </cell>
          <cell r="F6026">
            <v>103.88</v>
          </cell>
          <cell r="H6026">
            <v>116.47</v>
          </cell>
          <cell r="I6026" t="str">
            <v>MATE MELE 3793</v>
          </cell>
        </row>
        <row r="6027">
          <cell r="B6027" t="str">
            <v>U EQUIV   (COMPLETA, INCL. LAMPADA INCANDESCENTE DE 200W)</v>
          </cell>
        </row>
        <row r="6028">
          <cell r="A6028">
            <v>3794</v>
          </cell>
          <cell r="B6028" t="str">
            <v>LUMINARIA PROVA DE TEMPO E GASES, TIPO YLC-16/3 CASTIMETAL O</v>
          </cell>
          <cell r="C6028" t="str">
            <v>UN</v>
          </cell>
          <cell r="D6028">
            <v>2</v>
          </cell>
          <cell r="E6028">
            <v>114.75</v>
          </cell>
          <cell r="F6028">
            <v>134.33000000000001</v>
          </cell>
          <cell r="H6028">
            <v>150.61000000000001</v>
          </cell>
          <cell r="I6028" t="str">
            <v>MATE MELE 3794</v>
          </cell>
        </row>
        <row r="6029">
          <cell r="B6029" t="str">
            <v>U EQUIV   (COMPLETA, INCL. LAMPADA INCANDESCENTE DE 300W)</v>
          </cell>
        </row>
        <row r="6030">
          <cell r="A6030">
            <v>12267</v>
          </cell>
          <cell r="B6030" t="str">
            <v>LUMINARIA PROVA DE TEMPO PETERCO Y.31/1</v>
          </cell>
          <cell r="C6030" t="str">
            <v>UN</v>
          </cell>
          <cell r="D6030">
            <v>2</v>
          </cell>
          <cell r="E6030">
            <v>65.3</v>
          </cell>
          <cell r="F6030">
            <v>76.44</v>
          </cell>
          <cell r="H6030">
            <v>85.71</v>
          </cell>
          <cell r="I6030" t="str">
            <v>MATE MELE 12267</v>
          </cell>
        </row>
        <row r="6031">
          <cell r="A6031" t="str">
            <v>ÓDIGO</v>
          </cell>
          <cell r="B6031" t="str">
            <v>| DESCRIÇÃO DO INSUMO</v>
          </cell>
          <cell r="C6031" t="str">
            <v>| UNID.</v>
          </cell>
          <cell r="D6031" t="str">
            <v>| CAT.</v>
          </cell>
          <cell r="E6031" t="str">
            <v>P R E Ç O</v>
          </cell>
          <cell r="F6031" t="str">
            <v>S  C A L C</v>
          </cell>
          <cell r="G6031" t="str">
            <v>U L A</v>
          </cell>
          <cell r="H6031" t="str">
            <v>D O S  |</v>
          </cell>
          <cell r="I6031" t="str">
            <v>COD.INTELIGENTE</v>
          </cell>
        </row>
        <row r="6032">
          <cell r="D6032">
            <v>1</v>
          </cell>
          <cell r="E6032" t="str">
            <v>.QUARTIL</v>
          </cell>
          <cell r="F6032" t="str">
            <v>MEDIANO</v>
          </cell>
          <cell r="G6032">
            <v>3</v>
          </cell>
          <cell r="H6032" t="str">
            <v>.QUARTIL</v>
          </cell>
        </row>
        <row r="6034">
          <cell r="A6034" t="str">
            <v>íNCULO..</v>
          </cell>
          <cell r="B6034" t="str">
            <v>...: NACIONAL CAIXA</v>
          </cell>
        </row>
        <row r="6036">
          <cell r="A6036">
            <v>3941</v>
          </cell>
          <cell r="B6036" t="str">
            <v>LUVA C/BOLSAS FOFO JGS DN    80 INCLUSIVE ANEL BORRACHA</v>
          </cell>
          <cell r="C6036" t="str">
            <v>UN</v>
          </cell>
          <cell r="D6036">
            <v>2</v>
          </cell>
          <cell r="E6036">
            <v>94.18</v>
          </cell>
          <cell r="F6036">
            <v>94.39</v>
          </cell>
          <cell r="H6036">
            <v>104.88</v>
          </cell>
          <cell r="I6036" t="str">
            <v>MATE MHIS 3941</v>
          </cell>
        </row>
        <row r="6037">
          <cell r="A6037">
            <v>3942</v>
          </cell>
          <cell r="B6037" t="str">
            <v>LUVA C/BOLSAS FOFO JGS DN 100 INCLUSIVE ANEL BORRACHA</v>
          </cell>
          <cell r="C6037" t="str">
            <v>UN</v>
          </cell>
          <cell r="D6037">
            <v>1</v>
          </cell>
          <cell r="E6037">
            <v>98.78</v>
          </cell>
          <cell r="F6037">
            <v>99</v>
          </cell>
          <cell r="H6037">
            <v>110</v>
          </cell>
          <cell r="I6037" t="str">
            <v>MATE MHIS 3942</v>
          </cell>
        </row>
        <row r="6038">
          <cell r="A6038">
            <v>3943</v>
          </cell>
          <cell r="B6038" t="str">
            <v>LUVA C/BOLSAS FOFO JGS DN 150 INCLUSIVE ANEL BORRACHA</v>
          </cell>
          <cell r="C6038" t="str">
            <v>UN</v>
          </cell>
          <cell r="D6038">
            <v>2</v>
          </cell>
          <cell r="E6038">
            <v>132.65</v>
          </cell>
          <cell r="F6038">
            <v>132.94999999999999</v>
          </cell>
          <cell r="H6038">
            <v>147.72</v>
          </cell>
          <cell r="I6038" t="str">
            <v>MATE MHIS 3943</v>
          </cell>
        </row>
        <row r="6039">
          <cell r="A6039">
            <v>3944</v>
          </cell>
          <cell r="B6039" t="str">
            <v>LUVA C/BOLSAS FOFO JGS DN 200 INCLUSIVE ANEL BORRACHA</v>
          </cell>
          <cell r="C6039" t="str">
            <v>UN</v>
          </cell>
          <cell r="D6039">
            <v>2</v>
          </cell>
          <cell r="E6039">
            <v>190.87</v>
          </cell>
          <cell r="F6039">
            <v>191.29</v>
          </cell>
          <cell r="H6039">
            <v>212.55</v>
          </cell>
          <cell r="I6039" t="str">
            <v>MATE MHIS 3944</v>
          </cell>
        </row>
        <row r="6040">
          <cell r="A6040">
            <v>3945</v>
          </cell>
          <cell r="B6040" t="str">
            <v>LUVA C/BOLSAS FOFO JGS DN 250 INCLUSIVE ANEL BORRACHA</v>
          </cell>
          <cell r="C6040" t="str">
            <v>UN</v>
          </cell>
          <cell r="D6040">
            <v>2</v>
          </cell>
          <cell r="E6040">
            <v>271.70999999999998</v>
          </cell>
          <cell r="F6040">
            <v>272.31</v>
          </cell>
          <cell r="H6040">
            <v>302.57</v>
          </cell>
          <cell r="I6040" t="str">
            <v>MATE MHIS 3945</v>
          </cell>
        </row>
        <row r="6041">
          <cell r="A6041">
            <v>3946</v>
          </cell>
          <cell r="B6041" t="str">
            <v>LUVA C/BOLSAS FOFO JGS DN 300 INCLUSIVE ANEL BORRACHA</v>
          </cell>
          <cell r="C6041" t="str">
            <v>UN</v>
          </cell>
          <cell r="D6041">
            <v>2</v>
          </cell>
          <cell r="E6041">
            <v>351.4</v>
          </cell>
          <cell r="F6041">
            <v>352.19</v>
          </cell>
          <cell r="H6041">
            <v>391.32</v>
          </cell>
          <cell r="I6041" t="str">
            <v>MATE MHIS 3946</v>
          </cell>
        </row>
        <row r="6042">
          <cell r="A6042">
            <v>3947</v>
          </cell>
          <cell r="B6042" t="str">
            <v>LUVA C/BOLSAS FOFO JGS DN 350 INCLUSIVE ANEL BORRACHA</v>
          </cell>
          <cell r="C6042" t="str">
            <v>UN</v>
          </cell>
          <cell r="D6042">
            <v>2</v>
          </cell>
          <cell r="E6042">
            <v>480.87</v>
          </cell>
          <cell r="F6042">
            <v>481.94</v>
          </cell>
          <cell r="H6042">
            <v>535.49</v>
          </cell>
          <cell r="I6042" t="str">
            <v>MATE MHIS 3947</v>
          </cell>
        </row>
        <row r="6043">
          <cell r="A6043">
            <v>3948</v>
          </cell>
          <cell r="B6043" t="str">
            <v>LUVA C/BOLSAS FOFO JGS DN 400 INCLUSIVE ANEL BORRACHA</v>
          </cell>
          <cell r="C6043" t="str">
            <v>UN</v>
          </cell>
          <cell r="D6043">
            <v>2</v>
          </cell>
          <cell r="E6043">
            <v>568.78</v>
          </cell>
          <cell r="F6043">
            <v>570.04</v>
          </cell>
          <cell r="H6043">
            <v>633.38</v>
          </cell>
          <cell r="I6043" t="str">
            <v>MATE MHIS 3948</v>
          </cell>
        </row>
        <row r="6044">
          <cell r="A6044">
            <v>3949</v>
          </cell>
          <cell r="B6044" t="str">
            <v>LUVA C/BOLSAS FOFO JGS DN 500 INCLUSIVE ANEL BORRACHA</v>
          </cell>
          <cell r="C6044" t="str">
            <v>UN</v>
          </cell>
          <cell r="D6044">
            <v>2</v>
          </cell>
          <cell r="E6044">
            <v>890.3</v>
          </cell>
          <cell r="F6044">
            <v>892.28</v>
          </cell>
          <cell r="H6044">
            <v>991.43</v>
          </cell>
          <cell r="I6044" t="str">
            <v>MATE MHIS 3949</v>
          </cell>
        </row>
        <row r="6045">
          <cell r="A6045">
            <v>3982</v>
          </cell>
          <cell r="B6045" t="str">
            <v>LUVA C/BOLSAS FOFO JGS DN 600 INCLUSIVE ANEL BORRACHA</v>
          </cell>
          <cell r="C6045" t="str">
            <v>UN</v>
          </cell>
          <cell r="D6045">
            <v>2</v>
          </cell>
          <cell r="E6045">
            <v>1606.33</v>
          </cell>
          <cell r="F6045">
            <v>1609.9</v>
          </cell>
          <cell r="H6045">
            <v>1788.78</v>
          </cell>
          <cell r="I6045" t="str">
            <v>MATE MHIS 3982</v>
          </cell>
        </row>
        <row r="6046">
          <cell r="A6046">
            <v>3819</v>
          </cell>
          <cell r="B6046" t="str">
            <v>LUVA CERAMICA P/ REDE ESG BB DN 100MM</v>
          </cell>
          <cell r="C6046" t="str">
            <v>UN</v>
          </cell>
          <cell r="D6046">
            <v>2</v>
          </cell>
          <cell r="E6046">
            <v>7.28</v>
          </cell>
          <cell r="F6046">
            <v>8.43</v>
          </cell>
          <cell r="H6046">
            <v>9.57</v>
          </cell>
          <cell r="I6046" t="str">
            <v>MATE MHIS 3819</v>
          </cell>
        </row>
        <row r="6047">
          <cell r="A6047">
            <v>3820</v>
          </cell>
          <cell r="B6047" t="str">
            <v>LUVA CERAMICA P/ REDE ESG BB DN 150MM</v>
          </cell>
          <cell r="C6047" t="str">
            <v>UN</v>
          </cell>
          <cell r="D6047">
            <v>2</v>
          </cell>
          <cell r="E6047">
            <v>7.28</v>
          </cell>
          <cell r="F6047">
            <v>8.43</v>
          </cell>
          <cell r="H6047">
            <v>9.57</v>
          </cell>
          <cell r="I6047" t="str">
            <v>MATE MHIS 3820</v>
          </cell>
        </row>
        <row r="6048">
          <cell r="A6048">
            <v>3821</v>
          </cell>
          <cell r="B6048" t="str">
            <v>LUVA CERAMICA P/ REDE ESG BB DN 200MM</v>
          </cell>
          <cell r="C6048" t="str">
            <v>UN</v>
          </cell>
          <cell r="D6048">
            <v>2</v>
          </cell>
          <cell r="E6048">
            <v>11.82</v>
          </cell>
          <cell r="F6048">
            <v>13.69</v>
          </cell>
          <cell r="H6048">
            <v>15.54</v>
          </cell>
          <cell r="I6048" t="str">
            <v>MATE MHIS 3821</v>
          </cell>
        </row>
        <row r="6049">
          <cell r="A6049">
            <v>3814</v>
          </cell>
          <cell r="B6049" t="str">
            <v>LUVA CERAMICA P/ REDE ESG BB DN 250MM</v>
          </cell>
          <cell r="C6049" t="str">
            <v>UN</v>
          </cell>
          <cell r="D6049">
            <v>2</v>
          </cell>
          <cell r="E6049">
            <v>18.63</v>
          </cell>
          <cell r="F6049">
            <v>21.57</v>
          </cell>
          <cell r="H6049">
            <v>24.48</v>
          </cell>
          <cell r="I6049" t="str">
            <v>MATE MHIS 3814</v>
          </cell>
        </row>
        <row r="6050">
          <cell r="A6050">
            <v>3822</v>
          </cell>
          <cell r="B6050" t="str">
            <v>LUVA CERAMICA P/ REDE ESG BB DN 300MM</v>
          </cell>
          <cell r="C6050" t="str">
            <v>UN</v>
          </cell>
          <cell r="D6050">
            <v>2</v>
          </cell>
          <cell r="E6050">
            <v>28.6</v>
          </cell>
          <cell r="F6050">
            <v>33.130000000000003</v>
          </cell>
          <cell r="H6050">
            <v>37.6</v>
          </cell>
          <cell r="I6050" t="str">
            <v>MATE MHIS 3822</v>
          </cell>
        </row>
        <row r="6051">
          <cell r="A6051">
            <v>3823</v>
          </cell>
          <cell r="B6051" t="str">
            <v>LUVA CERAMICA P/ REDE ESG BB DN 350MM</v>
          </cell>
          <cell r="C6051" t="str">
            <v>UN</v>
          </cell>
          <cell r="D6051">
            <v>2</v>
          </cell>
          <cell r="E6051">
            <v>38.74</v>
          </cell>
          <cell r="F6051">
            <v>44.87</v>
          </cell>
          <cell r="H6051">
            <v>50.93</v>
          </cell>
          <cell r="I6051" t="str">
            <v>MATE MHIS 3823</v>
          </cell>
        </row>
        <row r="6052">
          <cell r="A6052">
            <v>3815</v>
          </cell>
          <cell r="B6052" t="str">
            <v>LUVA CERAMICA P/ REDE ESG BB DN 400MM</v>
          </cell>
          <cell r="C6052" t="str">
            <v>UN</v>
          </cell>
          <cell r="D6052">
            <v>2</v>
          </cell>
          <cell r="E6052">
            <v>52.22</v>
          </cell>
          <cell r="F6052">
            <v>60.48</v>
          </cell>
          <cell r="H6052">
            <v>68.64</v>
          </cell>
          <cell r="I6052" t="str">
            <v>MATE MHIS 3815</v>
          </cell>
        </row>
        <row r="6053">
          <cell r="A6053">
            <v>3816</v>
          </cell>
          <cell r="B6053" t="str">
            <v>LUVA CERAMICA P/ REDE ESG BB DN 450MM</v>
          </cell>
          <cell r="C6053" t="str">
            <v>UN</v>
          </cell>
          <cell r="D6053">
            <v>2</v>
          </cell>
          <cell r="E6053">
            <v>70.75</v>
          </cell>
          <cell r="F6053">
            <v>81.94</v>
          </cell>
          <cell r="H6053">
            <v>93</v>
          </cell>
          <cell r="I6053" t="str">
            <v>MATE MHIS 3816</v>
          </cell>
        </row>
        <row r="6054">
          <cell r="A6054">
            <v>3813</v>
          </cell>
          <cell r="B6054" t="str">
            <v>LUVA CERAMICA P/ REDE ESG BB DN 75MM</v>
          </cell>
          <cell r="C6054" t="str">
            <v>UN</v>
          </cell>
          <cell r="D6054">
            <v>2</v>
          </cell>
          <cell r="E6054">
            <v>6.73</v>
          </cell>
          <cell r="F6054">
            <v>7.8</v>
          </cell>
          <cell r="H6054">
            <v>8.85</v>
          </cell>
          <cell r="I6054" t="str">
            <v>MATE MHIS 3813</v>
          </cell>
        </row>
        <row r="6055">
          <cell r="A6055">
            <v>12731</v>
          </cell>
          <cell r="B6055" t="str">
            <v>LUVA COBRE SEM ANEL DE SOLDA REF. 600 D = 104 MM</v>
          </cell>
          <cell r="C6055" t="str">
            <v>UN</v>
          </cell>
          <cell r="D6055">
            <v>2</v>
          </cell>
          <cell r="E6055">
            <v>105.52</v>
          </cell>
          <cell r="F6055">
            <v>136.55000000000001</v>
          </cell>
          <cell r="H6055">
            <v>222.35</v>
          </cell>
          <cell r="I6055" t="str">
            <v>MATE MHIS 12731</v>
          </cell>
        </row>
        <row r="6056">
          <cell r="A6056">
            <v>12723</v>
          </cell>
          <cell r="B6056" t="str">
            <v>LUVA COBRE SEM ANEL DE SOLDA REF. 600 D = 15 MM</v>
          </cell>
          <cell r="C6056" t="str">
            <v>UN</v>
          </cell>
          <cell r="D6056">
            <v>2</v>
          </cell>
          <cell r="E6056">
            <v>1.02</v>
          </cell>
          <cell r="F6056">
            <v>1.32</v>
          </cell>
          <cell r="H6056">
            <v>2.15</v>
          </cell>
          <cell r="I6056" t="str">
            <v>MATE MHIS 12723</v>
          </cell>
        </row>
        <row r="6057">
          <cell r="A6057">
            <v>12724</v>
          </cell>
          <cell r="B6057" t="str">
            <v>LUVA COBRE SEM ANEL DE SOLDA REF. 600 D = 22 MM</v>
          </cell>
          <cell r="C6057" t="str">
            <v>UN</v>
          </cell>
          <cell r="D6057">
            <v>2</v>
          </cell>
          <cell r="E6057">
            <v>1.82</v>
          </cell>
          <cell r="F6057">
            <v>2.36</v>
          </cell>
          <cell r="H6057">
            <v>3.85</v>
          </cell>
          <cell r="I6057" t="str">
            <v>MATE MHIS 12724</v>
          </cell>
        </row>
        <row r="6058">
          <cell r="A6058">
            <v>12725</v>
          </cell>
          <cell r="B6058" t="str">
            <v>LUVA COBRE SEM ANEL DE SOLDA REF. 600 D = 28 MM</v>
          </cell>
          <cell r="C6058" t="str">
            <v>UN</v>
          </cell>
          <cell r="D6058">
            <v>2</v>
          </cell>
          <cell r="E6058">
            <v>3.59</v>
          </cell>
          <cell r="F6058">
            <v>4.6399999999999997</v>
          </cell>
          <cell r="H6058">
            <v>7.57</v>
          </cell>
          <cell r="I6058" t="str">
            <v>MATE MHIS 12725</v>
          </cell>
        </row>
        <row r="6059">
          <cell r="A6059">
            <v>12726</v>
          </cell>
          <cell r="B6059" t="str">
            <v>LUVA COBRE SEM ANEL DE SOLDA REF. 600 D = 35 MM</v>
          </cell>
          <cell r="C6059" t="str">
            <v>UN</v>
          </cell>
          <cell r="D6059">
            <v>2</v>
          </cell>
          <cell r="E6059">
            <v>8.76</v>
          </cell>
          <cell r="F6059">
            <v>11.34</v>
          </cell>
          <cell r="H6059">
            <v>18.46</v>
          </cell>
          <cell r="I6059" t="str">
            <v>MATE MHIS 12726</v>
          </cell>
        </row>
        <row r="6060">
          <cell r="A6060">
            <v>12727</v>
          </cell>
          <cell r="B6060" t="str">
            <v>LUVA COBRE SEM ANEL DE SOLDA REF. 600 D = 42 MM</v>
          </cell>
          <cell r="C6060" t="str">
            <v>UN</v>
          </cell>
          <cell r="D6060">
            <v>2</v>
          </cell>
          <cell r="E6060">
            <v>12.41</v>
          </cell>
          <cell r="F6060">
            <v>16.07</v>
          </cell>
          <cell r="H6060">
            <v>26.17</v>
          </cell>
          <cell r="I6060" t="str">
            <v>MATE MHIS 12727</v>
          </cell>
        </row>
        <row r="6061">
          <cell r="A6061">
            <v>12728</v>
          </cell>
          <cell r="B6061" t="str">
            <v>LUVA COBRE SEM ANEL DE SOLDA REF. 600 D = 54 MM</v>
          </cell>
          <cell r="C6061" t="str">
            <v>UN</v>
          </cell>
          <cell r="D6061">
            <v>2</v>
          </cell>
          <cell r="E6061">
            <v>19.010000000000002</v>
          </cell>
          <cell r="F6061">
            <v>24.6</v>
          </cell>
          <cell r="H6061">
            <v>40.07</v>
          </cell>
          <cell r="I6061" t="str">
            <v>MATE MHIS 12728</v>
          </cell>
        </row>
        <row r="6062">
          <cell r="A6062" t="str">
            <v>ÓDIGO</v>
          </cell>
          <cell r="B6062" t="str">
            <v>| DESCRIÇÃO DO INSUMO</v>
          </cell>
          <cell r="C6062" t="str">
            <v>| UNID.</v>
          </cell>
          <cell r="D6062" t="str">
            <v>| CAT.</v>
          </cell>
          <cell r="E6062" t="str">
            <v>P R E Ç O</v>
          </cell>
          <cell r="F6062" t="str">
            <v>S  C A L C</v>
          </cell>
          <cell r="G6062" t="str">
            <v>U L A</v>
          </cell>
          <cell r="H6062" t="str">
            <v>D O S  |</v>
          </cell>
          <cell r="I6062" t="str">
            <v>COD.INTELIGENTE</v>
          </cell>
        </row>
        <row r="6063">
          <cell r="D6063">
            <v>1</v>
          </cell>
          <cell r="E6063" t="str">
            <v>.QUARTIL</v>
          </cell>
          <cell r="F6063" t="str">
            <v>MEDIANO</v>
          </cell>
          <cell r="G6063">
            <v>3</v>
          </cell>
          <cell r="H6063" t="str">
            <v>.QUARTIL</v>
          </cell>
        </row>
        <row r="6065">
          <cell r="A6065" t="str">
            <v>íNCULO..</v>
          </cell>
          <cell r="B6065" t="str">
            <v>...: NACIONAL CAIXA</v>
          </cell>
        </row>
        <row r="6067">
          <cell r="A6067">
            <v>12729</v>
          </cell>
          <cell r="B6067" t="str">
            <v>LUVA COBRE SEM ANEL DE SOLDA REF. 600 D = 66 MM</v>
          </cell>
          <cell r="C6067" t="str">
            <v>UN</v>
          </cell>
          <cell r="D6067">
            <v>2</v>
          </cell>
          <cell r="E6067">
            <v>56.55</v>
          </cell>
          <cell r="F6067">
            <v>73.180000000000007</v>
          </cell>
          <cell r="H6067">
            <v>119.17</v>
          </cell>
          <cell r="I6067" t="str">
            <v>MATE MHIS 12729</v>
          </cell>
        </row>
        <row r="6068">
          <cell r="A6068">
            <v>12730</v>
          </cell>
          <cell r="B6068" t="str">
            <v>LUVA COBRE SEM ANEL DE SOLDA REF. 600 D = 79 MM</v>
          </cell>
          <cell r="C6068" t="str">
            <v>UN</v>
          </cell>
          <cell r="D6068">
            <v>2</v>
          </cell>
          <cell r="E6068">
            <v>77.8</v>
          </cell>
          <cell r="F6068">
            <v>100.68</v>
          </cell>
          <cell r="H6068">
            <v>163.94</v>
          </cell>
          <cell r="I6068" t="str">
            <v>MATE MHIS 12730</v>
          </cell>
        </row>
        <row r="6069">
          <cell r="A6069">
            <v>3953</v>
          </cell>
          <cell r="B6069" t="str">
            <v>LUVA CORRER FOFO JM DN      80</v>
          </cell>
          <cell r="C6069" t="str">
            <v>UN</v>
          </cell>
          <cell r="D6069">
            <v>2</v>
          </cell>
          <cell r="E6069">
            <v>141.28</v>
          </cell>
          <cell r="F6069">
            <v>141.59</v>
          </cell>
          <cell r="H6069">
            <v>157.32</v>
          </cell>
          <cell r="I6069" t="str">
            <v>MATE MHIS 3953</v>
          </cell>
        </row>
        <row r="6070">
          <cell r="A6070">
            <v>3978</v>
          </cell>
          <cell r="B6070" t="str">
            <v>LUVA CORRER FOFO JM DN    100</v>
          </cell>
          <cell r="C6070" t="str">
            <v>UN</v>
          </cell>
          <cell r="D6070">
            <v>2</v>
          </cell>
          <cell r="E6070">
            <v>177.52</v>
          </cell>
          <cell r="F6070">
            <v>177.91</v>
          </cell>
          <cell r="H6070">
            <v>197.68</v>
          </cell>
          <cell r="I6070" t="str">
            <v>MATE MHIS 3978</v>
          </cell>
        </row>
        <row r="6071">
          <cell r="A6071">
            <v>3977</v>
          </cell>
          <cell r="B6071" t="str">
            <v>LUVA CORRER FOFO JM DN    150</v>
          </cell>
          <cell r="C6071" t="str">
            <v>UN</v>
          </cell>
          <cell r="D6071">
            <v>2</v>
          </cell>
          <cell r="E6071">
            <v>257.22000000000003</v>
          </cell>
          <cell r="F6071">
            <v>257.79000000000002</v>
          </cell>
          <cell r="H6071">
            <v>286.43</v>
          </cell>
          <cell r="I6071" t="str">
            <v>MATE MHIS 3977</v>
          </cell>
        </row>
        <row r="6072">
          <cell r="A6072">
            <v>3954</v>
          </cell>
          <cell r="B6072" t="str">
            <v>LUVA CORRER FOFO JM DN    200</v>
          </cell>
          <cell r="C6072" t="str">
            <v>UN</v>
          </cell>
          <cell r="D6072">
            <v>2</v>
          </cell>
          <cell r="E6072">
            <v>376.76</v>
          </cell>
          <cell r="F6072">
            <v>377.6</v>
          </cell>
          <cell r="H6072">
            <v>419.56</v>
          </cell>
          <cell r="I6072" t="str">
            <v>MATE MHIS 3954</v>
          </cell>
        </row>
        <row r="6073">
          <cell r="A6073">
            <v>3976</v>
          </cell>
          <cell r="B6073" t="str">
            <v>LUVA CORRER FOFO JM DN    250</v>
          </cell>
          <cell r="C6073" t="str">
            <v>UN</v>
          </cell>
          <cell r="D6073">
            <v>2</v>
          </cell>
          <cell r="E6073">
            <v>579.65</v>
          </cell>
          <cell r="F6073">
            <v>580.94000000000005</v>
          </cell>
          <cell r="H6073">
            <v>645.49</v>
          </cell>
          <cell r="I6073" t="str">
            <v>MATE MHIS 3976</v>
          </cell>
        </row>
        <row r="6074">
          <cell r="A6074">
            <v>12517</v>
          </cell>
          <cell r="B6074" t="str">
            <v>LUVA CORRER FOFO JM DN    300</v>
          </cell>
          <cell r="C6074" t="str">
            <v>UN</v>
          </cell>
          <cell r="D6074">
            <v>2</v>
          </cell>
          <cell r="E6074">
            <v>728.17</v>
          </cell>
          <cell r="F6074">
            <v>729.8</v>
          </cell>
          <cell r="H6074">
            <v>810.88</v>
          </cell>
          <cell r="I6074" t="str">
            <v>MATE MHIS 12517</v>
          </cell>
        </row>
        <row r="6075">
          <cell r="A6075">
            <v>3956</v>
          </cell>
          <cell r="B6075" t="str">
            <v>LUVA CORRER FOFO JM DN    350</v>
          </cell>
          <cell r="C6075" t="str">
            <v>UN</v>
          </cell>
          <cell r="D6075">
            <v>2</v>
          </cell>
          <cell r="E6075">
            <v>963.66</v>
          </cell>
          <cell r="F6075">
            <v>965.81</v>
          </cell>
          <cell r="H6075">
            <v>1073.1199999999999</v>
          </cell>
          <cell r="I6075" t="str">
            <v>MATE MHIS 3956</v>
          </cell>
        </row>
        <row r="6076">
          <cell r="A6076">
            <v>3975</v>
          </cell>
          <cell r="B6076" t="str">
            <v>LUVA CORRER FOFO JM DN    400</v>
          </cell>
          <cell r="C6076" t="str">
            <v>UN</v>
          </cell>
          <cell r="D6076">
            <v>2</v>
          </cell>
          <cell r="E6076">
            <v>1101.32</v>
          </cell>
          <cell r="F6076">
            <v>1103.77</v>
          </cell>
          <cell r="H6076">
            <v>1226.4100000000001</v>
          </cell>
          <cell r="I6076" t="str">
            <v>MATE MHIS 3975</v>
          </cell>
        </row>
        <row r="6077">
          <cell r="A6077">
            <v>3957</v>
          </cell>
          <cell r="B6077" t="str">
            <v>LUVA CORRER FOFO JM DN    500</v>
          </cell>
          <cell r="C6077" t="str">
            <v>UN</v>
          </cell>
          <cell r="D6077">
            <v>2</v>
          </cell>
          <cell r="E6077">
            <v>1822.27</v>
          </cell>
          <cell r="F6077">
            <v>1826.33</v>
          </cell>
          <cell r="H6077">
            <v>2029.25</v>
          </cell>
          <cell r="I6077" t="str">
            <v>MATE MHIS 3957</v>
          </cell>
        </row>
        <row r="6078">
          <cell r="A6078">
            <v>12518</v>
          </cell>
          <cell r="B6078" t="str">
            <v>LUVA CORRER FOFO JM DN    600</v>
          </cell>
          <cell r="C6078" t="str">
            <v>UN</v>
          </cell>
          <cell r="D6078">
            <v>2</v>
          </cell>
          <cell r="E6078">
            <v>2191.79</v>
          </cell>
          <cell r="F6078">
            <v>2196.67</v>
          </cell>
          <cell r="H6078">
            <v>2440.75</v>
          </cell>
          <cell r="I6078" t="str">
            <v>MATE MHIS 12518</v>
          </cell>
        </row>
        <row r="6079">
          <cell r="A6079">
            <v>3959</v>
          </cell>
          <cell r="B6079" t="str">
            <v>LUVA CORRER FOFO JM DN    700</v>
          </cell>
          <cell r="C6079" t="str">
            <v>UN</v>
          </cell>
          <cell r="D6079">
            <v>2</v>
          </cell>
          <cell r="E6079">
            <v>3653.16</v>
          </cell>
          <cell r="F6079">
            <v>3661.29</v>
          </cell>
          <cell r="H6079">
            <v>4068.1</v>
          </cell>
          <cell r="I6079" t="str">
            <v>MATE MHIS 3959</v>
          </cell>
        </row>
        <row r="6080">
          <cell r="A6080">
            <v>3960</v>
          </cell>
          <cell r="B6080" t="str">
            <v>LUVA CORRER FOFO JM DN    800</v>
          </cell>
          <cell r="C6080" t="str">
            <v>UN</v>
          </cell>
          <cell r="D6080">
            <v>2</v>
          </cell>
          <cell r="E6080">
            <v>4714.88</v>
          </cell>
          <cell r="F6080">
            <v>4725.3900000000003</v>
          </cell>
          <cell r="H6080">
            <v>5250.43</v>
          </cell>
          <cell r="I6080" t="str">
            <v>MATE MHIS 3960</v>
          </cell>
        </row>
        <row r="6081">
          <cell r="A6081">
            <v>3961</v>
          </cell>
          <cell r="B6081" t="str">
            <v>LUVA CORRER FOFO JM DN    900</v>
          </cell>
          <cell r="C6081" t="str">
            <v>UN</v>
          </cell>
          <cell r="D6081">
            <v>2</v>
          </cell>
          <cell r="E6081">
            <v>5948.01</v>
          </cell>
          <cell r="F6081">
            <v>5961.25</v>
          </cell>
          <cell r="H6081">
            <v>6623.62</v>
          </cell>
          <cell r="I6081" t="str">
            <v>MATE MHIS 3961</v>
          </cell>
        </row>
        <row r="6082">
          <cell r="A6082">
            <v>12516</v>
          </cell>
          <cell r="B6082" t="str">
            <v>LUVA CORRER FOFO JM DN 1000</v>
          </cell>
          <cell r="C6082" t="str">
            <v>UN</v>
          </cell>
          <cell r="D6082">
            <v>2</v>
          </cell>
          <cell r="E6082">
            <v>7929.33</v>
          </cell>
          <cell r="F6082">
            <v>7946.99</v>
          </cell>
          <cell r="H6082">
            <v>8829.99</v>
          </cell>
          <cell r="I6082" t="str">
            <v>MATE MHIS 12516</v>
          </cell>
        </row>
        <row r="6083">
          <cell r="A6083">
            <v>3963</v>
          </cell>
          <cell r="B6083" t="str">
            <v>LUVA CORRER FOFO JM DN 1200</v>
          </cell>
          <cell r="C6083" t="str">
            <v>UN</v>
          </cell>
          <cell r="D6083">
            <v>2</v>
          </cell>
          <cell r="E6083">
            <v>9965.6200000000008</v>
          </cell>
          <cell r="F6083">
            <v>9987.82</v>
          </cell>
          <cell r="G6083">
            <v>1</v>
          </cell>
          <cell r="H6083">
            <v>1097.57</v>
          </cell>
          <cell r="I6083" t="str">
            <v>MATE MHIS 3963</v>
          </cell>
        </row>
        <row r="6084">
          <cell r="A6084">
            <v>3840</v>
          </cell>
          <cell r="B6084" t="str">
            <v>LUVA CORRER PVC DEFOFO JE DN 100</v>
          </cell>
          <cell r="C6084" t="str">
            <v>UN</v>
          </cell>
          <cell r="D6084">
            <v>2</v>
          </cell>
          <cell r="E6084">
            <v>46.63</v>
          </cell>
          <cell r="F6084">
            <v>69.069999999999993</v>
          </cell>
          <cell r="H6084">
            <v>85.78</v>
          </cell>
          <cell r="I6084" t="str">
            <v>MATE MHIS 3840</v>
          </cell>
        </row>
        <row r="6085">
          <cell r="A6085">
            <v>3838</v>
          </cell>
          <cell r="B6085" t="str">
            <v>LUVA CORRER PVC DEFOFO JE DN 150</v>
          </cell>
          <cell r="C6085" t="str">
            <v>UN</v>
          </cell>
          <cell r="D6085">
            <v>2</v>
          </cell>
          <cell r="E6085">
            <v>61.13</v>
          </cell>
          <cell r="F6085">
            <v>90.55</v>
          </cell>
          <cell r="H6085">
            <v>112.46</v>
          </cell>
          <cell r="I6085" t="str">
            <v>MATE MHIS 3838</v>
          </cell>
        </row>
        <row r="6086">
          <cell r="A6086">
            <v>3844</v>
          </cell>
          <cell r="B6086" t="str">
            <v>LUVA CORRER PVC DEFOFO JE DN 200</v>
          </cell>
          <cell r="C6086" t="str">
            <v>UN</v>
          </cell>
          <cell r="D6086">
            <v>2</v>
          </cell>
          <cell r="E6086">
            <v>87.22</v>
          </cell>
          <cell r="F6086">
            <v>129.19999999999999</v>
          </cell>
          <cell r="H6086">
            <v>160.46</v>
          </cell>
          <cell r="I6086" t="str">
            <v>MATE MHIS 3844</v>
          </cell>
        </row>
        <row r="6087">
          <cell r="A6087">
            <v>3839</v>
          </cell>
          <cell r="B6087" t="str">
            <v>LUVA CORRER PVC DEFOFO JE DN 250</v>
          </cell>
          <cell r="C6087" t="str">
            <v>UN</v>
          </cell>
          <cell r="D6087">
            <v>2</v>
          </cell>
          <cell r="E6087">
            <v>159.62</v>
          </cell>
          <cell r="F6087">
            <v>236.45</v>
          </cell>
          <cell r="H6087">
            <v>293.64</v>
          </cell>
          <cell r="I6087" t="str">
            <v>MATE MHIS 3839</v>
          </cell>
        </row>
        <row r="6088">
          <cell r="A6088">
            <v>3843</v>
          </cell>
          <cell r="B6088" t="str">
            <v>LUVA CORRER PVC DEFOFO JE DN 300</v>
          </cell>
          <cell r="C6088" t="str">
            <v>UN</v>
          </cell>
          <cell r="D6088">
            <v>2</v>
          </cell>
          <cell r="E6088">
            <v>231.16</v>
          </cell>
          <cell r="F6088">
            <v>342.41</v>
          </cell>
          <cell r="H6088">
            <v>425.23</v>
          </cell>
          <cell r="I6088" t="str">
            <v>MATE MHIS 3843</v>
          </cell>
        </row>
        <row r="6089">
          <cell r="A6089">
            <v>3833</v>
          </cell>
          <cell r="B6089" t="str">
            <v>LUVA CORRER PVC JE NBR 10569 P/ REDE COLET ESG DN 100MM</v>
          </cell>
          <cell r="C6089" t="str">
            <v>UN</v>
          </cell>
          <cell r="D6089">
            <v>2</v>
          </cell>
          <cell r="E6089">
            <v>4.96</v>
          </cell>
          <cell r="F6089">
            <v>7.35</v>
          </cell>
          <cell r="H6089">
            <v>9.1199999999999992</v>
          </cell>
          <cell r="I6089" t="str">
            <v>MATE MHIS 3833</v>
          </cell>
        </row>
        <row r="6090">
          <cell r="A6090">
            <v>3834</v>
          </cell>
          <cell r="B6090" t="str">
            <v>LUVA CORRER PVC JE NBR 10569 P/ REDE COLET ESG DN 125MM</v>
          </cell>
          <cell r="C6090" t="str">
            <v>UN</v>
          </cell>
          <cell r="D6090">
            <v>2</v>
          </cell>
          <cell r="E6090">
            <v>14.85</v>
          </cell>
          <cell r="F6090">
            <v>22.01</v>
          </cell>
          <cell r="H6090">
            <v>27.33</v>
          </cell>
          <cell r="I6090" t="str">
            <v>MATE MHIS 3834</v>
          </cell>
        </row>
        <row r="6091">
          <cell r="A6091">
            <v>3835</v>
          </cell>
          <cell r="B6091" t="str">
            <v>LUVA CORRER PVC JE NBR 10569 P/ REDE COLET ESG DN 150MM</v>
          </cell>
          <cell r="C6091" t="str">
            <v>UN</v>
          </cell>
          <cell r="D6091">
            <v>2</v>
          </cell>
          <cell r="E6091">
            <v>19.34</v>
          </cell>
          <cell r="F6091">
            <v>28.65</v>
          </cell>
          <cell r="H6091">
            <v>35.590000000000003</v>
          </cell>
          <cell r="I6091" t="str">
            <v>MATE MHIS 3835</v>
          </cell>
        </row>
        <row r="6092">
          <cell r="A6092">
            <v>3836</v>
          </cell>
          <cell r="B6092" t="str">
            <v>LUVA CORRER PVC JE NBR 10569 P/ REDE COLET ESG DN 200MM</v>
          </cell>
          <cell r="C6092" t="str">
            <v>UN</v>
          </cell>
          <cell r="D6092">
            <v>2</v>
          </cell>
          <cell r="E6092">
            <v>29.9</v>
          </cell>
          <cell r="F6092">
            <v>44.29</v>
          </cell>
          <cell r="H6092">
            <v>55.01</v>
          </cell>
          <cell r="I6092" t="str">
            <v>MATE MHIS 3836</v>
          </cell>
        </row>
        <row r="6093">
          <cell r="A6093" t="str">
            <v>ÓDIGO</v>
          </cell>
          <cell r="B6093" t="str">
            <v>| DESCRIÇÃO DO INSUMO</v>
          </cell>
          <cell r="C6093" t="str">
            <v>| UNID.</v>
          </cell>
          <cell r="D6093" t="str">
            <v>| CAT.</v>
          </cell>
          <cell r="E6093" t="str">
            <v>P R E Ç O</v>
          </cell>
          <cell r="F6093" t="str">
            <v>S  C A L C</v>
          </cell>
          <cell r="G6093" t="str">
            <v>U L A</v>
          </cell>
          <cell r="H6093" t="str">
            <v>D O S  |</v>
          </cell>
          <cell r="I6093" t="str">
            <v>COD.INTELIGENTE</v>
          </cell>
        </row>
        <row r="6094">
          <cell r="D6094">
            <v>1</v>
          </cell>
          <cell r="E6094" t="str">
            <v>.QUARTIL</v>
          </cell>
          <cell r="F6094" t="str">
            <v>MEDIANO</v>
          </cell>
          <cell r="G6094">
            <v>3</v>
          </cell>
          <cell r="H6094" t="str">
            <v>.QUARTIL</v>
          </cell>
        </row>
        <row r="6096">
          <cell r="A6096" t="str">
            <v>íNCULO..</v>
          </cell>
          <cell r="B6096" t="str">
            <v>...: NACIONAL CAIXA</v>
          </cell>
        </row>
        <row r="6098">
          <cell r="A6098">
            <v>3830</v>
          </cell>
          <cell r="B6098" t="str">
            <v>LUVA CORRER PVC JE NBR 10569 P/ REDE COLET ESG DN 250MM</v>
          </cell>
          <cell r="C6098" t="str">
            <v>UN</v>
          </cell>
          <cell r="D6098">
            <v>2</v>
          </cell>
          <cell r="E6098">
            <v>80.650000000000006</v>
          </cell>
          <cell r="F6098">
            <v>119.47</v>
          </cell>
          <cell r="H6098">
            <v>148.36000000000001</v>
          </cell>
          <cell r="I6098" t="str">
            <v>MATE MHIS 3830</v>
          </cell>
        </row>
        <row r="6099">
          <cell r="A6099">
            <v>3831</v>
          </cell>
          <cell r="B6099" t="str">
            <v>LUVA CORRER PVC JE NBR 10569 P/ REDE COLET ESG DN 300MM</v>
          </cell>
          <cell r="C6099" t="str">
            <v>UN</v>
          </cell>
          <cell r="D6099">
            <v>2</v>
          </cell>
          <cell r="E6099">
            <v>139.78</v>
          </cell>
          <cell r="F6099">
            <v>207.06</v>
          </cell>
          <cell r="H6099">
            <v>257.14999999999998</v>
          </cell>
          <cell r="I6099" t="str">
            <v>MATE MHIS 3831</v>
          </cell>
        </row>
        <row r="6100">
          <cell r="A6100">
            <v>3841</v>
          </cell>
          <cell r="B6100" t="str">
            <v>LUVA CORRER PVC JE NBR 10569 P/ REDE COLET ESG DN 350MM</v>
          </cell>
          <cell r="C6100" t="str">
            <v>UN</v>
          </cell>
          <cell r="D6100">
            <v>2</v>
          </cell>
          <cell r="E6100">
            <v>186.3</v>
          </cell>
          <cell r="F6100">
            <v>275.97000000000003</v>
          </cell>
          <cell r="H6100">
            <v>342.72</v>
          </cell>
          <cell r="I6100" t="str">
            <v>MATE MHIS 3841</v>
          </cell>
        </row>
        <row r="6101">
          <cell r="A6101">
            <v>3842</v>
          </cell>
          <cell r="B6101" t="str">
            <v>LUVA CORRER PVC JE NBR 10569 P/ REDE COLET ESG DN 400MM</v>
          </cell>
          <cell r="C6101" t="str">
            <v>UN</v>
          </cell>
          <cell r="D6101">
            <v>2</v>
          </cell>
          <cell r="E6101">
            <v>239.27</v>
          </cell>
          <cell r="F6101">
            <v>354.43</v>
          </cell>
          <cell r="H6101">
            <v>440.16</v>
          </cell>
          <cell r="I6101" t="str">
            <v>MATE MHIS 3842</v>
          </cell>
        </row>
        <row r="6102">
          <cell r="A6102">
            <v>20160</v>
          </cell>
          <cell r="B6102" t="str">
            <v>LUVA CORRER PVC LEVE DN 150MM</v>
          </cell>
          <cell r="C6102" t="str">
            <v>UN</v>
          </cell>
          <cell r="D6102">
            <v>2</v>
          </cell>
          <cell r="E6102">
            <v>23.54</v>
          </cell>
          <cell r="F6102">
            <v>31.23</v>
          </cell>
          <cell r="H6102">
            <v>33.630000000000003</v>
          </cell>
          <cell r="I6102" t="str">
            <v>MATE MHIS 20160</v>
          </cell>
        </row>
        <row r="6103">
          <cell r="A6103">
            <v>3848</v>
          </cell>
          <cell r="B6103" t="str">
            <v>LUVA CORRER PVC P/ ESG PREDIAL DN 50MM</v>
          </cell>
          <cell r="C6103" t="str">
            <v>UN</v>
          </cell>
          <cell r="D6103">
            <v>2</v>
          </cell>
          <cell r="E6103">
            <v>3.48</v>
          </cell>
          <cell r="F6103">
            <v>4.62</v>
          </cell>
          <cell r="H6103">
            <v>4.9800000000000004</v>
          </cell>
          <cell r="I6103" t="str">
            <v>MATE MHIS 3848</v>
          </cell>
        </row>
        <row r="6104">
          <cell r="A6104">
            <v>3895</v>
          </cell>
          <cell r="B6104" t="str">
            <v>LUVA CORRER PVC P/ ESG PREDIAL DN 75MM</v>
          </cell>
          <cell r="C6104" t="str">
            <v>UN</v>
          </cell>
          <cell r="D6104">
            <v>2</v>
          </cell>
          <cell r="E6104">
            <v>5.33</v>
          </cell>
          <cell r="F6104">
            <v>7.08</v>
          </cell>
          <cell r="H6104">
            <v>7.62</v>
          </cell>
          <cell r="I6104" t="str">
            <v>MATE MHIS 3895</v>
          </cell>
        </row>
        <row r="6105">
          <cell r="A6105">
            <v>3893</v>
          </cell>
          <cell r="B6105" t="str">
            <v>LUVA CORRER PVC P/ESG PREDIAL DN 100MM</v>
          </cell>
          <cell r="C6105" t="str">
            <v>UN</v>
          </cell>
          <cell r="D6105">
            <v>2</v>
          </cell>
          <cell r="E6105">
            <v>11.16</v>
          </cell>
          <cell r="F6105">
            <v>14.8</v>
          </cell>
          <cell r="H6105">
            <v>15.94</v>
          </cell>
          <cell r="I6105" t="str">
            <v>MATE MHIS 3893</v>
          </cell>
        </row>
        <row r="6106">
          <cell r="A6106">
            <v>3900</v>
          </cell>
          <cell r="B6106" t="str">
            <v>LUVA CORRER PVC P/TUBO ROSCAVEL P/AGUA FRIA PREDIAL 1.1/2"</v>
          </cell>
          <cell r="C6106" t="str">
            <v>UN</v>
          </cell>
          <cell r="D6106">
            <v>2</v>
          </cell>
          <cell r="E6106">
            <v>11.92</v>
          </cell>
          <cell r="F6106">
            <v>15.82</v>
          </cell>
          <cell r="H6106">
            <v>17.04</v>
          </cell>
          <cell r="I6106" t="str">
            <v>MATE MHIS 3900</v>
          </cell>
        </row>
        <row r="6107">
          <cell r="A6107">
            <v>3846</v>
          </cell>
          <cell r="B6107" t="str">
            <v>LUVA CORRER PVC P/TUBO ROSCAVEL P/AGUA FRIA PREDIAL 1/2"</v>
          </cell>
          <cell r="C6107" t="str">
            <v>UN</v>
          </cell>
          <cell r="D6107">
            <v>1</v>
          </cell>
          <cell r="E6107">
            <v>4.22</v>
          </cell>
          <cell r="F6107">
            <v>5.6</v>
          </cell>
          <cell r="H6107">
            <v>6.03</v>
          </cell>
          <cell r="I6107" t="str">
            <v>MATE MHIS 3846</v>
          </cell>
        </row>
        <row r="6108">
          <cell r="A6108">
            <v>3886</v>
          </cell>
          <cell r="B6108" t="str">
            <v>LUVA CORRER PVC P/TUBO ROSCAVEL P/AGUA FRIA PREDIAL 3/4''</v>
          </cell>
          <cell r="C6108" t="str">
            <v>UN</v>
          </cell>
          <cell r="D6108">
            <v>2</v>
          </cell>
          <cell r="E6108">
            <v>5.92</v>
          </cell>
          <cell r="F6108">
            <v>7.86</v>
          </cell>
          <cell r="H6108">
            <v>8.4700000000000006</v>
          </cell>
          <cell r="I6108" t="str">
            <v>MATE MHIS 3886</v>
          </cell>
        </row>
        <row r="6109">
          <cell r="A6109">
            <v>3826</v>
          </cell>
          <cell r="B6109" t="str">
            <v>LUVA CORRER PVC PBA NBR 10351 P/REDE AGUA DN 100 - 110MM</v>
          </cell>
          <cell r="C6109" t="str">
            <v>UN</v>
          </cell>
          <cell r="D6109">
            <v>2</v>
          </cell>
          <cell r="E6109">
            <v>15.85</v>
          </cell>
          <cell r="F6109">
            <v>23.48</v>
          </cell>
          <cell r="H6109">
            <v>29.16</v>
          </cell>
          <cell r="I6109" t="str">
            <v>MATE MHIS 3826</v>
          </cell>
        </row>
        <row r="6110">
          <cell r="A6110">
            <v>3825</v>
          </cell>
          <cell r="B6110" t="str">
            <v>LUVA CORRER PVC PBA NBR 10351 P/REDE AGUA DN 50 - 60MM</v>
          </cell>
          <cell r="C6110" t="str">
            <v>UN</v>
          </cell>
          <cell r="D6110">
            <v>1</v>
          </cell>
          <cell r="E6110">
            <v>3.74</v>
          </cell>
          <cell r="F6110">
            <v>5.54</v>
          </cell>
          <cell r="H6110">
            <v>6.88</v>
          </cell>
          <cell r="I6110" t="str">
            <v>MATE MHIS 3825</v>
          </cell>
        </row>
        <row r="6111">
          <cell r="A6111">
            <v>3829</v>
          </cell>
          <cell r="B6111" t="str">
            <v>LUVA CORRER PVC PBA NBR 10351 P/REDE AGUA DN 65 - 75MM</v>
          </cell>
          <cell r="C6111" t="str">
            <v>UN</v>
          </cell>
          <cell r="D6111">
            <v>2</v>
          </cell>
          <cell r="E6111">
            <v>7.53</v>
          </cell>
          <cell r="F6111">
            <v>11.16</v>
          </cell>
          <cell r="H6111">
            <v>13.86</v>
          </cell>
          <cell r="I6111" t="str">
            <v>MATE MHIS 3829</v>
          </cell>
        </row>
        <row r="6112">
          <cell r="A6112">
            <v>3827</v>
          </cell>
          <cell r="B6112" t="str">
            <v>LUVA CORRER PVC PBA NBR 10351 P/REDE AGUA DN 75 - 85MM</v>
          </cell>
          <cell r="C6112" t="str">
            <v>UN</v>
          </cell>
          <cell r="D6112">
            <v>2</v>
          </cell>
          <cell r="E6112">
            <v>10.44</v>
          </cell>
          <cell r="F6112">
            <v>15.46</v>
          </cell>
          <cell r="H6112">
            <v>19.21</v>
          </cell>
          <cell r="I6112" t="str">
            <v>MATE MHIS 3827</v>
          </cell>
        </row>
        <row r="6113">
          <cell r="A6113">
            <v>20165</v>
          </cell>
          <cell r="B6113" t="str">
            <v>LUVA CORRER PVC SERIE R P/ ESG PREDIAL 100MM</v>
          </cell>
          <cell r="C6113" t="str">
            <v>UN</v>
          </cell>
          <cell r="D6113">
            <v>2</v>
          </cell>
          <cell r="E6113">
            <v>7.07</v>
          </cell>
          <cell r="F6113">
            <v>9.39</v>
          </cell>
          <cell r="H6113">
            <v>10.11</v>
          </cell>
          <cell r="I6113" t="str">
            <v>MATE MHIS 20165</v>
          </cell>
        </row>
        <row r="6114">
          <cell r="A6114">
            <v>20166</v>
          </cell>
          <cell r="B6114" t="str">
            <v>LUVA CORRER PVC SERIE R P/ ESG PREDIAL 150MM</v>
          </cell>
          <cell r="C6114" t="str">
            <v>UN</v>
          </cell>
          <cell r="D6114">
            <v>2</v>
          </cell>
          <cell r="E6114">
            <v>45.96</v>
          </cell>
          <cell r="F6114">
            <v>60.99</v>
          </cell>
          <cell r="H6114">
            <v>65.680000000000007</v>
          </cell>
          <cell r="I6114" t="str">
            <v>MATE MHIS 20166</v>
          </cell>
        </row>
        <row r="6115">
          <cell r="A6115">
            <v>20164</v>
          </cell>
          <cell r="B6115" t="str">
            <v>LUVA CORRER PVC SERIE R P/ ESG PREDIAL 75MM</v>
          </cell>
          <cell r="C6115" t="str">
            <v>UN</v>
          </cell>
          <cell r="D6115">
            <v>2</v>
          </cell>
          <cell r="E6115">
            <v>5.51</v>
          </cell>
          <cell r="F6115">
            <v>7.31</v>
          </cell>
          <cell r="H6115">
            <v>7.87</v>
          </cell>
          <cell r="I6115" t="str">
            <v>MATE MHIS 20164</v>
          </cell>
        </row>
        <row r="6116">
          <cell r="A6116">
            <v>3854</v>
          </cell>
          <cell r="B6116" t="str">
            <v>LUVA CORRER PVC SOLD P/AGUA FRIA PREDIAL 20 MM</v>
          </cell>
          <cell r="C6116" t="str">
            <v>UN</v>
          </cell>
          <cell r="D6116">
            <v>2</v>
          </cell>
          <cell r="E6116">
            <v>3.97</v>
          </cell>
          <cell r="F6116">
            <v>5.27</v>
          </cell>
          <cell r="H6116">
            <v>5.68</v>
          </cell>
          <cell r="I6116" t="str">
            <v>MATE MHIS 3854</v>
          </cell>
        </row>
        <row r="6117">
          <cell r="A6117">
            <v>3873</v>
          </cell>
          <cell r="B6117" t="str">
            <v>LUVA CORRER PVC SOLD P/AGUA FRIA PREDIAL 25 MM</v>
          </cell>
          <cell r="C6117" t="str">
            <v>UN</v>
          </cell>
          <cell r="D6117">
            <v>2</v>
          </cell>
          <cell r="E6117">
            <v>5.4</v>
          </cell>
          <cell r="F6117">
            <v>7.17</v>
          </cell>
          <cell r="H6117">
            <v>7.72</v>
          </cell>
          <cell r="I6117" t="str">
            <v>MATE MHIS 3873</v>
          </cell>
        </row>
        <row r="6118">
          <cell r="A6118">
            <v>3847</v>
          </cell>
          <cell r="B6118" t="str">
            <v>LUVA CORRER PVC SOLD P/AGUA FRIA PREDIAL 50 MM</v>
          </cell>
          <cell r="C6118" t="str">
            <v>UN</v>
          </cell>
          <cell r="D6118">
            <v>2</v>
          </cell>
          <cell r="E6118">
            <v>14.71</v>
          </cell>
          <cell r="F6118">
            <v>19.53</v>
          </cell>
          <cell r="H6118">
            <v>21.03</v>
          </cell>
          <cell r="I6118" t="str">
            <v>MATE MHIS 3847</v>
          </cell>
        </row>
        <row r="6119">
          <cell r="A6119">
            <v>12892</v>
          </cell>
          <cell r="B6119" t="str">
            <v>LUVA COURO C/ SOLADO RASPA CANO CURTO</v>
          </cell>
          <cell r="C6119" t="str">
            <v>PAR</v>
          </cell>
          <cell r="D6119">
            <v>1</v>
          </cell>
          <cell r="E6119">
            <v>5.15</v>
          </cell>
          <cell r="F6119">
            <v>5.4</v>
          </cell>
          <cell r="H6119">
            <v>5.55</v>
          </cell>
          <cell r="I6119" t="str">
            <v>MATE MDIV 12892</v>
          </cell>
        </row>
        <row r="6120">
          <cell r="A6120">
            <v>21119</v>
          </cell>
          <cell r="B6120" t="str">
            <v>LUVA CPVC (AQUATHERM) SOLDAVEL 15MM</v>
          </cell>
          <cell r="C6120" t="str">
            <v>UN</v>
          </cell>
          <cell r="D6120">
            <v>2</v>
          </cell>
          <cell r="E6120">
            <v>0.76</v>
          </cell>
          <cell r="F6120">
            <v>1.01</v>
          </cell>
          <cell r="H6120">
            <v>1.0900000000000001</v>
          </cell>
          <cell r="I6120" t="str">
            <v>MATE MHIS 21119</v>
          </cell>
        </row>
        <row r="6121">
          <cell r="A6121">
            <v>21120</v>
          </cell>
          <cell r="B6121" t="str">
            <v>LUVA DE TRANSICAO CPVC (AQUATHERM) SOLDAVEL 15MM X 1/2"</v>
          </cell>
          <cell r="C6121" t="str">
            <v>UN</v>
          </cell>
          <cell r="D6121">
            <v>2</v>
          </cell>
          <cell r="E6121">
            <v>7.11</v>
          </cell>
          <cell r="F6121">
            <v>9.44</v>
          </cell>
          <cell r="H6121">
            <v>10.16</v>
          </cell>
          <cell r="I6121" t="str">
            <v>MATE MHIS 21120</v>
          </cell>
        </row>
        <row r="6122">
          <cell r="A6122">
            <v>20161</v>
          </cell>
          <cell r="B6122" t="str">
            <v>LUVA DUPLA PVC LEVE DN 125MM</v>
          </cell>
          <cell r="C6122" t="str">
            <v>UN</v>
          </cell>
          <cell r="D6122">
            <v>2</v>
          </cell>
          <cell r="E6122">
            <v>15.83</v>
          </cell>
          <cell r="F6122">
            <v>21.01</v>
          </cell>
          <cell r="H6122">
            <v>22.62</v>
          </cell>
          <cell r="I6122" t="str">
            <v>MATE MHIS 20161</v>
          </cell>
        </row>
        <row r="6123">
          <cell r="A6123">
            <v>20162</v>
          </cell>
          <cell r="B6123" t="str">
            <v>LUVA DUPLA PVC LEVE DN 150MM</v>
          </cell>
          <cell r="C6123" t="str">
            <v>UN</v>
          </cell>
          <cell r="D6123">
            <v>2</v>
          </cell>
          <cell r="E6123">
            <v>20.61</v>
          </cell>
          <cell r="F6123">
            <v>27.35</v>
          </cell>
          <cell r="H6123">
            <v>29.45</v>
          </cell>
          <cell r="I6123" t="str">
            <v>MATE MHIS 20162</v>
          </cell>
        </row>
        <row r="6124">
          <cell r="A6124" t="str">
            <v>ÓDIGO</v>
          </cell>
          <cell r="B6124" t="str">
            <v>| DESCRIÇÃO DO INSUMO</v>
          </cell>
          <cell r="C6124" t="str">
            <v>| UNID.</v>
          </cell>
          <cell r="D6124" t="str">
            <v>| CAT.</v>
          </cell>
          <cell r="E6124" t="str">
            <v>P R E Ç O</v>
          </cell>
          <cell r="F6124" t="str">
            <v>S  C A L C</v>
          </cell>
          <cell r="G6124" t="str">
            <v>U L A</v>
          </cell>
          <cell r="H6124" t="str">
            <v>D O S  |</v>
          </cell>
          <cell r="I6124" t="str">
            <v>COD.INTELIGENTE</v>
          </cell>
        </row>
        <row r="6125">
          <cell r="D6125">
            <v>1</v>
          </cell>
          <cell r="E6125" t="str">
            <v>.QUARTIL</v>
          </cell>
          <cell r="F6125" t="str">
            <v>MEDIANO</v>
          </cell>
          <cell r="G6125">
            <v>3</v>
          </cell>
          <cell r="H6125" t="str">
            <v>.QUARTIL</v>
          </cell>
        </row>
        <row r="6127">
          <cell r="A6127" t="str">
            <v>íNCULO..</v>
          </cell>
          <cell r="B6127" t="str">
            <v>...: NACIONAL CAIXA</v>
          </cell>
        </row>
        <row r="6129">
          <cell r="A6129">
            <v>20163</v>
          </cell>
          <cell r="B6129" t="str">
            <v>LUVA DUPLA PVC LEVE DN 200MM</v>
          </cell>
          <cell r="C6129" t="str">
            <v>UN</v>
          </cell>
          <cell r="D6129">
            <v>2</v>
          </cell>
          <cell r="E6129">
            <v>36.44</v>
          </cell>
          <cell r="F6129">
            <v>48.36</v>
          </cell>
          <cell r="H6129">
            <v>52.07</v>
          </cell>
          <cell r="I6129" t="str">
            <v>MATE MHIS 20163</v>
          </cell>
        </row>
        <row r="6130">
          <cell r="A6130">
            <v>2644</v>
          </cell>
          <cell r="B6130" t="str">
            <v>LUVA FERRO GALV ELETROLITICO 1.1/2" P/ ELETRODUTO</v>
          </cell>
          <cell r="C6130" t="str">
            <v>UN</v>
          </cell>
          <cell r="D6130">
            <v>2</v>
          </cell>
          <cell r="E6130">
            <v>0.71</v>
          </cell>
          <cell r="F6130">
            <v>0.8</v>
          </cell>
          <cell r="H6130">
            <v>0.81</v>
          </cell>
          <cell r="I6130" t="str">
            <v>MATE MELE 2644</v>
          </cell>
        </row>
        <row r="6131">
          <cell r="A6131">
            <v>2639</v>
          </cell>
          <cell r="B6131" t="str">
            <v>LUVA FERRO GALV ELETROLITICO 1.1/4" P/ ELETRODUTO</v>
          </cell>
          <cell r="C6131" t="str">
            <v>UN</v>
          </cell>
          <cell r="D6131">
            <v>2</v>
          </cell>
          <cell r="E6131">
            <v>0.63</v>
          </cell>
          <cell r="F6131">
            <v>0.71</v>
          </cell>
          <cell r="H6131">
            <v>0.72</v>
          </cell>
          <cell r="I6131" t="str">
            <v>MATE MELE 2639</v>
          </cell>
        </row>
        <row r="6132">
          <cell r="A6132">
            <v>2636</v>
          </cell>
          <cell r="B6132" t="str">
            <v>LUVA FERRO GALV ELETROLITICO 1/2" P/ ELETRODUTO</v>
          </cell>
          <cell r="C6132" t="str">
            <v>UN</v>
          </cell>
          <cell r="D6132">
            <v>2</v>
          </cell>
          <cell r="E6132">
            <v>0.33</v>
          </cell>
          <cell r="F6132">
            <v>0.37</v>
          </cell>
          <cell r="H6132">
            <v>0.38</v>
          </cell>
          <cell r="I6132" t="str">
            <v>MATE MELE 2636</v>
          </cell>
        </row>
        <row r="6133">
          <cell r="A6133">
            <v>2638</v>
          </cell>
          <cell r="B6133" t="str">
            <v>LUVA FERRO GALV ELETROLITICO 1" P/ ELETRODUTO</v>
          </cell>
          <cell r="C6133" t="str">
            <v>UN</v>
          </cell>
          <cell r="D6133">
            <v>2</v>
          </cell>
          <cell r="E6133">
            <v>0.39</v>
          </cell>
          <cell r="F6133">
            <v>0.43</v>
          </cell>
          <cell r="H6133">
            <v>0.44</v>
          </cell>
          <cell r="I6133" t="str">
            <v>MATE MELE 2638</v>
          </cell>
        </row>
        <row r="6134">
          <cell r="A6134">
            <v>2640</v>
          </cell>
          <cell r="B6134" t="str">
            <v>LUVA FERRO GALV ELETROLITICO 2.1/2" P/ ELETRODUTO</v>
          </cell>
          <cell r="C6134" t="str">
            <v>UN</v>
          </cell>
          <cell r="D6134">
            <v>2</v>
          </cell>
          <cell r="E6134">
            <v>2.9</v>
          </cell>
          <cell r="F6134">
            <v>3.25</v>
          </cell>
          <cell r="H6134">
            <v>3.28</v>
          </cell>
          <cell r="I6134" t="str">
            <v>MATE MELE 2640</v>
          </cell>
        </row>
        <row r="6135">
          <cell r="A6135">
            <v>2637</v>
          </cell>
          <cell r="B6135" t="str">
            <v>LUVA FERRO GALV ELETROLITICO 3/4" P/ ELETRODUTO</v>
          </cell>
          <cell r="C6135" t="str">
            <v>UN</v>
          </cell>
          <cell r="D6135">
            <v>2</v>
          </cell>
          <cell r="E6135">
            <v>0.33</v>
          </cell>
          <cell r="F6135">
            <v>0.37</v>
          </cell>
          <cell r="H6135">
            <v>0.38</v>
          </cell>
          <cell r="I6135" t="str">
            <v>MATE MELE 2637</v>
          </cell>
        </row>
        <row r="6136">
          <cell r="A6136">
            <v>2642</v>
          </cell>
          <cell r="B6136" t="str">
            <v>LUVA FERRO GALV ELETROLITICO 3" P/ ELETRODUTO</v>
          </cell>
          <cell r="C6136" t="str">
            <v>UN</v>
          </cell>
          <cell r="D6136">
            <v>2</v>
          </cell>
          <cell r="E6136">
            <v>3.69</v>
          </cell>
          <cell r="F6136">
            <v>4.12</v>
          </cell>
          <cell r="H6136">
            <v>4.17</v>
          </cell>
          <cell r="I6136" t="str">
            <v>MATE MELE 2642</v>
          </cell>
        </row>
        <row r="6137">
          <cell r="A6137">
            <v>2641</v>
          </cell>
          <cell r="B6137" t="str">
            <v>LUVA FERRO GALV ELETROLITICO 4" P/ ELETRODUTO</v>
          </cell>
          <cell r="C6137" t="str">
            <v>UN</v>
          </cell>
          <cell r="D6137">
            <v>2</v>
          </cell>
          <cell r="E6137">
            <v>8.34</v>
          </cell>
          <cell r="F6137">
            <v>9.33</v>
          </cell>
          <cell r="H6137">
            <v>9.44</v>
          </cell>
          <cell r="I6137" t="str">
            <v>MATE MELE 2641</v>
          </cell>
        </row>
        <row r="6138">
          <cell r="A6138">
            <v>2643</v>
          </cell>
          <cell r="B6138" t="str">
            <v>LUVA FERRO GALV ELETROTILICO 2" P/ ELETRODUTO</v>
          </cell>
          <cell r="C6138" t="str">
            <v>UN</v>
          </cell>
          <cell r="D6138">
            <v>2</v>
          </cell>
          <cell r="E6138">
            <v>1.33</v>
          </cell>
          <cell r="F6138">
            <v>1.48</v>
          </cell>
          <cell r="H6138">
            <v>1.5</v>
          </cell>
          <cell r="I6138" t="str">
            <v>MATE MELE 2643</v>
          </cell>
        </row>
        <row r="6139">
          <cell r="A6139">
            <v>12404</v>
          </cell>
          <cell r="B6139" t="str">
            <v>LUVA FERRO GALV ROSCA MACHO/FEMEA 3/4"</v>
          </cell>
          <cell r="C6139" t="str">
            <v>UN</v>
          </cell>
          <cell r="D6139">
            <v>2</v>
          </cell>
          <cell r="E6139">
            <v>3.62</v>
          </cell>
          <cell r="F6139">
            <v>4.4800000000000004</v>
          </cell>
          <cell r="H6139">
            <v>5.44</v>
          </cell>
          <cell r="I6139" t="str">
            <v>MATE MHIS 12404</v>
          </cell>
        </row>
        <row r="6140">
          <cell r="A6140">
            <v>3939</v>
          </cell>
          <cell r="B6140" t="str">
            <v>LUVA FERRO GALV ROSCA 1.1/2"</v>
          </cell>
          <cell r="C6140" t="str">
            <v>UN</v>
          </cell>
          <cell r="D6140">
            <v>2</v>
          </cell>
          <cell r="E6140">
            <v>7.37</v>
          </cell>
          <cell r="F6140">
            <v>9.11</v>
          </cell>
          <cell r="H6140">
            <v>11.06</v>
          </cell>
          <cell r="I6140" t="str">
            <v>MATE MHIS 3939</v>
          </cell>
        </row>
        <row r="6141">
          <cell r="A6141">
            <v>3911</v>
          </cell>
          <cell r="B6141" t="str">
            <v>LUVA FERRO GALV ROSCA 1.1/4"</v>
          </cell>
          <cell r="C6141" t="str">
            <v>UN</v>
          </cell>
          <cell r="D6141">
            <v>2</v>
          </cell>
          <cell r="E6141">
            <v>5.47</v>
          </cell>
          <cell r="F6141">
            <v>6.76</v>
          </cell>
          <cell r="H6141">
            <v>8.2100000000000009</v>
          </cell>
          <cell r="I6141" t="str">
            <v>MATE MHIS 3911</v>
          </cell>
        </row>
        <row r="6142">
          <cell r="A6142">
            <v>3908</v>
          </cell>
          <cell r="B6142" t="str">
            <v>LUVA FERRO GALV ROSCA 1/2"</v>
          </cell>
          <cell r="C6142" t="str">
            <v>UN</v>
          </cell>
          <cell r="D6142">
            <v>2</v>
          </cell>
          <cell r="E6142">
            <v>1.8</v>
          </cell>
          <cell r="F6142">
            <v>2.2200000000000002</v>
          </cell>
          <cell r="H6142">
            <v>2.7</v>
          </cell>
          <cell r="I6142" t="str">
            <v>MATE MHIS 3908</v>
          </cell>
        </row>
        <row r="6143">
          <cell r="A6143">
            <v>3910</v>
          </cell>
          <cell r="B6143" t="str">
            <v>LUVA FERRO GALV ROSCA 1"</v>
          </cell>
          <cell r="C6143" t="str">
            <v>UN</v>
          </cell>
          <cell r="D6143">
            <v>2</v>
          </cell>
          <cell r="E6143">
            <v>3.87</v>
          </cell>
          <cell r="F6143">
            <v>4.78</v>
          </cell>
          <cell r="H6143">
            <v>5.8</v>
          </cell>
          <cell r="I6143" t="str">
            <v>MATE MHIS 3910</v>
          </cell>
        </row>
        <row r="6144">
          <cell r="A6144">
            <v>3913</v>
          </cell>
          <cell r="B6144" t="str">
            <v>LUVA FERRO GALV ROSCA 2.1/2'</v>
          </cell>
          <cell r="C6144" t="str">
            <v>UN</v>
          </cell>
          <cell r="D6144">
            <v>2</v>
          </cell>
          <cell r="E6144">
            <v>21.25</v>
          </cell>
          <cell r="F6144">
            <v>26.26</v>
          </cell>
          <cell r="H6144">
            <v>31.88</v>
          </cell>
          <cell r="I6144" t="str">
            <v>MATE MHIS 3913</v>
          </cell>
        </row>
        <row r="6145">
          <cell r="A6145">
            <v>3912</v>
          </cell>
          <cell r="B6145" t="str">
            <v>LUVA FERRO GALV ROSCA 2"</v>
          </cell>
          <cell r="C6145" t="str">
            <v>UN</v>
          </cell>
          <cell r="D6145">
            <v>2</v>
          </cell>
          <cell r="E6145">
            <v>11.1</v>
          </cell>
          <cell r="F6145">
            <v>13.71</v>
          </cell>
          <cell r="H6145">
            <v>16.649999999999999</v>
          </cell>
          <cell r="I6145" t="str">
            <v>MATE MHIS 3912</v>
          </cell>
        </row>
        <row r="6146">
          <cell r="A6146">
            <v>3909</v>
          </cell>
          <cell r="B6146" t="str">
            <v>LUVA FERRO GALV ROSCA 3/4"</v>
          </cell>
          <cell r="C6146" t="str">
            <v>UN</v>
          </cell>
          <cell r="D6146">
            <v>2</v>
          </cell>
          <cell r="E6146">
            <v>2.62</v>
          </cell>
          <cell r="F6146">
            <v>3.24</v>
          </cell>
          <cell r="H6146">
            <v>3.94</v>
          </cell>
          <cell r="I6146" t="str">
            <v>MATE MHIS 3909</v>
          </cell>
        </row>
        <row r="6147">
          <cell r="A6147">
            <v>3914</v>
          </cell>
          <cell r="B6147" t="str">
            <v>LUVA FERRO GALV ROSCA 3"</v>
          </cell>
          <cell r="C6147" t="str">
            <v>UN</v>
          </cell>
          <cell r="D6147">
            <v>2</v>
          </cell>
          <cell r="E6147">
            <v>31.36</v>
          </cell>
          <cell r="F6147">
            <v>38.75</v>
          </cell>
          <cell r="H6147">
            <v>47.04</v>
          </cell>
          <cell r="I6147" t="str">
            <v>MATE MHIS 3914</v>
          </cell>
        </row>
        <row r="6148">
          <cell r="A6148">
            <v>3915</v>
          </cell>
          <cell r="B6148" t="str">
            <v>LUVA FERRO GALV ROSCA 4'</v>
          </cell>
          <cell r="C6148" t="str">
            <v>UN</v>
          </cell>
          <cell r="D6148">
            <v>2</v>
          </cell>
          <cell r="E6148">
            <v>46.43</v>
          </cell>
          <cell r="F6148">
            <v>57.37</v>
          </cell>
          <cell r="H6148">
            <v>69.64</v>
          </cell>
          <cell r="I6148" t="str">
            <v>MATE MHIS 3915</v>
          </cell>
        </row>
        <row r="6149">
          <cell r="A6149">
            <v>3916</v>
          </cell>
          <cell r="B6149" t="str">
            <v>LUVA FERRO GALV ROSCA 5"</v>
          </cell>
          <cell r="C6149" t="str">
            <v>UN</v>
          </cell>
          <cell r="D6149">
            <v>2</v>
          </cell>
          <cell r="E6149">
            <v>91.13</v>
          </cell>
          <cell r="F6149">
            <v>112.61</v>
          </cell>
          <cell r="H6149">
            <v>136.69999999999999</v>
          </cell>
          <cell r="I6149" t="str">
            <v>MATE MHIS 3916</v>
          </cell>
        </row>
        <row r="6150">
          <cell r="A6150">
            <v>3917</v>
          </cell>
          <cell r="B6150" t="str">
            <v>LUVA FERRO GALV ROSCA 6"</v>
          </cell>
          <cell r="C6150" t="str">
            <v>UN</v>
          </cell>
          <cell r="D6150">
            <v>2</v>
          </cell>
          <cell r="E6150">
            <v>130.09</v>
          </cell>
          <cell r="F6150">
            <v>160.75</v>
          </cell>
          <cell r="H6150">
            <v>195.13</v>
          </cell>
          <cell r="I6150" t="str">
            <v>MATE MHIS 3917</v>
          </cell>
        </row>
        <row r="6151">
          <cell r="A6151">
            <v>15044</v>
          </cell>
          <cell r="B6151" t="str">
            <v>LUVA FOFO C/BOLSAS DN 100 INCL. ANEL BORRACHA LH PREDIAL TRA</v>
          </cell>
          <cell r="C6151" t="str">
            <v>UN</v>
          </cell>
          <cell r="D6151">
            <v>2</v>
          </cell>
          <cell r="E6151">
            <v>30.46</v>
          </cell>
          <cell r="F6151">
            <v>38.94</v>
          </cell>
          <cell r="H6151">
            <v>42.56</v>
          </cell>
          <cell r="I6151" t="str">
            <v>MATE MHIS 15044</v>
          </cell>
        </row>
        <row r="6152">
          <cell r="B6152" t="str">
            <v>DICIONAL  P/INSTALACAO ESGOTO PREDIAL</v>
          </cell>
        </row>
        <row r="6153">
          <cell r="A6153">
            <v>15045</v>
          </cell>
          <cell r="B6153" t="str">
            <v>LUVA FOFO C/BOLSAS DN 150 INCL. ANEL BORRACHA LH PREDIAL TRA</v>
          </cell>
          <cell r="C6153" t="str">
            <v>UN</v>
          </cell>
          <cell r="D6153">
            <v>2</v>
          </cell>
          <cell r="E6153">
            <v>35.770000000000003</v>
          </cell>
          <cell r="F6153">
            <v>45.72</v>
          </cell>
          <cell r="H6153">
            <v>49.97</v>
          </cell>
          <cell r="I6153" t="str">
            <v>MATE MHIS 15045</v>
          </cell>
        </row>
        <row r="6154">
          <cell r="B6154" t="str">
            <v>DICIONAL  P/INSTALACAO ESGOTO PREDIAL</v>
          </cell>
        </row>
        <row r="6155">
          <cell r="A6155" t="str">
            <v>ÓDIGO</v>
          </cell>
          <cell r="B6155" t="str">
            <v>| DESCRIÇÃO DO INSUMO</v>
          </cell>
          <cell r="C6155" t="str">
            <v>| UNID.</v>
          </cell>
          <cell r="D6155" t="str">
            <v>| CAT.</v>
          </cell>
          <cell r="E6155" t="str">
            <v>P R E Ç O</v>
          </cell>
          <cell r="F6155" t="str">
            <v>S  C A L C</v>
          </cell>
          <cell r="G6155" t="str">
            <v>U L A</v>
          </cell>
          <cell r="H6155" t="str">
            <v>D O S  |</v>
          </cell>
          <cell r="I6155" t="str">
            <v>COD.INTELIGENTE</v>
          </cell>
        </row>
        <row r="6156">
          <cell r="D6156">
            <v>1</v>
          </cell>
          <cell r="E6156" t="str">
            <v>.QUARTIL</v>
          </cell>
          <cell r="F6156" t="str">
            <v>MEDIANO</v>
          </cell>
          <cell r="G6156">
            <v>3</v>
          </cell>
          <cell r="H6156" t="str">
            <v>.QUARTIL</v>
          </cell>
        </row>
        <row r="6158">
          <cell r="A6158" t="str">
            <v>íNCULO..</v>
          </cell>
          <cell r="B6158" t="str">
            <v>...: NACIONAL CAIXA</v>
          </cell>
        </row>
        <row r="6160">
          <cell r="A6160">
            <v>15042</v>
          </cell>
          <cell r="B6160" t="str">
            <v>LUVA FOFO C/BOLSAS DN 50 INCL. ANEL BORRACHA LH PREDIAL TRAD</v>
          </cell>
          <cell r="C6160" t="str">
            <v>UN</v>
          </cell>
          <cell r="D6160">
            <v>2</v>
          </cell>
          <cell r="E6160">
            <v>14.82</v>
          </cell>
          <cell r="F6160">
            <v>18.95</v>
          </cell>
          <cell r="H6160">
            <v>20.71</v>
          </cell>
          <cell r="I6160" t="str">
            <v>MATE MHIS 15042</v>
          </cell>
        </row>
        <row r="6161">
          <cell r="B6161" t="str">
            <v>ICIONAL P/INSTALACAO ESGOTO PREDIAL</v>
          </cell>
        </row>
        <row r="6162">
          <cell r="A6162">
            <v>15043</v>
          </cell>
          <cell r="B6162" t="str">
            <v>LUVA FOFO C/BOLSAS DN 75 INCL. ANEL BORRACHA LH PREDIAL TRAD</v>
          </cell>
          <cell r="C6162" t="str">
            <v>UN</v>
          </cell>
          <cell r="D6162">
            <v>2</v>
          </cell>
          <cell r="E6162">
            <v>19.510000000000002</v>
          </cell>
          <cell r="F6162">
            <v>24.94</v>
          </cell>
          <cell r="H6162">
            <v>27.26</v>
          </cell>
          <cell r="I6162" t="str">
            <v>MATE MHIS 15043</v>
          </cell>
        </row>
        <row r="6163">
          <cell r="B6163" t="str">
            <v>ICIONAL P/INSTALACAO ESGOTO PREDIAL</v>
          </cell>
        </row>
        <row r="6164">
          <cell r="A6164">
            <v>3984</v>
          </cell>
          <cell r="B6164" t="str">
            <v>LUVA FOFO MOD 01 P/HASTE PROLONGAMENTO D = 1 1/8</v>
          </cell>
          <cell r="C6164" t="str">
            <v>UN</v>
          </cell>
          <cell r="D6164">
            <v>2</v>
          </cell>
          <cell r="E6164">
            <v>795.77</v>
          </cell>
          <cell r="F6164">
            <v>795.77</v>
          </cell>
          <cell r="H6164">
            <v>795.77</v>
          </cell>
          <cell r="I6164" t="str">
            <v>MATE MHIS 3984</v>
          </cell>
        </row>
        <row r="6165">
          <cell r="A6165">
            <v>3985</v>
          </cell>
          <cell r="B6165" t="str">
            <v>LUVA FOFO MOD 02 P/HASTE PROLONGAMENTO D = 1 3/4</v>
          </cell>
          <cell r="C6165" t="str">
            <v>UN</v>
          </cell>
          <cell r="D6165">
            <v>2</v>
          </cell>
          <cell r="E6165">
            <v>886.72</v>
          </cell>
          <cell r="F6165">
            <v>886.72</v>
          </cell>
          <cell r="H6165">
            <v>886.72</v>
          </cell>
          <cell r="I6165" t="str">
            <v>MATE MHIS 3985</v>
          </cell>
        </row>
        <row r="6166">
          <cell r="A6166">
            <v>3986</v>
          </cell>
          <cell r="B6166" t="str">
            <v>LUVA FOFO MOD 03 P/HASTE PROLONGAMENTO D = 2</v>
          </cell>
          <cell r="C6166" t="str">
            <v>UN</v>
          </cell>
          <cell r="D6166">
            <v>2</v>
          </cell>
          <cell r="E6166">
            <v>1557.48</v>
          </cell>
          <cell r="F6166">
            <v>1557.48</v>
          </cell>
          <cell r="H6166">
            <v>1557.48</v>
          </cell>
          <cell r="I6166" t="str">
            <v>MATE MHIS 3986</v>
          </cell>
        </row>
        <row r="6167">
          <cell r="A6167">
            <v>3987</v>
          </cell>
          <cell r="B6167" t="str">
            <v>LUVA FOFO MOD 04 P/HASTE PROLONGAMENTO D = 2 1/2</v>
          </cell>
          <cell r="C6167" t="str">
            <v>UN</v>
          </cell>
          <cell r="D6167">
            <v>2</v>
          </cell>
          <cell r="E6167">
            <v>2205.4499999999998</v>
          </cell>
          <cell r="F6167">
            <v>2205.4499999999998</v>
          </cell>
          <cell r="H6167">
            <v>2205.4499999999998</v>
          </cell>
          <cell r="I6167" t="str">
            <v>MATE MHIS 3987</v>
          </cell>
        </row>
        <row r="6168">
          <cell r="A6168">
            <v>2475</v>
          </cell>
          <cell r="B6168" t="str">
            <v>LUVA P/ ELETRODUTO ESMALTADO PESADO 1.1/4"</v>
          </cell>
          <cell r="C6168" t="str">
            <v>UN</v>
          </cell>
          <cell r="D6168">
            <v>2</v>
          </cell>
          <cell r="E6168">
            <v>1.25</v>
          </cell>
          <cell r="F6168">
            <v>1.31</v>
          </cell>
          <cell r="H6168">
            <v>1.71</v>
          </cell>
          <cell r="I6168" t="str">
            <v>MATE MELE 2475</v>
          </cell>
        </row>
        <row r="6169">
          <cell r="A6169">
            <v>2473</v>
          </cell>
          <cell r="B6169" t="str">
            <v>LUVA P/ ELETRODUTO ESMALTADO PESADO 1/2"</v>
          </cell>
          <cell r="C6169" t="str">
            <v>UN</v>
          </cell>
          <cell r="D6169">
            <v>2</v>
          </cell>
          <cell r="E6169">
            <v>0.42</v>
          </cell>
          <cell r="F6169">
            <v>0.44</v>
          </cell>
          <cell r="H6169">
            <v>0.57999999999999996</v>
          </cell>
          <cell r="I6169" t="str">
            <v>MATE MELE 2473</v>
          </cell>
        </row>
        <row r="6170">
          <cell r="A6170">
            <v>2474</v>
          </cell>
          <cell r="B6170" t="str">
            <v>LUVA P/ ELETRODUTO ESMALTADO PESADO 1"</v>
          </cell>
          <cell r="C6170" t="str">
            <v>UN</v>
          </cell>
          <cell r="D6170">
            <v>2</v>
          </cell>
          <cell r="E6170">
            <v>0.78</v>
          </cell>
          <cell r="F6170">
            <v>0.81</v>
          </cell>
          <cell r="H6170">
            <v>1.07</v>
          </cell>
          <cell r="I6170" t="str">
            <v>MATE MELE 2474</v>
          </cell>
        </row>
        <row r="6171">
          <cell r="A6171">
            <v>2478</v>
          </cell>
          <cell r="B6171" t="str">
            <v>LUVA P/ ELETRODUTO ESMALTADO PESADO 2.1/2"</v>
          </cell>
          <cell r="C6171" t="str">
            <v>UN</v>
          </cell>
          <cell r="D6171">
            <v>2</v>
          </cell>
          <cell r="E6171">
            <v>4.92</v>
          </cell>
          <cell r="F6171">
            <v>5.15</v>
          </cell>
          <cell r="H6171">
            <v>6.74</v>
          </cell>
          <cell r="I6171" t="str">
            <v>MATE MELE 2478</v>
          </cell>
        </row>
        <row r="6172">
          <cell r="A6172">
            <v>2477</v>
          </cell>
          <cell r="B6172" t="str">
            <v>LUVA P/ ELETRODUTO ESMALTADO PESADO 2"</v>
          </cell>
          <cell r="C6172" t="str">
            <v>UN</v>
          </cell>
          <cell r="D6172">
            <v>2</v>
          </cell>
          <cell r="E6172">
            <v>2.56</v>
          </cell>
          <cell r="F6172">
            <v>2.68</v>
          </cell>
          <cell r="H6172">
            <v>3.51</v>
          </cell>
          <cell r="I6172" t="str">
            <v>MATE MELE 2477</v>
          </cell>
        </row>
        <row r="6173">
          <cell r="A6173">
            <v>2481</v>
          </cell>
          <cell r="B6173" t="str">
            <v>LUVA P/ ELETRODUTO ESMALTADO PESADO 3/4"</v>
          </cell>
          <cell r="C6173" t="str">
            <v>UN</v>
          </cell>
          <cell r="D6173">
            <v>2</v>
          </cell>
          <cell r="E6173">
            <v>0.51</v>
          </cell>
          <cell r="F6173">
            <v>0.54</v>
          </cell>
          <cell r="H6173">
            <v>0.7</v>
          </cell>
          <cell r="I6173" t="str">
            <v>MATE MELE 2481</v>
          </cell>
        </row>
        <row r="6174">
          <cell r="A6174">
            <v>2480</v>
          </cell>
          <cell r="B6174" t="str">
            <v>LUVA P/ ELETRODUTO ESMALTADO PESADO 3"</v>
          </cell>
          <cell r="C6174" t="str">
            <v>UN</v>
          </cell>
          <cell r="D6174">
            <v>2</v>
          </cell>
          <cell r="E6174">
            <v>5.15</v>
          </cell>
          <cell r="F6174">
            <v>5.4</v>
          </cell>
          <cell r="H6174">
            <v>7.07</v>
          </cell>
          <cell r="I6174" t="str">
            <v>MATE MELE 2480</v>
          </cell>
        </row>
        <row r="6175">
          <cell r="A6175">
            <v>2479</v>
          </cell>
          <cell r="B6175" t="str">
            <v>LUVA P/ ELETRODUTO ESMALTADO PESADO 4"</v>
          </cell>
          <cell r="C6175" t="str">
            <v>UN</v>
          </cell>
          <cell r="D6175">
            <v>2</v>
          </cell>
          <cell r="E6175">
            <v>5.67</v>
          </cell>
          <cell r="F6175">
            <v>5.94</v>
          </cell>
          <cell r="H6175">
            <v>7.78</v>
          </cell>
          <cell r="I6175" t="str">
            <v>MATE MELE 2479</v>
          </cell>
        </row>
        <row r="6176">
          <cell r="A6176">
            <v>2476</v>
          </cell>
          <cell r="B6176" t="str">
            <v>LUVA P/ELETRODUTO ESMALTADO PESADO 1.1/2"</v>
          </cell>
          <cell r="C6176" t="str">
            <v>UN</v>
          </cell>
          <cell r="D6176">
            <v>2</v>
          </cell>
          <cell r="E6176">
            <v>1.67</v>
          </cell>
          <cell r="F6176">
            <v>1.76</v>
          </cell>
          <cell r="H6176">
            <v>2.2999999999999998</v>
          </cell>
          <cell r="I6176" t="str">
            <v>MATE MELE 2476</v>
          </cell>
        </row>
        <row r="6177">
          <cell r="A6177">
            <v>3878</v>
          </cell>
          <cell r="B6177" t="str">
            <v>LUVA PVC C/ROSCA P/AGUA FRIA PREDIAL 1.1/2"</v>
          </cell>
          <cell r="C6177" t="str">
            <v>UN</v>
          </cell>
          <cell r="D6177">
            <v>2</v>
          </cell>
          <cell r="E6177">
            <v>2.78</v>
          </cell>
          <cell r="F6177">
            <v>3.14</v>
          </cell>
          <cell r="H6177">
            <v>3.51</v>
          </cell>
          <cell r="I6177" t="str">
            <v>MATE MHIS 3878</v>
          </cell>
        </row>
        <row r="6178">
          <cell r="A6178">
            <v>3877</v>
          </cell>
          <cell r="B6178" t="str">
            <v>LUVA PVC C/ROSCA P/AGUA FRIA PREDIAL 1.1/4"</v>
          </cell>
          <cell r="C6178" t="str">
            <v>UN</v>
          </cell>
          <cell r="D6178">
            <v>2</v>
          </cell>
          <cell r="E6178">
            <v>2.58</v>
          </cell>
          <cell r="F6178">
            <v>2.92</v>
          </cell>
          <cell r="H6178">
            <v>3.26</v>
          </cell>
          <cell r="I6178" t="str">
            <v>MATE MHIS 3877</v>
          </cell>
        </row>
        <row r="6179">
          <cell r="A6179">
            <v>3883</v>
          </cell>
          <cell r="B6179" t="str">
            <v>LUVA PVC C/ROSCA P/AGUA FRIA PREDIAL 1/2"</v>
          </cell>
          <cell r="C6179" t="str">
            <v>UN</v>
          </cell>
          <cell r="D6179">
            <v>2</v>
          </cell>
          <cell r="E6179">
            <v>0.45</v>
          </cell>
          <cell r="F6179">
            <v>0.6</v>
          </cell>
          <cell r="H6179">
            <v>0.64</v>
          </cell>
          <cell r="I6179" t="str">
            <v>MATE MHIS 3883</v>
          </cell>
        </row>
        <row r="6180">
          <cell r="A6180">
            <v>3876</v>
          </cell>
          <cell r="B6180" t="str">
            <v>LUVA PVC C/ROSCA P/AGUA FRIA PREDIAL 1"</v>
          </cell>
          <cell r="C6180" t="str">
            <v>UN</v>
          </cell>
          <cell r="D6180">
            <v>2</v>
          </cell>
          <cell r="E6180">
            <v>1.36</v>
          </cell>
          <cell r="F6180">
            <v>1.8</v>
          </cell>
          <cell r="H6180">
            <v>1.94</v>
          </cell>
          <cell r="I6180" t="str">
            <v>MATE MHIS 3876</v>
          </cell>
        </row>
        <row r="6181">
          <cell r="A6181">
            <v>3902</v>
          </cell>
          <cell r="B6181" t="str">
            <v>LUVA PVC C/ROSCA P/AGUA FRIA PREDIAL 2.1/2"</v>
          </cell>
          <cell r="C6181" t="str">
            <v>UN</v>
          </cell>
          <cell r="D6181">
            <v>2</v>
          </cell>
          <cell r="E6181">
            <v>8.31</v>
          </cell>
          <cell r="F6181">
            <v>9.41</v>
          </cell>
          <cell r="H6181">
            <v>10.5</v>
          </cell>
          <cell r="I6181" t="str">
            <v>MATE MHIS 3902</v>
          </cell>
        </row>
        <row r="6182">
          <cell r="A6182">
            <v>3879</v>
          </cell>
          <cell r="B6182" t="str">
            <v>LUVA PVC C/ROSCA P/AGUA FRIA PREDIAL 2"</v>
          </cell>
          <cell r="C6182" t="str">
            <v>UN</v>
          </cell>
          <cell r="D6182">
            <v>2</v>
          </cell>
          <cell r="E6182">
            <v>5.66</v>
          </cell>
          <cell r="F6182">
            <v>6.41</v>
          </cell>
          <cell r="H6182">
            <v>7.15</v>
          </cell>
          <cell r="I6182" t="str">
            <v>MATE MHIS 3879</v>
          </cell>
        </row>
        <row r="6183">
          <cell r="A6183">
            <v>3884</v>
          </cell>
          <cell r="B6183" t="str">
            <v>LUVA PVC C/ROSCA P/AGUA FRIA PREDIAL 3/4"</v>
          </cell>
          <cell r="C6183" t="str">
            <v>UN</v>
          </cell>
          <cell r="D6183">
            <v>2</v>
          </cell>
          <cell r="E6183">
            <v>0.69</v>
          </cell>
          <cell r="F6183">
            <v>0.92</v>
          </cell>
          <cell r="H6183">
            <v>0.99</v>
          </cell>
          <cell r="I6183" t="str">
            <v>MATE MHIS 3884</v>
          </cell>
        </row>
        <row r="6184">
          <cell r="A6184">
            <v>3880</v>
          </cell>
          <cell r="B6184" t="str">
            <v>LUVA PVC C/ROSCA P/AGUA FRIA PREDIAL 3"</v>
          </cell>
          <cell r="C6184" t="str">
            <v>UN</v>
          </cell>
          <cell r="D6184">
            <v>2</v>
          </cell>
          <cell r="E6184">
            <v>10.029999999999999</v>
          </cell>
          <cell r="F6184">
            <v>11.36</v>
          </cell>
          <cell r="H6184">
            <v>12.67</v>
          </cell>
          <cell r="I6184" t="str">
            <v>MATE MHIS 3880</v>
          </cell>
        </row>
        <row r="6185">
          <cell r="A6185">
            <v>3901</v>
          </cell>
          <cell r="B6185" t="str">
            <v>LUVA PVC C/ROSCA P/AGUA FRIA PREDIAL 4"</v>
          </cell>
          <cell r="C6185" t="str">
            <v>UN</v>
          </cell>
          <cell r="D6185">
            <v>2</v>
          </cell>
          <cell r="E6185">
            <v>16.79</v>
          </cell>
          <cell r="F6185">
            <v>19</v>
          </cell>
          <cell r="H6185">
            <v>21.21</v>
          </cell>
          <cell r="I6185" t="str">
            <v>MATE MHIS 3901</v>
          </cell>
        </row>
        <row r="6186">
          <cell r="A6186" t="str">
            <v>ÓDIGO</v>
          </cell>
          <cell r="B6186" t="str">
            <v>| DESCRIÇÃO DO INSUMO</v>
          </cell>
          <cell r="C6186" t="str">
            <v>| UNID.</v>
          </cell>
          <cell r="D6186" t="str">
            <v>| CAT.</v>
          </cell>
          <cell r="E6186" t="str">
            <v>P R E Ç O</v>
          </cell>
          <cell r="F6186" t="str">
            <v>S  C A L C</v>
          </cell>
          <cell r="G6186" t="str">
            <v>U L A</v>
          </cell>
          <cell r="H6186" t="str">
            <v>D O S  |</v>
          </cell>
          <cell r="I6186" t="str">
            <v>COD.INTELIGENTE</v>
          </cell>
        </row>
        <row r="6187">
          <cell r="D6187">
            <v>1</v>
          </cell>
          <cell r="E6187" t="str">
            <v>.QUARTIL</v>
          </cell>
          <cell r="F6187" t="str">
            <v>MEDIANO</v>
          </cell>
          <cell r="G6187">
            <v>3</v>
          </cell>
          <cell r="H6187" t="str">
            <v>.QUARTIL</v>
          </cell>
        </row>
        <row r="6189">
          <cell r="A6189" t="str">
            <v>íNCULO..</v>
          </cell>
          <cell r="B6189" t="str">
            <v>...: NACIONAL CAIXA</v>
          </cell>
        </row>
        <row r="6191">
          <cell r="A6191">
            <v>1898</v>
          </cell>
          <cell r="B6191" t="str">
            <v>LUVA PVC DE PRESSAO P/ ELETRODUTO TIGREFLEX 16</v>
          </cell>
          <cell r="C6191" t="str">
            <v>UN</v>
          </cell>
          <cell r="D6191">
            <v>2</v>
          </cell>
          <cell r="E6191">
            <v>0.51</v>
          </cell>
          <cell r="F6191">
            <v>0.52</v>
          </cell>
          <cell r="H6191">
            <v>0.73</v>
          </cell>
          <cell r="I6191" t="str">
            <v>MATE MELE 1898</v>
          </cell>
        </row>
        <row r="6192">
          <cell r="A6192">
            <v>1904</v>
          </cell>
          <cell r="B6192" t="str">
            <v>LUVA PVC DE PRESSAO P/ ELETRODUTO TIGREFLEX 20</v>
          </cell>
          <cell r="C6192" t="str">
            <v>UN</v>
          </cell>
          <cell r="D6192">
            <v>2</v>
          </cell>
          <cell r="E6192">
            <v>0.54</v>
          </cell>
          <cell r="F6192">
            <v>0.55000000000000004</v>
          </cell>
          <cell r="H6192">
            <v>0.78</v>
          </cell>
          <cell r="I6192" t="str">
            <v>MATE MELE 1904</v>
          </cell>
        </row>
        <row r="6193">
          <cell r="A6193">
            <v>1899</v>
          </cell>
          <cell r="B6193" t="str">
            <v>LUVA PVC DE PRESSAO P/ ELETRODUTO TIGREFLEX 25</v>
          </cell>
          <cell r="C6193" t="str">
            <v>UN</v>
          </cell>
          <cell r="D6193">
            <v>2</v>
          </cell>
          <cell r="E6193">
            <v>0.56999999999999995</v>
          </cell>
          <cell r="F6193">
            <v>0.57999999999999996</v>
          </cell>
          <cell r="H6193">
            <v>0.82</v>
          </cell>
          <cell r="I6193" t="str">
            <v>MATE MELE 1899</v>
          </cell>
        </row>
        <row r="6194">
          <cell r="A6194">
            <v>1900</v>
          </cell>
          <cell r="B6194" t="str">
            <v>LUVA PVC DE PRESSAO P/ ELETRODUTO TIGREFLEX 32</v>
          </cell>
          <cell r="C6194" t="str">
            <v>UN</v>
          </cell>
          <cell r="D6194">
            <v>2</v>
          </cell>
          <cell r="E6194">
            <v>0.9</v>
          </cell>
          <cell r="F6194">
            <v>0.93</v>
          </cell>
          <cell r="H6194">
            <v>1.3</v>
          </cell>
          <cell r="I6194" t="str">
            <v>MATE MELE 1900</v>
          </cell>
        </row>
        <row r="6195">
          <cell r="A6195">
            <v>1893</v>
          </cell>
          <cell r="B6195" t="str">
            <v>LUVA PVC ROSCAVEL P/ ELETRODUTO 1.1/2"</v>
          </cell>
          <cell r="C6195" t="str">
            <v>UN</v>
          </cell>
          <cell r="D6195">
            <v>2</v>
          </cell>
          <cell r="E6195">
            <v>2.4</v>
          </cell>
          <cell r="F6195">
            <v>2.48</v>
          </cell>
          <cell r="H6195">
            <v>3.46</v>
          </cell>
          <cell r="I6195" t="str">
            <v>MATE MELE 1893</v>
          </cell>
        </row>
        <row r="6196">
          <cell r="A6196">
            <v>1902</v>
          </cell>
          <cell r="B6196" t="str">
            <v>LUVA PVC ROSCAVEL P/ ELETRODUTO 1.1/4"</v>
          </cell>
          <cell r="C6196" t="str">
            <v>UN</v>
          </cell>
          <cell r="D6196">
            <v>2</v>
          </cell>
          <cell r="E6196">
            <v>1.92</v>
          </cell>
          <cell r="F6196">
            <v>1.98</v>
          </cell>
          <cell r="H6196">
            <v>2.77</v>
          </cell>
          <cell r="I6196" t="str">
            <v>MATE MELE 1902</v>
          </cell>
        </row>
        <row r="6197">
          <cell r="A6197">
            <v>1901</v>
          </cell>
          <cell r="B6197" t="str">
            <v>LUVA PVC ROSCAVEL P/ ELETRODUTO 1/2"</v>
          </cell>
          <cell r="C6197" t="str">
            <v>UN</v>
          </cell>
          <cell r="D6197">
            <v>2</v>
          </cell>
          <cell r="E6197">
            <v>0.6</v>
          </cell>
          <cell r="F6197">
            <v>0.62</v>
          </cell>
          <cell r="H6197">
            <v>0.86</v>
          </cell>
          <cell r="I6197" t="str">
            <v>MATE MELE 1901</v>
          </cell>
        </row>
        <row r="6198">
          <cell r="A6198">
            <v>1892</v>
          </cell>
          <cell r="B6198" t="str">
            <v>LUVA PVC ROSCAVEL P/ ELETRODUTO 1"</v>
          </cell>
          <cell r="C6198" t="str">
            <v>UN</v>
          </cell>
          <cell r="D6198">
            <v>2</v>
          </cell>
          <cell r="E6198">
            <v>1.1399999999999999</v>
          </cell>
          <cell r="F6198">
            <v>1.17</v>
          </cell>
          <cell r="H6198">
            <v>1.64</v>
          </cell>
          <cell r="I6198" t="str">
            <v>MATE MELE 1892</v>
          </cell>
        </row>
        <row r="6199">
          <cell r="A6199">
            <v>1907</v>
          </cell>
          <cell r="B6199" t="str">
            <v>LUVA PVC ROSCAVEL P/ ELETRODUTO 2.1/2"</v>
          </cell>
          <cell r="C6199" t="str">
            <v>UN</v>
          </cell>
          <cell r="D6199">
            <v>2</v>
          </cell>
          <cell r="E6199">
            <v>10.53</v>
          </cell>
          <cell r="F6199">
            <v>10.88</v>
          </cell>
          <cell r="H6199">
            <v>15.21</v>
          </cell>
          <cell r="I6199" t="str">
            <v>MATE MELE 1907</v>
          </cell>
        </row>
        <row r="6200">
          <cell r="A6200">
            <v>1894</v>
          </cell>
          <cell r="B6200" t="str">
            <v>LUVA PVC ROSCAVEL P/ ELETRODUTO 2''</v>
          </cell>
          <cell r="C6200" t="str">
            <v>UN</v>
          </cell>
          <cell r="D6200">
            <v>2</v>
          </cell>
          <cell r="E6200">
            <v>3.87</v>
          </cell>
          <cell r="F6200">
            <v>3.99</v>
          </cell>
          <cell r="H6200">
            <v>5.59</v>
          </cell>
          <cell r="I6200" t="str">
            <v>MATE MELE 1894</v>
          </cell>
        </row>
        <row r="6201">
          <cell r="A6201">
            <v>1891</v>
          </cell>
          <cell r="B6201" t="str">
            <v>LUVA PVC ROSCAVEL P/ ELETRODUTO 3/4"</v>
          </cell>
          <cell r="C6201" t="str">
            <v>UN</v>
          </cell>
          <cell r="D6201">
            <v>2</v>
          </cell>
          <cell r="E6201">
            <v>0.9</v>
          </cell>
          <cell r="F6201">
            <v>0.93</v>
          </cell>
          <cell r="H6201">
            <v>1.3</v>
          </cell>
          <cell r="I6201" t="str">
            <v>MATE MELE 1891</v>
          </cell>
        </row>
        <row r="6202">
          <cell r="A6202">
            <v>1896</v>
          </cell>
          <cell r="B6202" t="str">
            <v>LUVA PVC ROSCAVEL P/ ELETRODUTO 3''</v>
          </cell>
          <cell r="C6202" t="str">
            <v>UN</v>
          </cell>
          <cell r="D6202">
            <v>2</v>
          </cell>
          <cell r="E6202">
            <v>12.84</v>
          </cell>
          <cell r="F6202">
            <v>13.26</v>
          </cell>
          <cell r="H6202">
            <v>18.54</v>
          </cell>
          <cell r="I6202" t="str">
            <v>MATE MELE 1896</v>
          </cell>
        </row>
        <row r="6203">
          <cell r="A6203">
            <v>1895</v>
          </cell>
          <cell r="B6203" t="str">
            <v>LUVA PVC ROSCAVEL P/ ELETRODUTO 4''</v>
          </cell>
          <cell r="C6203" t="str">
            <v>UN</v>
          </cell>
          <cell r="D6203">
            <v>2</v>
          </cell>
          <cell r="E6203">
            <v>24.93</v>
          </cell>
          <cell r="F6203">
            <v>25.76</v>
          </cell>
          <cell r="H6203">
            <v>36.01</v>
          </cell>
          <cell r="I6203" t="str">
            <v>MATE MELE 1895</v>
          </cell>
        </row>
        <row r="6204">
          <cell r="A6204">
            <v>3867</v>
          </cell>
          <cell r="B6204" t="str">
            <v>LUVA PVC SOLD P/AGUA FRIA PREDIAL 110 MM</v>
          </cell>
          <cell r="C6204" t="str">
            <v>UN</v>
          </cell>
          <cell r="D6204">
            <v>2</v>
          </cell>
          <cell r="E6204">
            <v>32.81</v>
          </cell>
          <cell r="F6204">
            <v>43.55</v>
          </cell>
          <cell r="H6204">
            <v>46.89</v>
          </cell>
          <cell r="I6204" t="str">
            <v>MATE MHIS 3867</v>
          </cell>
        </row>
        <row r="6205">
          <cell r="A6205">
            <v>3861</v>
          </cell>
          <cell r="B6205" t="str">
            <v>LUVA PVC SOLD P/AGUA FRIA PREDIAL 20 MM</v>
          </cell>
          <cell r="C6205" t="str">
            <v>UN</v>
          </cell>
          <cell r="D6205">
            <v>2</v>
          </cell>
          <cell r="E6205">
            <v>0.31</v>
          </cell>
          <cell r="F6205">
            <v>0.41</v>
          </cell>
          <cell r="H6205">
            <v>0.44</v>
          </cell>
          <cell r="I6205" t="str">
            <v>MATE MHIS 3861</v>
          </cell>
        </row>
        <row r="6206">
          <cell r="A6206">
            <v>3904</v>
          </cell>
          <cell r="B6206" t="str">
            <v>LUVA PVC SOLD P/AGUA FRIA PREDIAL 25 MM</v>
          </cell>
          <cell r="C6206" t="str">
            <v>UN</v>
          </cell>
          <cell r="D6206">
            <v>2</v>
          </cell>
          <cell r="E6206">
            <v>0.38</v>
          </cell>
          <cell r="F6206">
            <v>0.5</v>
          </cell>
          <cell r="H6206">
            <v>0.54</v>
          </cell>
          <cell r="I6206" t="str">
            <v>MATE MHIS 3904</v>
          </cell>
        </row>
        <row r="6207">
          <cell r="A6207">
            <v>3903</v>
          </cell>
          <cell r="B6207" t="str">
            <v>LUVA PVC SOLD P/AGUA FRIA PREDIAL 32 MM</v>
          </cell>
          <cell r="C6207" t="str">
            <v>UN</v>
          </cell>
          <cell r="D6207">
            <v>2</v>
          </cell>
          <cell r="E6207">
            <v>0.73</v>
          </cell>
          <cell r="F6207">
            <v>0.97</v>
          </cell>
          <cell r="H6207">
            <v>1.04</v>
          </cell>
          <cell r="I6207" t="str">
            <v>MATE MHIS 3903</v>
          </cell>
        </row>
        <row r="6208">
          <cell r="A6208">
            <v>3862</v>
          </cell>
          <cell r="B6208" t="str">
            <v>LUVA PVC SOLD P/AGUA FRIA PREDIAL 40 MM</v>
          </cell>
          <cell r="C6208" t="str">
            <v>UN</v>
          </cell>
          <cell r="D6208">
            <v>2</v>
          </cell>
          <cell r="E6208">
            <v>1.74</v>
          </cell>
          <cell r="F6208">
            <v>2.31</v>
          </cell>
          <cell r="H6208">
            <v>2.4900000000000002</v>
          </cell>
          <cell r="I6208" t="str">
            <v>MATE MHIS 3862</v>
          </cell>
        </row>
        <row r="6209">
          <cell r="A6209">
            <v>3863</v>
          </cell>
          <cell r="B6209" t="str">
            <v>LUVA PVC SOLD P/AGUA FRIA PREDIAL 50 MM</v>
          </cell>
          <cell r="C6209" t="str">
            <v>UN</v>
          </cell>
          <cell r="D6209">
            <v>2</v>
          </cell>
          <cell r="E6209">
            <v>1.56</v>
          </cell>
          <cell r="F6209">
            <v>2.08</v>
          </cell>
          <cell r="H6209">
            <v>2.2400000000000002</v>
          </cell>
          <cell r="I6209" t="str">
            <v>MATE MHIS 3863</v>
          </cell>
        </row>
        <row r="6210">
          <cell r="A6210">
            <v>3864</v>
          </cell>
          <cell r="B6210" t="str">
            <v>LUVA PVC SOLD P/AGUA FRIA PREDIAL 60 MM</v>
          </cell>
          <cell r="C6210" t="str">
            <v>UN</v>
          </cell>
          <cell r="D6210">
            <v>2</v>
          </cell>
          <cell r="E6210">
            <v>6.59</v>
          </cell>
          <cell r="F6210">
            <v>8.74</v>
          </cell>
          <cell r="H6210">
            <v>9.41</v>
          </cell>
          <cell r="I6210" t="str">
            <v>MATE MHIS 3864</v>
          </cell>
        </row>
        <row r="6211">
          <cell r="A6211">
            <v>3865</v>
          </cell>
          <cell r="B6211" t="str">
            <v>LUVA PVC SOLD P/AGUA FRIA PREDIAL 75 MM</v>
          </cell>
          <cell r="C6211" t="str">
            <v>UN</v>
          </cell>
          <cell r="D6211">
            <v>2</v>
          </cell>
          <cell r="E6211">
            <v>8.4700000000000006</v>
          </cell>
          <cell r="F6211">
            <v>11.24</v>
          </cell>
          <cell r="H6211">
            <v>12.1</v>
          </cell>
          <cell r="I6211" t="str">
            <v>MATE MHIS 3865</v>
          </cell>
        </row>
        <row r="6212">
          <cell r="A6212">
            <v>3866</v>
          </cell>
          <cell r="B6212" t="str">
            <v>LUVA PVC SOLD P/AGUA FRIA PREDIAL 85 MM</v>
          </cell>
          <cell r="C6212" t="str">
            <v>UN</v>
          </cell>
          <cell r="D6212">
            <v>2</v>
          </cell>
          <cell r="E6212">
            <v>24.09</v>
          </cell>
          <cell r="F6212">
            <v>31.98</v>
          </cell>
          <cell r="H6212">
            <v>34.43</v>
          </cell>
          <cell r="I6212" t="str">
            <v>MATE MHIS 3866</v>
          </cell>
        </row>
        <row r="6213">
          <cell r="A6213">
            <v>3859</v>
          </cell>
          <cell r="B6213" t="str">
            <v>LUVA PVC SOLDAVEL / ROSCA P/AGUA FRIA PREDIAL 20MM X 1/2"</v>
          </cell>
          <cell r="C6213" t="str">
            <v>UN</v>
          </cell>
          <cell r="D6213">
            <v>2</v>
          </cell>
          <cell r="E6213">
            <v>0.52</v>
          </cell>
          <cell r="F6213">
            <v>0.69</v>
          </cell>
          <cell r="H6213">
            <v>0.74</v>
          </cell>
          <cell r="I6213" t="str">
            <v>MATE MHIS 3859</v>
          </cell>
        </row>
        <row r="6214">
          <cell r="A6214">
            <v>3906</v>
          </cell>
          <cell r="B6214" t="str">
            <v>LUVA PVC SOLDAVEL / ROSCA P/AGUA FRIA PREDIAL 25MM X 3/4"</v>
          </cell>
          <cell r="C6214" t="str">
            <v>UN</v>
          </cell>
          <cell r="D6214">
            <v>2</v>
          </cell>
          <cell r="E6214">
            <v>0.62</v>
          </cell>
          <cell r="F6214">
            <v>0.83</v>
          </cell>
          <cell r="H6214">
            <v>0.89</v>
          </cell>
          <cell r="I6214" t="str">
            <v>MATE MHIS 3906</v>
          </cell>
        </row>
        <row r="6215">
          <cell r="A6215">
            <v>3860</v>
          </cell>
          <cell r="B6215" t="str">
            <v>LUVA PVC SOLDAVEL / ROSCA P/AGUA FRIA PREDIAL 32MM X 1"</v>
          </cell>
          <cell r="C6215" t="str">
            <v>UN</v>
          </cell>
          <cell r="D6215">
            <v>2</v>
          </cell>
          <cell r="E6215">
            <v>1.84</v>
          </cell>
          <cell r="F6215">
            <v>2.4500000000000002</v>
          </cell>
          <cell r="H6215">
            <v>2.64</v>
          </cell>
          <cell r="I6215" t="str">
            <v>MATE MHIS 3860</v>
          </cell>
        </row>
        <row r="6216">
          <cell r="A6216">
            <v>3905</v>
          </cell>
          <cell r="B6216" t="str">
            <v>LUVA PVC SOLDAVEL / ROSCA P/AGUA FRIA PREDIAL 40MM X 1.1/4"</v>
          </cell>
          <cell r="C6216" t="str">
            <v>UN</v>
          </cell>
          <cell r="D6216">
            <v>2</v>
          </cell>
          <cell r="E6216">
            <v>5.19</v>
          </cell>
          <cell r="F6216">
            <v>6.89</v>
          </cell>
          <cell r="H6216">
            <v>7.42</v>
          </cell>
          <cell r="I6216" t="str">
            <v>MATE MHIS 3905</v>
          </cell>
        </row>
        <row r="6217">
          <cell r="A6217" t="str">
            <v>ÓDIGO</v>
          </cell>
          <cell r="B6217" t="str">
            <v>| DESCRIÇÃO DO INSUMO</v>
          </cell>
          <cell r="C6217" t="str">
            <v>| UNID.</v>
          </cell>
          <cell r="D6217" t="str">
            <v>| CAT.</v>
          </cell>
          <cell r="E6217" t="str">
            <v>P R E Ç O</v>
          </cell>
          <cell r="F6217" t="str">
            <v>S  C A L C</v>
          </cell>
          <cell r="G6217" t="str">
            <v>U L A</v>
          </cell>
          <cell r="H6217" t="str">
            <v>D O S  |</v>
          </cell>
          <cell r="I6217" t="str">
            <v>COD.INTELIGENTE</v>
          </cell>
        </row>
        <row r="6218">
          <cell r="D6218">
            <v>1</v>
          </cell>
          <cell r="E6218" t="str">
            <v>.QUARTIL</v>
          </cell>
          <cell r="F6218" t="str">
            <v>MEDIANO</v>
          </cell>
          <cell r="G6218">
            <v>3</v>
          </cell>
          <cell r="H6218" t="str">
            <v>.QUARTIL</v>
          </cell>
        </row>
        <row r="6220">
          <cell r="A6220" t="str">
            <v>íNCULO..</v>
          </cell>
          <cell r="B6220" t="str">
            <v>...: NACIONAL CAIXA</v>
          </cell>
        </row>
        <row r="6222">
          <cell r="A6222">
            <v>3871</v>
          </cell>
          <cell r="B6222" t="str">
            <v>LUVA PVC SOLDAVEL / ROSCA P/AGUA FRIA PREDIAL 50MM X 1.1/2"</v>
          </cell>
          <cell r="C6222" t="str">
            <v>UN</v>
          </cell>
          <cell r="D6222">
            <v>2</v>
          </cell>
          <cell r="E6222">
            <v>12.66</v>
          </cell>
          <cell r="F6222">
            <v>16.8</v>
          </cell>
          <cell r="H6222">
            <v>18.09</v>
          </cell>
          <cell r="I6222" t="str">
            <v>MATE MHIS 3871</v>
          </cell>
        </row>
        <row r="6223">
          <cell r="A6223">
            <v>3855</v>
          </cell>
          <cell r="B6223" t="str">
            <v>LUVA PVC SOLDAVEL C/ BUCHA LATAO 20 MM X 1/2"</v>
          </cell>
          <cell r="C6223" t="str">
            <v>UN</v>
          </cell>
          <cell r="D6223">
            <v>2</v>
          </cell>
          <cell r="E6223">
            <v>2.5099999999999998</v>
          </cell>
          <cell r="F6223">
            <v>3.33</v>
          </cell>
          <cell r="H6223">
            <v>3.58</v>
          </cell>
          <cell r="I6223" t="str">
            <v>MATE MHIS 3855</v>
          </cell>
        </row>
        <row r="6224">
          <cell r="A6224">
            <v>3870</v>
          </cell>
          <cell r="B6224" t="str">
            <v>LUVA PVC SOLDAVEL C/ BUCHA LATAO 25 MM X 3/4"</v>
          </cell>
          <cell r="C6224" t="str">
            <v>UN</v>
          </cell>
          <cell r="D6224">
            <v>2</v>
          </cell>
          <cell r="E6224">
            <v>3.34</v>
          </cell>
          <cell r="F6224">
            <v>4.4400000000000004</v>
          </cell>
          <cell r="H6224">
            <v>4.78</v>
          </cell>
          <cell r="I6224" t="str">
            <v>MATE MHIS 3870</v>
          </cell>
        </row>
        <row r="6225">
          <cell r="A6225">
            <v>12407</v>
          </cell>
          <cell r="B6225" t="str">
            <v>LUVA REDUCAO FERRO GALV ROSCA MACHO/FEMEA 1.1/2" X 1"</v>
          </cell>
          <cell r="C6225" t="str">
            <v>UN</v>
          </cell>
          <cell r="D6225">
            <v>2</v>
          </cell>
          <cell r="E6225">
            <v>8.0299999999999994</v>
          </cell>
          <cell r="F6225">
            <v>9.92</v>
          </cell>
          <cell r="H6225">
            <v>12.05</v>
          </cell>
          <cell r="I6225" t="str">
            <v>MATE MHIS 12407</v>
          </cell>
        </row>
        <row r="6226">
          <cell r="A6226">
            <v>12408</v>
          </cell>
          <cell r="B6226" t="str">
            <v>LUVA REDUCAO FERRO GALV ROSCA MACHO/FEMEA 1" X 1/2"</v>
          </cell>
          <cell r="C6226" t="str">
            <v>UN</v>
          </cell>
          <cell r="D6226">
            <v>2</v>
          </cell>
          <cell r="E6226">
            <v>4.96</v>
          </cell>
          <cell r="F6226">
            <v>6.13</v>
          </cell>
          <cell r="H6226">
            <v>7.45</v>
          </cell>
          <cell r="I6226" t="str">
            <v>MATE MHIS 12408</v>
          </cell>
        </row>
        <row r="6227">
          <cell r="A6227">
            <v>12409</v>
          </cell>
          <cell r="B6227" t="str">
            <v>LUVA REDUCAO FERRO GALV ROSCA MACHO/FEMEA 1" X 3/4"</v>
          </cell>
          <cell r="C6227" t="str">
            <v>UN</v>
          </cell>
          <cell r="D6227">
            <v>2</v>
          </cell>
          <cell r="E6227">
            <v>4.96</v>
          </cell>
          <cell r="F6227">
            <v>6.13</v>
          </cell>
          <cell r="H6227">
            <v>7.45</v>
          </cell>
          <cell r="I6227" t="str">
            <v>MATE MHIS 12409</v>
          </cell>
        </row>
        <row r="6228">
          <cell r="A6228">
            <v>12410</v>
          </cell>
          <cell r="B6228" t="str">
            <v>LUVA REDUCAO FERRO GALV ROSCA MACHO/FEMEA 3/4" X 1/2"</v>
          </cell>
          <cell r="C6228" t="str">
            <v>UN</v>
          </cell>
          <cell r="D6228">
            <v>2</v>
          </cell>
          <cell r="E6228">
            <v>3.43</v>
          </cell>
          <cell r="F6228">
            <v>4.24</v>
          </cell>
          <cell r="H6228">
            <v>5.14</v>
          </cell>
          <cell r="I6228" t="str">
            <v>MATE MHIS 12410</v>
          </cell>
        </row>
        <row r="6229">
          <cell r="A6229">
            <v>3936</v>
          </cell>
          <cell r="B6229" t="str">
            <v>LUVA REDUCAO FERRO GALV ROSCA 1.1/2" X 1.1/4"</v>
          </cell>
          <cell r="C6229" t="str">
            <v>UN</v>
          </cell>
          <cell r="D6229">
            <v>2</v>
          </cell>
          <cell r="E6229">
            <v>7.25</v>
          </cell>
          <cell r="F6229">
            <v>8.9600000000000009</v>
          </cell>
          <cell r="H6229">
            <v>10.88</v>
          </cell>
          <cell r="I6229" t="str">
            <v>MATE MHIS 3936</v>
          </cell>
        </row>
        <row r="6230">
          <cell r="A6230">
            <v>3922</v>
          </cell>
          <cell r="B6230" t="str">
            <v>LUVA REDUCAO FERRO GALV ROSCA 1.1/2" X 1/2"</v>
          </cell>
          <cell r="C6230" t="str">
            <v>UN</v>
          </cell>
          <cell r="D6230">
            <v>2</v>
          </cell>
          <cell r="E6230">
            <v>6.59</v>
          </cell>
          <cell r="F6230">
            <v>8.15</v>
          </cell>
          <cell r="H6230">
            <v>9.89</v>
          </cell>
          <cell r="I6230" t="str">
            <v>MATE MHIS 3922</v>
          </cell>
        </row>
        <row r="6231">
          <cell r="A6231">
            <v>3924</v>
          </cell>
          <cell r="B6231" t="str">
            <v>LUVA REDUCAO FERRO GALV ROSCA 1.1/2" X 1"</v>
          </cell>
          <cell r="C6231" t="str">
            <v>UN</v>
          </cell>
          <cell r="D6231">
            <v>2</v>
          </cell>
          <cell r="E6231">
            <v>7.35</v>
          </cell>
          <cell r="F6231">
            <v>9.08</v>
          </cell>
          <cell r="H6231">
            <v>11.02</v>
          </cell>
          <cell r="I6231" t="str">
            <v>MATE MHIS 3924</v>
          </cell>
        </row>
        <row r="6232">
          <cell r="A6232">
            <v>3923</v>
          </cell>
          <cell r="B6232" t="str">
            <v>LUVA REDUCAO FERRO GALV ROSCA 1.1/2" X 3/4"</v>
          </cell>
          <cell r="C6232" t="str">
            <v>UN</v>
          </cell>
          <cell r="D6232">
            <v>2</v>
          </cell>
          <cell r="E6232">
            <v>7.13</v>
          </cell>
          <cell r="F6232">
            <v>8.81</v>
          </cell>
          <cell r="H6232">
            <v>10.7</v>
          </cell>
          <cell r="I6232" t="str">
            <v>MATE MHIS 3923</v>
          </cell>
        </row>
        <row r="6233">
          <cell r="A6233">
            <v>3937</v>
          </cell>
          <cell r="B6233" t="str">
            <v>LUVA REDUCAO FERRO GALV ROSCA 1.1/4" X 1/2"</v>
          </cell>
          <cell r="C6233" t="str">
            <v>UN</v>
          </cell>
          <cell r="D6233">
            <v>2</v>
          </cell>
          <cell r="E6233">
            <v>5.33</v>
          </cell>
          <cell r="F6233">
            <v>6.58</v>
          </cell>
          <cell r="H6233">
            <v>7.99</v>
          </cell>
          <cell r="I6233" t="str">
            <v>MATE MHIS 3937</v>
          </cell>
        </row>
        <row r="6234">
          <cell r="A6234">
            <v>3921</v>
          </cell>
          <cell r="B6234" t="str">
            <v>LUVA REDUCAO FERRO GALV ROSCA 1.1/4" X 1"</v>
          </cell>
          <cell r="C6234" t="str">
            <v>UN</v>
          </cell>
          <cell r="D6234">
            <v>2</v>
          </cell>
          <cell r="E6234">
            <v>5.42</v>
          </cell>
          <cell r="F6234">
            <v>6.7</v>
          </cell>
          <cell r="H6234">
            <v>8.14</v>
          </cell>
          <cell r="I6234" t="str">
            <v>MATE MHIS 3921</v>
          </cell>
        </row>
        <row r="6235">
          <cell r="A6235">
            <v>3920</v>
          </cell>
          <cell r="B6235" t="str">
            <v>LUVA REDUCAO FERRO GALV ROSCA 1.1/4" X 3/4"</v>
          </cell>
          <cell r="C6235" t="str">
            <v>UN</v>
          </cell>
          <cell r="D6235">
            <v>2</v>
          </cell>
          <cell r="E6235">
            <v>5.33</v>
          </cell>
          <cell r="F6235">
            <v>6.58</v>
          </cell>
          <cell r="H6235">
            <v>7.99</v>
          </cell>
          <cell r="I6235" t="str">
            <v>MATE MHIS 3920</v>
          </cell>
        </row>
        <row r="6236">
          <cell r="A6236">
            <v>3938</v>
          </cell>
          <cell r="B6236" t="str">
            <v>LUVA REDUCAO FERRO GALV ROSCA 1" X 1/2"</v>
          </cell>
          <cell r="C6236" t="str">
            <v>UN</v>
          </cell>
          <cell r="D6236">
            <v>2</v>
          </cell>
          <cell r="E6236">
            <v>3.89</v>
          </cell>
          <cell r="F6236">
            <v>4.8099999999999996</v>
          </cell>
          <cell r="H6236">
            <v>5.84</v>
          </cell>
          <cell r="I6236" t="str">
            <v>MATE MHIS 3938</v>
          </cell>
        </row>
        <row r="6237">
          <cell r="A6237">
            <v>3919</v>
          </cell>
          <cell r="B6237" t="str">
            <v>LUVA REDUCAO FERRO GALV ROSCA 1" X 3/4"</v>
          </cell>
          <cell r="C6237" t="str">
            <v>UN</v>
          </cell>
          <cell r="D6237">
            <v>2</v>
          </cell>
          <cell r="E6237">
            <v>3.94</v>
          </cell>
          <cell r="F6237">
            <v>4.87</v>
          </cell>
          <cell r="H6237">
            <v>5.91</v>
          </cell>
          <cell r="I6237" t="str">
            <v>MATE MHIS 3919</v>
          </cell>
        </row>
        <row r="6238">
          <cell r="A6238">
            <v>3927</v>
          </cell>
          <cell r="B6238" t="str">
            <v>LUVA REDUCAO FERRO GALV ROSCA 2.1/2" X 1.1/2"</v>
          </cell>
          <cell r="C6238" t="str">
            <v>UN</v>
          </cell>
          <cell r="D6238">
            <v>2</v>
          </cell>
          <cell r="E6238">
            <v>20.81</v>
          </cell>
          <cell r="F6238">
            <v>25.72</v>
          </cell>
          <cell r="H6238">
            <v>31.22</v>
          </cell>
          <cell r="I6238" t="str">
            <v>MATE MHIS 3927</v>
          </cell>
        </row>
        <row r="6239">
          <cell r="A6239">
            <v>3928</v>
          </cell>
          <cell r="B6239" t="str">
            <v>LUVA REDUCAO FERRO GALV ROSCA 2.1/2" X 2"</v>
          </cell>
          <cell r="C6239" t="str">
            <v>UN</v>
          </cell>
          <cell r="D6239">
            <v>2</v>
          </cell>
          <cell r="E6239">
            <v>20.81</v>
          </cell>
          <cell r="F6239">
            <v>25.72</v>
          </cell>
          <cell r="H6239">
            <v>31.22</v>
          </cell>
          <cell r="I6239" t="str">
            <v>MATE MHIS 3928</v>
          </cell>
        </row>
        <row r="6240">
          <cell r="A6240">
            <v>3926</v>
          </cell>
          <cell r="B6240" t="str">
            <v>LUVA REDUCAO FERRO GALV ROSCA 2" X 1.1/2"</v>
          </cell>
          <cell r="C6240" t="str">
            <v>UN</v>
          </cell>
          <cell r="D6240">
            <v>2</v>
          </cell>
          <cell r="E6240">
            <v>11.17</v>
          </cell>
          <cell r="F6240">
            <v>13.8</v>
          </cell>
          <cell r="H6240">
            <v>16.760000000000002</v>
          </cell>
          <cell r="I6240" t="str">
            <v>MATE MHIS 3926</v>
          </cell>
        </row>
        <row r="6241">
          <cell r="A6241">
            <v>3935</v>
          </cell>
          <cell r="B6241" t="str">
            <v>LUVA REDUCAO FERRO GALV ROSCA 2" X 1.1/4"</v>
          </cell>
          <cell r="C6241" t="str">
            <v>UN</v>
          </cell>
          <cell r="D6241">
            <v>2</v>
          </cell>
          <cell r="E6241">
            <v>11.15</v>
          </cell>
          <cell r="F6241">
            <v>13.77</v>
          </cell>
          <cell r="H6241">
            <v>16.72</v>
          </cell>
          <cell r="I6241" t="str">
            <v>MATE MHIS 3935</v>
          </cell>
        </row>
        <row r="6242">
          <cell r="A6242">
            <v>3925</v>
          </cell>
          <cell r="B6242" t="str">
            <v>LUVA REDUCAO FERRO GALV ROSCA 2" X 1"</v>
          </cell>
          <cell r="C6242" t="str">
            <v>UN</v>
          </cell>
          <cell r="D6242">
            <v>2</v>
          </cell>
          <cell r="E6242">
            <v>11.05</v>
          </cell>
          <cell r="F6242">
            <v>13.65</v>
          </cell>
          <cell r="H6242">
            <v>16.579999999999998</v>
          </cell>
          <cell r="I6242" t="str">
            <v>MATE MHIS 3925</v>
          </cell>
        </row>
        <row r="6243">
          <cell r="A6243">
            <v>12406</v>
          </cell>
          <cell r="B6243" t="str">
            <v>LUVA REDUCAO FERRO GALV ROSCA 3/4" X 1/2"</v>
          </cell>
          <cell r="C6243" t="str">
            <v>UN</v>
          </cell>
          <cell r="D6243">
            <v>2</v>
          </cell>
          <cell r="E6243">
            <v>2.62</v>
          </cell>
          <cell r="F6243">
            <v>3.24</v>
          </cell>
          <cell r="H6243">
            <v>3.94</v>
          </cell>
          <cell r="I6243" t="str">
            <v>MATE MHIS 12406</v>
          </cell>
        </row>
        <row r="6244">
          <cell r="A6244">
            <v>3929</v>
          </cell>
          <cell r="B6244" t="str">
            <v>LUVA REDUCAO FERRO GALV ROSCA 3" X 1.1/2"</v>
          </cell>
          <cell r="C6244" t="str">
            <v>UN</v>
          </cell>
          <cell r="D6244">
            <v>2</v>
          </cell>
          <cell r="E6244">
            <v>30.33</v>
          </cell>
          <cell r="F6244">
            <v>37.479999999999997</v>
          </cell>
          <cell r="H6244">
            <v>45.5</v>
          </cell>
          <cell r="I6244" t="str">
            <v>MATE MHIS 3929</v>
          </cell>
        </row>
        <row r="6245">
          <cell r="A6245">
            <v>3931</v>
          </cell>
          <cell r="B6245" t="str">
            <v>LUVA REDUCAO FERRO GALV ROSCA 3" X 2.1/2"</v>
          </cell>
          <cell r="C6245" t="str">
            <v>UN</v>
          </cell>
          <cell r="D6245">
            <v>2</v>
          </cell>
          <cell r="E6245">
            <v>30.33</v>
          </cell>
          <cell r="F6245">
            <v>37.479999999999997</v>
          </cell>
          <cell r="H6245">
            <v>45.5</v>
          </cell>
          <cell r="I6245" t="str">
            <v>MATE MHIS 3931</v>
          </cell>
        </row>
        <row r="6246">
          <cell r="A6246">
            <v>3930</v>
          </cell>
          <cell r="B6246" t="str">
            <v>LUVA REDUCAO FERRO GALV ROSCA 3" X 2"</v>
          </cell>
          <cell r="C6246" t="str">
            <v>UN</v>
          </cell>
          <cell r="D6246">
            <v>2</v>
          </cell>
          <cell r="E6246">
            <v>30.33</v>
          </cell>
          <cell r="F6246">
            <v>37.479999999999997</v>
          </cell>
          <cell r="H6246">
            <v>45.5</v>
          </cell>
          <cell r="I6246" t="str">
            <v>MATE MHIS 3930</v>
          </cell>
        </row>
        <row r="6247">
          <cell r="A6247">
            <v>3932</v>
          </cell>
          <cell r="B6247" t="str">
            <v>LUVA REDUCAO FERRO GALV ROSCA 4" X 2.1/2"</v>
          </cell>
          <cell r="C6247" t="str">
            <v>UN</v>
          </cell>
          <cell r="D6247">
            <v>2</v>
          </cell>
          <cell r="E6247">
            <v>45.28</v>
          </cell>
          <cell r="F6247">
            <v>55.96</v>
          </cell>
          <cell r="H6247">
            <v>67.930000000000007</v>
          </cell>
          <cell r="I6247" t="str">
            <v>MATE MHIS 3932</v>
          </cell>
        </row>
        <row r="6248">
          <cell r="A6248" t="str">
            <v>ÓDIGO</v>
          </cell>
          <cell r="B6248" t="str">
            <v>| DESCRIÇÃO DO INSUMO</v>
          </cell>
          <cell r="C6248" t="str">
            <v>| UNID.</v>
          </cell>
          <cell r="D6248" t="str">
            <v>| CAT.</v>
          </cell>
          <cell r="E6248" t="str">
            <v>P R E Ç O</v>
          </cell>
          <cell r="F6248" t="str">
            <v>S  C A L C</v>
          </cell>
          <cell r="G6248" t="str">
            <v>U L A</v>
          </cell>
          <cell r="H6248" t="str">
            <v>D O S  |</v>
          </cell>
          <cell r="I6248" t="str">
            <v>COD.INTELIGENTE</v>
          </cell>
        </row>
        <row r="6249">
          <cell r="D6249">
            <v>1</v>
          </cell>
          <cell r="E6249" t="str">
            <v>.QUARTIL</v>
          </cell>
          <cell r="F6249" t="str">
            <v>MEDIANO</v>
          </cell>
          <cell r="G6249">
            <v>3</v>
          </cell>
          <cell r="H6249" t="str">
            <v>.QUARTIL</v>
          </cell>
        </row>
        <row r="6251">
          <cell r="A6251" t="str">
            <v>íNCULO..</v>
          </cell>
          <cell r="B6251" t="str">
            <v>...: NACIONAL CAIXA</v>
          </cell>
        </row>
        <row r="6253">
          <cell r="A6253">
            <v>3933</v>
          </cell>
          <cell r="B6253" t="str">
            <v>LUVA REDUCAO FERRO GALV ROSCA 4" X 2"</v>
          </cell>
          <cell r="C6253" t="str">
            <v>UN</v>
          </cell>
          <cell r="D6253">
            <v>2</v>
          </cell>
          <cell r="E6253">
            <v>45.28</v>
          </cell>
          <cell r="F6253">
            <v>55.96</v>
          </cell>
          <cell r="H6253">
            <v>67.930000000000007</v>
          </cell>
          <cell r="I6253" t="str">
            <v>MATE MHIS 3933</v>
          </cell>
        </row>
        <row r="6254">
          <cell r="A6254">
            <v>3934</v>
          </cell>
          <cell r="B6254" t="str">
            <v>LUVA REDUCAO FERRO GALV ROSCA 4" X 3"</v>
          </cell>
          <cell r="C6254" t="str">
            <v>UN</v>
          </cell>
          <cell r="D6254">
            <v>2</v>
          </cell>
          <cell r="E6254">
            <v>46.06</v>
          </cell>
          <cell r="F6254">
            <v>56.92</v>
          </cell>
          <cell r="H6254">
            <v>69.09</v>
          </cell>
          <cell r="I6254" t="str">
            <v>MATE MHIS 3934</v>
          </cell>
        </row>
        <row r="6255">
          <cell r="A6255">
            <v>3907</v>
          </cell>
          <cell r="B6255" t="str">
            <v>LUVA REDUCAO PVC C/ROSCA P/AGUA FRIA PREDIAL 1" X 3/4"</v>
          </cell>
          <cell r="C6255" t="str">
            <v>UN</v>
          </cell>
          <cell r="D6255">
            <v>2</v>
          </cell>
          <cell r="E6255">
            <v>1.42</v>
          </cell>
          <cell r="F6255">
            <v>1.89</v>
          </cell>
          <cell r="H6255">
            <v>2.04</v>
          </cell>
          <cell r="I6255" t="str">
            <v>MATE MHIS 3907</v>
          </cell>
        </row>
        <row r="6256">
          <cell r="A6256">
            <v>3889</v>
          </cell>
          <cell r="B6256" t="str">
            <v>LUVA REDUCAO PVC C/ROSCA P/AGUA FRIA PREDIAL 3/4" X 1/2"</v>
          </cell>
          <cell r="C6256" t="str">
            <v>UN</v>
          </cell>
          <cell r="D6256">
            <v>2</v>
          </cell>
          <cell r="E6256">
            <v>1.04</v>
          </cell>
          <cell r="F6256">
            <v>1.38</v>
          </cell>
          <cell r="H6256">
            <v>1.49</v>
          </cell>
          <cell r="I6256" t="str">
            <v>MATE MHIS 3889</v>
          </cell>
        </row>
        <row r="6257">
          <cell r="A6257">
            <v>3872</v>
          </cell>
          <cell r="B6257" t="str">
            <v>LUVA REDUCAO PVC SOLD P/AGUA FRIA  PREDIAL 40 MM X 32 MM</v>
          </cell>
          <cell r="C6257" t="str">
            <v>UN</v>
          </cell>
          <cell r="D6257">
            <v>2</v>
          </cell>
          <cell r="E6257">
            <v>1.63</v>
          </cell>
          <cell r="F6257">
            <v>2.17</v>
          </cell>
          <cell r="H6257">
            <v>2.34</v>
          </cell>
          <cell r="I6257" t="str">
            <v>MATE MHIS 3872</v>
          </cell>
        </row>
        <row r="6258">
          <cell r="A6258">
            <v>3868</v>
          </cell>
          <cell r="B6258" t="str">
            <v>LUVA REDUCAO PVC SOLD P/AGUA FRIA PREDIAL 25 MM X 20 MM</v>
          </cell>
          <cell r="C6258" t="str">
            <v>UN</v>
          </cell>
          <cell r="D6258">
            <v>2</v>
          </cell>
          <cell r="E6258">
            <v>0.55000000000000004</v>
          </cell>
          <cell r="F6258">
            <v>0.74</v>
          </cell>
          <cell r="H6258">
            <v>0.79</v>
          </cell>
          <cell r="I6258" t="str">
            <v>MATE MHIS 3868</v>
          </cell>
        </row>
        <row r="6259">
          <cell r="A6259">
            <v>3869</v>
          </cell>
          <cell r="B6259" t="str">
            <v>LUVA REDUCAO PVC SOLD P/AGUA FRIA PREDIAL 32 MM X 25 MM</v>
          </cell>
          <cell r="C6259" t="str">
            <v>UN</v>
          </cell>
          <cell r="D6259">
            <v>2</v>
          </cell>
          <cell r="E6259">
            <v>1.39</v>
          </cell>
          <cell r="F6259">
            <v>1.85</v>
          </cell>
          <cell r="H6259">
            <v>1.99</v>
          </cell>
          <cell r="I6259" t="str">
            <v>MATE MHIS 3869</v>
          </cell>
        </row>
        <row r="6260">
          <cell r="A6260">
            <v>3850</v>
          </cell>
          <cell r="B6260" t="str">
            <v>LUVA REDUCAO PVC SOLD P/AGUA FRIA PREDIAL 60 MM X 50 MM</v>
          </cell>
          <cell r="C6260" t="str">
            <v>UN</v>
          </cell>
          <cell r="D6260">
            <v>2</v>
          </cell>
          <cell r="E6260">
            <v>3.73</v>
          </cell>
          <cell r="F6260">
            <v>4.95</v>
          </cell>
          <cell r="H6260">
            <v>5.33</v>
          </cell>
          <cell r="I6260" t="str">
            <v>MATE MHIS 3850</v>
          </cell>
        </row>
        <row r="6261">
          <cell r="A6261">
            <v>3874</v>
          </cell>
          <cell r="B6261" t="str">
            <v>LUVA REDUCAO PVC SOLDAVEL / ROSCA C/ BUCHA LATAO 25MM X 1/2"</v>
          </cell>
          <cell r="C6261" t="str">
            <v>UN</v>
          </cell>
          <cell r="D6261">
            <v>2</v>
          </cell>
          <cell r="E6261">
            <v>2.72</v>
          </cell>
          <cell r="F6261">
            <v>3.6</v>
          </cell>
          <cell r="H6261">
            <v>3.88</v>
          </cell>
          <cell r="I6261" t="str">
            <v>MATE MHIS 3874</v>
          </cell>
        </row>
        <row r="6262">
          <cell r="A6262">
            <v>3856</v>
          </cell>
          <cell r="B6262" t="str">
            <v>LUVA REDUCAO PVC SOLDAVEL / ROSCA P/AGUA FRIA PREDIAL 25MM X</v>
          </cell>
          <cell r="C6262" t="str">
            <v>UN</v>
          </cell>
          <cell r="D6262">
            <v>2</v>
          </cell>
          <cell r="E6262">
            <v>0.9</v>
          </cell>
          <cell r="F6262">
            <v>1.2</v>
          </cell>
          <cell r="H6262">
            <v>1.29</v>
          </cell>
          <cell r="I6262" t="str">
            <v>MATE MHIS 3856</v>
          </cell>
        </row>
        <row r="6263">
          <cell r="B6263" t="str">
            <v>1/2"</v>
          </cell>
        </row>
        <row r="6264">
          <cell r="A6264">
            <v>3899</v>
          </cell>
          <cell r="B6264" t="str">
            <v>LUVA SIMPLES PVC P/ ESG PREDIAL DN 100MM</v>
          </cell>
          <cell r="C6264" t="str">
            <v>UN</v>
          </cell>
          <cell r="D6264">
            <v>2</v>
          </cell>
          <cell r="E6264">
            <v>2.82</v>
          </cell>
          <cell r="F6264">
            <v>3.74</v>
          </cell>
          <cell r="H6264">
            <v>4.03</v>
          </cell>
          <cell r="I6264" t="str">
            <v>MATE MHIS 3899</v>
          </cell>
        </row>
        <row r="6265">
          <cell r="A6265">
            <v>3875</v>
          </cell>
          <cell r="B6265" t="str">
            <v>LUVA SIMPLES PVC P/ ESG PREDIAL DN 50MM</v>
          </cell>
          <cell r="C6265" t="str">
            <v>UN</v>
          </cell>
          <cell r="D6265">
            <v>2</v>
          </cell>
          <cell r="E6265">
            <v>1.36</v>
          </cell>
          <cell r="F6265">
            <v>1.8</v>
          </cell>
          <cell r="H6265">
            <v>1.94</v>
          </cell>
          <cell r="I6265" t="str">
            <v>MATE MHIS 3875</v>
          </cell>
        </row>
        <row r="6266">
          <cell r="A6266">
            <v>3898</v>
          </cell>
          <cell r="B6266" t="str">
            <v>LUVA SIMPLES PVC P/ ESG PREDIAL DN 75MM</v>
          </cell>
          <cell r="C6266" t="str">
            <v>UN</v>
          </cell>
          <cell r="D6266">
            <v>2</v>
          </cell>
          <cell r="E6266">
            <v>2.2999999999999998</v>
          </cell>
          <cell r="F6266">
            <v>3.05</v>
          </cell>
          <cell r="H6266">
            <v>3.28</v>
          </cell>
          <cell r="I6266" t="str">
            <v>MATE MHIS 3898</v>
          </cell>
        </row>
        <row r="6267">
          <cell r="A6267">
            <v>3837</v>
          </cell>
          <cell r="B6267" t="str">
            <v>LUVA SIMPLES PVC PBA JE NBR 10351 P/ REDE AGUA DN 100/DE 11</v>
          </cell>
          <cell r="C6267" t="str">
            <v>UN</v>
          </cell>
          <cell r="D6267">
            <v>2</v>
          </cell>
          <cell r="E6267">
            <v>15.3</v>
          </cell>
          <cell r="F6267">
            <v>22.67</v>
          </cell>
          <cell r="H6267">
            <v>28.15</v>
          </cell>
          <cell r="I6267" t="str">
            <v>MATE MHIS 3837</v>
          </cell>
        </row>
        <row r="6268">
          <cell r="B6268" t="str">
            <v>0MM</v>
          </cell>
        </row>
        <row r="6269">
          <cell r="A6269">
            <v>3845</v>
          </cell>
          <cell r="B6269" t="str">
            <v>LUVA SIMPLES PVC PBA JE NBR 10351 P/ REDE AGUA DN 50/DE 60M</v>
          </cell>
          <cell r="C6269" t="str">
            <v>UN</v>
          </cell>
          <cell r="D6269">
            <v>2</v>
          </cell>
          <cell r="E6269">
            <v>4.5999999999999996</v>
          </cell>
          <cell r="F6269">
            <v>6.81</v>
          </cell>
          <cell r="H6269">
            <v>8.4600000000000009</v>
          </cell>
          <cell r="I6269" t="str">
            <v>MATE MHIS 3845</v>
          </cell>
        </row>
        <row r="6270">
          <cell r="B6270" t="str">
            <v>M</v>
          </cell>
        </row>
        <row r="6271">
          <cell r="A6271">
            <v>11045</v>
          </cell>
          <cell r="B6271" t="str">
            <v>LUVA SIMPLES PVC PBA JE NBR 10351 P/ REDE AGUA DN 75/DE 85 M</v>
          </cell>
          <cell r="C6271" t="str">
            <v>UN</v>
          </cell>
          <cell r="D6271">
            <v>2</v>
          </cell>
          <cell r="E6271">
            <v>8.34</v>
          </cell>
          <cell r="F6271">
            <v>12.35</v>
          </cell>
          <cell r="H6271">
            <v>15.34</v>
          </cell>
          <cell r="I6271" t="str">
            <v>MATE MHIS 11045</v>
          </cell>
        </row>
        <row r="6272">
          <cell r="B6272" t="str">
            <v>M</v>
          </cell>
        </row>
        <row r="6273">
          <cell r="A6273">
            <v>20170</v>
          </cell>
          <cell r="B6273" t="str">
            <v>LUVA SIMPLES PVC SERIE R P/ESG PREDIAL 100MM</v>
          </cell>
          <cell r="C6273" t="str">
            <v>UN</v>
          </cell>
          <cell r="D6273">
            <v>2</v>
          </cell>
          <cell r="E6273">
            <v>7.39</v>
          </cell>
          <cell r="F6273">
            <v>9.81</v>
          </cell>
          <cell r="H6273">
            <v>10.56</v>
          </cell>
          <cell r="I6273" t="str">
            <v>MATE MHIS 20170</v>
          </cell>
        </row>
        <row r="6274">
          <cell r="A6274">
            <v>20171</v>
          </cell>
          <cell r="B6274" t="str">
            <v>LUVA SIMPLES PVC SERIE R P/ESG PREDIAL 150MM</v>
          </cell>
          <cell r="C6274" t="str">
            <v>UN</v>
          </cell>
          <cell r="D6274">
            <v>2</v>
          </cell>
          <cell r="E6274">
            <v>18.059999999999999</v>
          </cell>
          <cell r="F6274">
            <v>23.97</v>
          </cell>
          <cell r="H6274">
            <v>25.81</v>
          </cell>
          <cell r="I6274" t="str">
            <v>MATE MHIS 20171</v>
          </cell>
        </row>
        <row r="6275">
          <cell r="A6275">
            <v>20167</v>
          </cell>
          <cell r="B6275" t="str">
            <v>LUVA SIMPLES PVC SERIE R P/ESG PREDIAL 40MM</v>
          </cell>
          <cell r="C6275" t="str">
            <v>UN</v>
          </cell>
          <cell r="D6275">
            <v>2</v>
          </cell>
          <cell r="E6275">
            <v>3.03</v>
          </cell>
          <cell r="F6275">
            <v>4.0199999999999996</v>
          </cell>
          <cell r="H6275">
            <v>4.33</v>
          </cell>
          <cell r="I6275" t="str">
            <v>MATE MHIS 20167</v>
          </cell>
        </row>
        <row r="6276">
          <cell r="A6276">
            <v>20168</v>
          </cell>
          <cell r="B6276" t="str">
            <v>LUVA SIMPLES PVC SERIE R P/ESG PREDIAL 50MM</v>
          </cell>
          <cell r="C6276" t="str">
            <v>UN</v>
          </cell>
          <cell r="D6276">
            <v>2</v>
          </cell>
          <cell r="E6276">
            <v>4.01</v>
          </cell>
          <cell r="F6276">
            <v>5.32</v>
          </cell>
          <cell r="H6276">
            <v>5.73</v>
          </cell>
          <cell r="I6276" t="str">
            <v>MATE MHIS 20168</v>
          </cell>
        </row>
        <row r="6277">
          <cell r="A6277">
            <v>20169</v>
          </cell>
          <cell r="B6277" t="str">
            <v>LUVA SIMPLES PVC SERIE R P/ESG PREDIAL 75MM</v>
          </cell>
          <cell r="C6277" t="str">
            <v>UN</v>
          </cell>
          <cell r="D6277">
            <v>2</v>
          </cell>
          <cell r="E6277">
            <v>4.74</v>
          </cell>
          <cell r="F6277">
            <v>6.29</v>
          </cell>
          <cell r="H6277">
            <v>6.77</v>
          </cell>
          <cell r="I6277" t="str">
            <v>MATE MHIS 20169</v>
          </cell>
        </row>
        <row r="6278">
          <cell r="A6278">
            <v>3897</v>
          </cell>
          <cell r="B6278" t="str">
            <v>LUVA SIMPLES PVC SOLD P/ ESG PREDIAL DN 40MM</v>
          </cell>
          <cell r="C6278" t="str">
            <v>UN</v>
          </cell>
          <cell r="D6278">
            <v>2</v>
          </cell>
          <cell r="E6278">
            <v>0.66</v>
          </cell>
          <cell r="F6278">
            <v>0.87</v>
          </cell>
          <cell r="H6278">
            <v>0.94</v>
          </cell>
          <cell r="I6278" t="str">
            <v>MATE MHIS 3897</v>
          </cell>
        </row>
        <row r="6279">
          <cell r="A6279" t="str">
            <v>ÓDIGO</v>
          </cell>
          <cell r="B6279" t="str">
            <v>| DESCRIÇÃO DO INSUMO</v>
          </cell>
          <cell r="C6279" t="str">
            <v>| UNID.</v>
          </cell>
          <cell r="D6279" t="str">
            <v>| CAT.</v>
          </cell>
          <cell r="E6279" t="str">
            <v>P R E Ç O</v>
          </cell>
          <cell r="F6279" t="str">
            <v>S  C A L C</v>
          </cell>
          <cell r="G6279" t="str">
            <v>U L A</v>
          </cell>
          <cell r="H6279" t="str">
            <v>D O S  |</v>
          </cell>
          <cell r="I6279" t="str">
            <v>COD.INTELIGENTE</v>
          </cell>
        </row>
        <row r="6280">
          <cell r="D6280">
            <v>1</v>
          </cell>
          <cell r="E6280" t="str">
            <v>.QUARTIL</v>
          </cell>
          <cell r="F6280" t="str">
            <v>MEDIANO</v>
          </cell>
          <cell r="G6280">
            <v>3</v>
          </cell>
          <cell r="H6280" t="str">
            <v>.QUARTIL</v>
          </cell>
        </row>
        <row r="6282">
          <cell r="A6282" t="str">
            <v>íNCULO..</v>
          </cell>
          <cell r="B6282" t="str">
            <v>...: NACIONAL CAIXA</v>
          </cell>
        </row>
        <row r="6284">
          <cell r="A6284">
            <v>11519</v>
          </cell>
          <cell r="B6284" t="str">
            <v>MACANETA ALAVANCA - ACAB PADRAO MEDIO</v>
          </cell>
          <cell r="C6284" t="str">
            <v>PAR</v>
          </cell>
          <cell r="D6284">
            <v>2</v>
          </cell>
          <cell r="E6284">
            <v>3.92</v>
          </cell>
          <cell r="F6284">
            <v>4.83</v>
          </cell>
          <cell r="H6284">
            <v>5.25</v>
          </cell>
          <cell r="I6284" t="str">
            <v>MATE MDIV 11519</v>
          </cell>
        </row>
        <row r="6285">
          <cell r="A6285">
            <v>11520</v>
          </cell>
          <cell r="B6285" t="str">
            <v>MACANETA ALAVANCA - LINHA POPULAR</v>
          </cell>
          <cell r="C6285" t="str">
            <v>PAR</v>
          </cell>
          <cell r="D6285">
            <v>2</v>
          </cell>
          <cell r="E6285">
            <v>17.25</v>
          </cell>
          <cell r="F6285">
            <v>21.22</v>
          </cell>
          <cell r="H6285">
            <v>23.07</v>
          </cell>
          <cell r="I6285" t="str">
            <v>MATE MDIV 11520</v>
          </cell>
        </row>
        <row r="6286">
          <cell r="A6286">
            <v>11518</v>
          </cell>
          <cell r="B6286" t="str">
            <v>MACANETA TIPO BOLA - ACAB SUPERIOR (LINHA LUXO)</v>
          </cell>
          <cell r="C6286" t="str">
            <v>PAR</v>
          </cell>
          <cell r="D6286">
            <v>2</v>
          </cell>
          <cell r="E6286">
            <v>10.07</v>
          </cell>
          <cell r="F6286">
            <v>12.39</v>
          </cell>
          <cell r="H6286">
            <v>13.47</v>
          </cell>
          <cell r="I6286" t="str">
            <v>MATE MDIV 11518</v>
          </cell>
        </row>
        <row r="6287">
          <cell r="A6287">
            <v>4244</v>
          </cell>
          <cell r="B6287" t="str">
            <v>MACARIQUEIRO</v>
          </cell>
          <cell r="C6287" t="str">
            <v>H</v>
          </cell>
          <cell r="D6287">
            <v>2</v>
          </cell>
          <cell r="E6287">
            <v>2.74</v>
          </cell>
          <cell r="F6287">
            <v>3.4</v>
          </cell>
          <cell r="H6287">
            <v>4.05</v>
          </cell>
          <cell r="I6287" t="str">
            <v>MOBR MOBA 4244</v>
          </cell>
        </row>
        <row r="6288">
          <cell r="A6288">
            <v>11834</v>
          </cell>
          <cell r="B6288" t="str">
            <v>MADEIRA ANGELIM APARELHADA</v>
          </cell>
          <cell r="C6288" t="str">
            <v>M3</v>
          </cell>
          <cell r="D6288">
            <v>2</v>
          </cell>
          <cell r="E6288">
            <v>1761.67</v>
          </cell>
          <cell r="F6288">
            <v>1805.33</v>
          </cell>
          <cell r="H6288">
            <v>3410</v>
          </cell>
          <cell r="I6288" t="str">
            <v>MATE MDIV 11834</v>
          </cell>
        </row>
        <row r="6289">
          <cell r="A6289">
            <v>20199</v>
          </cell>
          <cell r="B6289" t="str">
            <v>MADEIRA ANGELIM SERRADA 1A QUALIDADE NAO APARELHADA</v>
          </cell>
          <cell r="C6289" t="str">
            <v>M3</v>
          </cell>
          <cell r="D6289">
            <v>2</v>
          </cell>
          <cell r="E6289">
            <v>834.23</v>
          </cell>
          <cell r="F6289">
            <v>971.98</v>
          </cell>
          <cell r="H6289">
            <v>1253.08</v>
          </cell>
          <cell r="I6289" t="str">
            <v>MATE MDIV 20199</v>
          </cell>
        </row>
        <row r="6290">
          <cell r="A6290">
            <v>3997</v>
          </cell>
          <cell r="B6290" t="str">
            <v>MADEIRA DE LEI 1A QUALIDADE SERRADA NAO APARELHADA</v>
          </cell>
          <cell r="C6290" t="str">
            <v>M3</v>
          </cell>
          <cell r="D6290">
            <v>2</v>
          </cell>
          <cell r="E6290">
            <v>1261.33</v>
          </cell>
          <cell r="F6290">
            <v>1415.99</v>
          </cell>
          <cell r="H6290">
            <v>1679.99</v>
          </cell>
          <cell r="I6290" t="str">
            <v>MATE MDIV 3997</v>
          </cell>
        </row>
        <row r="6291">
          <cell r="A6291">
            <v>11835</v>
          </cell>
          <cell r="B6291" t="str">
            <v>MADEIRA IPE APARELHADA</v>
          </cell>
          <cell r="C6291" t="str">
            <v>M3</v>
          </cell>
          <cell r="D6291">
            <v>2</v>
          </cell>
          <cell r="E6291">
            <v>3206.24</v>
          </cell>
          <cell r="F6291">
            <v>3285.7</v>
          </cell>
          <cell r="H6291">
            <v>6206.2</v>
          </cell>
          <cell r="I6291" t="str">
            <v>MATE MDIV 11835</v>
          </cell>
        </row>
        <row r="6292">
          <cell r="A6292">
            <v>4000</v>
          </cell>
          <cell r="B6292" t="str">
            <v>MADEIRA IPE SERRADA 1A QUALIDADE NAO APARELHADA</v>
          </cell>
          <cell r="C6292" t="str">
            <v>M3</v>
          </cell>
          <cell r="D6292">
            <v>2</v>
          </cell>
          <cell r="E6292">
            <v>1622.73</v>
          </cell>
          <cell r="F6292">
            <v>1890.67</v>
          </cell>
          <cell r="H6292">
            <v>2437.46</v>
          </cell>
          <cell r="I6292" t="str">
            <v>MATE MDIV 4000</v>
          </cell>
        </row>
        <row r="6293">
          <cell r="A6293">
            <v>20203</v>
          </cell>
          <cell r="B6293" t="str">
            <v>MADEIRA JATOBA SERRADA 1A QUALIDADE NAO APARELHADA</v>
          </cell>
          <cell r="C6293" t="str">
            <v>M3</v>
          </cell>
          <cell r="D6293">
            <v>2</v>
          </cell>
          <cell r="E6293">
            <v>1170.2</v>
          </cell>
          <cell r="F6293">
            <v>1363.41</v>
          </cell>
          <cell r="H6293">
            <v>1757.72</v>
          </cell>
          <cell r="I6293" t="str">
            <v>MATE MDIV 20203</v>
          </cell>
        </row>
        <row r="6294">
          <cell r="A6294">
            <v>3989</v>
          </cell>
          <cell r="B6294" t="str">
            <v>MADEIRA LEI 1A QUALIDADE SERRADA APARELHADA</v>
          </cell>
          <cell r="C6294" t="str">
            <v>M3</v>
          </cell>
          <cell r="D6294">
            <v>1</v>
          </cell>
          <cell r="E6294">
            <v>1601.52</v>
          </cell>
          <cell r="F6294">
            <v>1641.21</v>
          </cell>
          <cell r="H6294">
            <v>3100</v>
          </cell>
          <cell r="I6294" t="str">
            <v>MATE MDIV 3989</v>
          </cell>
        </row>
        <row r="6295">
          <cell r="A6295">
            <v>10564</v>
          </cell>
          <cell r="B6295" t="str">
            <v>MADEIRA LEI 2A QUALIDADE SERRADA APARELHADA</v>
          </cell>
          <cell r="C6295" t="str">
            <v>M3</v>
          </cell>
          <cell r="D6295">
            <v>2</v>
          </cell>
          <cell r="E6295">
            <v>1073.01</v>
          </cell>
          <cell r="F6295">
            <v>1099.6099999999999</v>
          </cell>
          <cell r="H6295">
            <v>2077</v>
          </cell>
          <cell r="I6295" t="str">
            <v>MATE MDIV 10564</v>
          </cell>
        </row>
        <row r="6296">
          <cell r="A6296">
            <v>10565</v>
          </cell>
          <cell r="B6296" t="str">
            <v>MADEIRA LEI 3A QUALIDADE SERRADA APARELHADA</v>
          </cell>
          <cell r="C6296" t="str">
            <v>M3</v>
          </cell>
          <cell r="D6296">
            <v>2</v>
          </cell>
          <cell r="E6296">
            <v>848.8</v>
          </cell>
          <cell r="F6296">
            <v>869.84</v>
          </cell>
          <cell r="H6296">
            <v>1643</v>
          </cell>
          <cell r="I6296" t="str">
            <v>MATE MDIV 10565</v>
          </cell>
        </row>
        <row r="6297">
          <cell r="A6297">
            <v>20197</v>
          </cell>
          <cell r="B6297" t="str">
            <v>MADEIRA MASSARANDUBA SERRADA 1A QUALIDADE NAO APARELHADA</v>
          </cell>
          <cell r="C6297" t="str">
            <v>M3</v>
          </cell>
          <cell r="D6297">
            <v>1</v>
          </cell>
          <cell r="E6297">
            <v>1097.06</v>
          </cell>
          <cell r="F6297">
            <v>1278.2</v>
          </cell>
          <cell r="H6297">
            <v>1647.86</v>
          </cell>
          <cell r="I6297" t="str">
            <v>MATE MDIV 20197</v>
          </cell>
        </row>
        <row r="6298">
          <cell r="A6298">
            <v>20202</v>
          </cell>
          <cell r="B6298" t="str">
            <v>MADEIRA MOGNO SERRADA 1A QUALIDADE NAO APARELHADA</v>
          </cell>
          <cell r="C6298" t="str">
            <v>M3</v>
          </cell>
          <cell r="D6298">
            <v>2</v>
          </cell>
          <cell r="E6298">
            <v>2765.5</v>
          </cell>
          <cell r="F6298">
            <v>3222.12</v>
          </cell>
          <cell r="H6298">
            <v>4153.97</v>
          </cell>
          <cell r="I6298" t="str">
            <v>MATE MDIV 20202</v>
          </cell>
        </row>
        <row r="6299">
          <cell r="A6299">
            <v>20200</v>
          </cell>
          <cell r="B6299" t="str">
            <v>MADEIRA PEROBA SERRADA 1A QUALIDADE NAO APARELHADA</v>
          </cell>
          <cell r="C6299" t="str">
            <v>M3</v>
          </cell>
          <cell r="D6299">
            <v>2</v>
          </cell>
          <cell r="E6299">
            <v>1076.54</v>
          </cell>
          <cell r="F6299">
            <v>1254.29</v>
          </cell>
          <cell r="H6299">
            <v>1617.04</v>
          </cell>
          <cell r="I6299" t="str">
            <v>MATE MDIV 20200</v>
          </cell>
        </row>
        <row r="6300">
          <cell r="A6300">
            <v>20198</v>
          </cell>
          <cell r="B6300" t="str">
            <v>MADEIRA PINHO SERRADA 1A QUALIDADE NAO APARELHADA</v>
          </cell>
          <cell r="C6300" t="str">
            <v>M3</v>
          </cell>
          <cell r="D6300">
            <v>1</v>
          </cell>
          <cell r="E6300">
            <v>780.31</v>
          </cell>
          <cell r="F6300">
            <v>810.5</v>
          </cell>
          <cell r="H6300">
            <v>840.69</v>
          </cell>
          <cell r="I6300" t="str">
            <v>MATE MDIV 20198</v>
          </cell>
        </row>
        <row r="6301">
          <cell r="A6301">
            <v>4006</v>
          </cell>
          <cell r="B6301" t="str">
            <v>MADEIRA PINHO SERRADA 3A QUALIDADE NAO APARELHADA</v>
          </cell>
          <cell r="C6301" t="str">
            <v>M3</v>
          </cell>
          <cell r="D6301">
            <v>2</v>
          </cell>
          <cell r="E6301">
            <v>364.06</v>
          </cell>
          <cell r="F6301">
            <v>378.15</v>
          </cell>
          <cell r="H6301">
            <v>392.24</v>
          </cell>
          <cell r="I6301" t="str">
            <v>MATE MDIV 4006</v>
          </cell>
        </row>
        <row r="6302">
          <cell r="A6302">
            <v>20201</v>
          </cell>
          <cell r="B6302" t="str">
            <v>MADEIRA PINUS SERRADA 1A QUALIDADE NAO APARELHADA</v>
          </cell>
          <cell r="C6302" t="str">
            <v>M3</v>
          </cell>
          <cell r="D6302">
            <v>2</v>
          </cell>
          <cell r="E6302">
            <v>402.25</v>
          </cell>
          <cell r="F6302">
            <v>468.67</v>
          </cell>
          <cell r="H6302">
            <v>604.22</v>
          </cell>
          <cell r="I6302" t="str">
            <v>MATE MDIV 20201</v>
          </cell>
        </row>
        <row r="6303">
          <cell r="A6303">
            <v>4004</v>
          </cell>
          <cell r="B6303" t="str">
            <v>MADEIRA 2A QUALIDADE SERRADA NAO APARELHADA</v>
          </cell>
          <cell r="C6303" t="str">
            <v>M3</v>
          </cell>
          <cell r="D6303">
            <v>1</v>
          </cell>
          <cell r="E6303">
            <v>721.51</v>
          </cell>
          <cell r="F6303">
            <v>855</v>
          </cell>
          <cell r="H6303">
            <v>900.8</v>
          </cell>
          <cell r="I6303" t="str">
            <v>MATE MDIV 4004</v>
          </cell>
        </row>
        <row r="6304">
          <cell r="A6304">
            <v>11836</v>
          </cell>
          <cell r="B6304" t="str">
            <v>MADEIRA 2A QUALIDADE SERRADA NAO APARELHADA -TIPO VIROLA</v>
          </cell>
          <cell r="C6304" t="str">
            <v>M3</v>
          </cell>
          <cell r="D6304">
            <v>2</v>
          </cell>
          <cell r="E6304">
            <v>854.41</v>
          </cell>
          <cell r="F6304">
            <v>1012.49</v>
          </cell>
          <cell r="H6304">
            <v>1066.73</v>
          </cell>
          <cell r="I6304" t="str">
            <v>MATE MDIV 11836</v>
          </cell>
        </row>
        <row r="6305">
          <cell r="A6305">
            <v>4007</v>
          </cell>
          <cell r="B6305" t="str">
            <v>MANCAL INTERMEDIARIO FOFO MOD 01 P/ HASTE PROLONGAMENTO D =1</v>
          </cell>
          <cell r="C6305" t="str">
            <v>UN</v>
          </cell>
          <cell r="D6305">
            <v>2</v>
          </cell>
          <cell r="E6305">
            <v>1568.83</v>
          </cell>
          <cell r="F6305">
            <v>1568.83</v>
          </cell>
          <cell r="H6305">
            <v>1568.83</v>
          </cell>
          <cell r="I6305" t="str">
            <v>MATE MHIS 4007</v>
          </cell>
        </row>
        <row r="6306">
          <cell r="B6306">
            <v>39661</v>
          </cell>
        </row>
        <row r="6307">
          <cell r="A6307">
            <v>4010</v>
          </cell>
          <cell r="B6307" t="str">
            <v>MANCAL INTERMEDIARIO FOFO MOD 02 P/ HASTE PROLONGAMENTO D =1</v>
          </cell>
          <cell r="C6307" t="str">
            <v>UN</v>
          </cell>
          <cell r="D6307">
            <v>2</v>
          </cell>
          <cell r="E6307">
            <v>1591.57</v>
          </cell>
          <cell r="F6307">
            <v>1591.57</v>
          </cell>
          <cell r="H6307">
            <v>1591.57</v>
          </cell>
          <cell r="I6307" t="str">
            <v>MATE MHIS 4010</v>
          </cell>
        </row>
        <row r="6308">
          <cell r="B6308">
            <v>39541</v>
          </cell>
        </row>
        <row r="6309">
          <cell r="A6309">
            <v>4008</v>
          </cell>
          <cell r="B6309" t="str">
            <v>MANCAL INTERMEDIARIO FOFO MOD 03 P/ HASTE PROLONGAMENTO D =</v>
          </cell>
          <cell r="C6309" t="str">
            <v>UN</v>
          </cell>
          <cell r="D6309">
            <v>2</v>
          </cell>
          <cell r="E6309">
            <v>1602.92</v>
          </cell>
          <cell r="F6309">
            <v>1602.92</v>
          </cell>
          <cell r="H6309">
            <v>1602.92</v>
          </cell>
          <cell r="I6309" t="str">
            <v>MATE MHIS 4008</v>
          </cell>
        </row>
        <row r="6310">
          <cell r="A6310" t="str">
            <v>ÓDIGO</v>
          </cell>
          <cell r="B6310" t="str">
            <v>| DESCRIÇÃO DO INSUMO</v>
          </cell>
          <cell r="C6310" t="str">
            <v>| UNID.</v>
          </cell>
          <cell r="D6310" t="str">
            <v>| CAT.</v>
          </cell>
          <cell r="E6310" t="str">
            <v>P R E Ç O</v>
          </cell>
          <cell r="F6310" t="str">
            <v>S  C A L C</v>
          </cell>
          <cell r="G6310" t="str">
            <v>U L A</v>
          </cell>
          <cell r="H6310" t="str">
            <v>D O S  |</v>
          </cell>
          <cell r="I6310" t="str">
            <v>COD.INTELIGENTE</v>
          </cell>
        </row>
        <row r="6311">
          <cell r="D6311">
            <v>1</v>
          </cell>
          <cell r="E6311" t="str">
            <v>.QUARTIL</v>
          </cell>
          <cell r="F6311" t="str">
            <v>MEDIANO</v>
          </cell>
          <cell r="G6311">
            <v>3</v>
          </cell>
          <cell r="H6311" t="str">
            <v>.QUARTIL</v>
          </cell>
        </row>
        <row r="6313">
          <cell r="A6313" t="str">
            <v>íNCULO..</v>
          </cell>
          <cell r="B6313" t="str">
            <v>...: NACIONAL CAIXA</v>
          </cell>
        </row>
        <row r="6315">
          <cell r="B6315">
            <v>2</v>
          </cell>
        </row>
        <row r="6316">
          <cell r="A6316">
            <v>4009</v>
          </cell>
          <cell r="B6316" t="str">
            <v>MANCAL INTERMEDIARIO FOFO MOD 04 P/ HASTE PROLONGAMENTO D =</v>
          </cell>
          <cell r="C6316" t="str">
            <v>UN</v>
          </cell>
          <cell r="D6316">
            <v>2</v>
          </cell>
          <cell r="E6316">
            <v>1614.31</v>
          </cell>
          <cell r="F6316">
            <v>1614.31</v>
          </cell>
          <cell r="H6316">
            <v>1614.31</v>
          </cell>
          <cell r="I6316" t="str">
            <v>MATE MHIS 4009</v>
          </cell>
        </row>
        <row r="6317">
          <cell r="B6317">
            <v>2.5</v>
          </cell>
        </row>
        <row r="6318">
          <cell r="A6318">
            <v>21028</v>
          </cell>
          <cell r="B6318" t="str">
            <v>MANGUEIRA DE INCENDIO C/ CAPA SIMPLES TECIDA FIO POLIESTER T</v>
          </cell>
          <cell r="C6318" t="str">
            <v>UN</v>
          </cell>
          <cell r="D6318">
            <v>2</v>
          </cell>
          <cell r="E6318">
            <v>98.01</v>
          </cell>
          <cell r="F6318">
            <v>120.63</v>
          </cell>
          <cell r="H6318">
            <v>130.1</v>
          </cell>
          <cell r="I6318" t="str">
            <v>MATE MDIV 21028</v>
          </cell>
        </row>
        <row r="6319">
          <cell r="B6319" t="str">
            <v>UBO INT BORRACHA SINT ABNT TP 1 P/ INST PR, COMP C/ UNIOES E</v>
          </cell>
        </row>
        <row r="6320">
          <cell r="B6320" t="str">
            <v>EMPAT INT LATAO C/ ENG RAP E ANEIS EXP P/ EMP MANG COBRE D</v>
          </cell>
        </row>
        <row r="6321">
          <cell r="B6321" t="str">
            <v>= 1 1/2 L = 10M</v>
          </cell>
        </row>
        <row r="6322">
          <cell r="A6322">
            <v>21029</v>
          </cell>
          <cell r="B6322" t="str">
            <v>MANGUEIRA DE INCENDIO C/ CAPA SIMPLES TECIDA FIO POLIESTER T</v>
          </cell>
          <cell r="C6322" t="str">
            <v>UN</v>
          </cell>
          <cell r="D6322">
            <v>1</v>
          </cell>
          <cell r="E6322">
            <v>130</v>
          </cell>
          <cell r="F6322">
            <v>160</v>
          </cell>
          <cell r="H6322">
            <v>172.56</v>
          </cell>
          <cell r="I6322" t="str">
            <v>MATE MDIV 21029</v>
          </cell>
        </row>
        <row r="6323">
          <cell r="B6323" t="str">
            <v>UBO INT BORRACHA SINT ABNT TP 1 P/ INST PR, COMP C/ UNIOES E</v>
          </cell>
        </row>
        <row r="6324">
          <cell r="B6324" t="str">
            <v>EMPAT INT LATAO C/ ENG RAP E ANEIS EXP P/ EMP MANG COBRE D</v>
          </cell>
        </row>
        <row r="6325">
          <cell r="B6325" t="str">
            <v>= 1 1/2 L = 15M</v>
          </cell>
        </row>
        <row r="6326">
          <cell r="A6326">
            <v>21030</v>
          </cell>
          <cell r="B6326" t="str">
            <v>MANGUEIRA DE INCENDIO C/ CAPA SIMPLES TECIDA FIO POLIESTER T</v>
          </cell>
          <cell r="C6326" t="str">
            <v>UN</v>
          </cell>
          <cell r="D6326">
            <v>2</v>
          </cell>
          <cell r="E6326">
            <v>154.05000000000001</v>
          </cell>
          <cell r="F6326">
            <v>189.6</v>
          </cell>
          <cell r="H6326">
            <v>204.48</v>
          </cell>
          <cell r="I6326" t="str">
            <v>MATE MDIV 21030</v>
          </cell>
        </row>
        <row r="6327">
          <cell r="B6327" t="str">
            <v>UBO INT BORRACHA SINT ABNT TP 1 P/ INST PR, COMP C/ UNIOES E</v>
          </cell>
        </row>
        <row r="6328">
          <cell r="B6328" t="str">
            <v>EMPAT INT LATAO C/ ENG RAP E ANEIS EXP P/ EMP MANG COBRE D</v>
          </cell>
        </row>
        <row r="6329">
          <cell r="B6329" t="str">
            <v>= 1 1/2 L = 20M</v>
          </cell>
        </row>
        <row r="6330">
          <cell r="A6330">
            <v>21031</v>
          </cell>
          <cell r="B6330" t="str">
            <v>MANGUEIRA DE INCENDIO C/ CAPA SIMPLES TECIDA FIO POLIESTER T</v>
          </cell>
          <cell r="C6330" t="str">
            <v>UN</v>
          </cell>
          <cell r="D6330">
            <v>2</v>
          </cell>
          <cell r="E6330">
            <v>185.58</v>
          </cell>
          <cell r="F6330">
            <v>228.41</v>
          </cell>
          <cell r="H6330">
            <v>246.34</v>
          </cell>
          <cell r="I6330" t="str">
            <v>MATE MDIV 21031</v>
          </cell>
        </row>
        <row r="6331">
          <cell r="B6331" t="str">
            <v>UBO INT BORRACHA SINT ABNT TP 1 P/ INST PR, COMP C/ UNIOES E</v>
          </cell>
        </row>
        <row r="6332">
          <cell r="B6332" t="str">
            <v>EMPAT INT LATAO C/ ENG RAP E ANEIS EXP P/ EMP MANG COBRE D</v>
          </cell>
        </row>
        <row r="6333">
          <cell r="B6333" t="str">
            <v>= 1 1/2 L = 25M</v>
          </cell>
        </row>
        <row r="6334">
          <cell r="A6334">
            <v>21032</v>
          </cell>
          <cell r="B6334" t="str">
            <v>MANGUEIRA DE INCENDIO C/ CAPA SIMPLES TECIDA FIO POLIESTER T</v>
          </cell>
          <cell r="C6334" t="str">
            <v>UN</v>
          </cell>
          <cell r="D6334">
            <v>2</v>
          </cell>
          <cell r="E6334">
            <v>225.94</v>
          </cell>
          <cell r="F6334">
            <v>278.08</v>
          </cell>
          <cell r="H6334">
            <v>299.91000000000003</v>
          </cell>
          <cell r="I6334" t="str">
            <v>MATE MDIV 21032</v>
          </cell>
        </row>
        <row r="6335">
          <cell r="B6335" t="str">
            <v>UBO INT BORRACHA SINT ABNT TP 1 P/ INST PR, COMP C/ UNIOES E</v>
          </cell>
        </row>
        <row r="6336">
          <cell r="B6336" t="str">
            <v>EMPAT INT LATAO C/ ENG RAP E ANEIS EXP P/ EMP MANG COBRE D</v>
          </cell>
        </row>
        <row r="6337">
          <cell r="B6337" t="str">
            <v>= 1 1/2 L = 30M</v>
          </cell>
        </row>
        <row r="6338">
          <cell r="A6338">
            <v>21033</v>
          </cell>
          <cell r="B6338" t="str">
            <v>MANGUEIRA DE INCENDIO C/ CAPA SIMPLES TECIDA FIO POLIESTER T</v>
          </cell>
          <cell r="C6338" t="str">
            <v>UN</v>
          </cell>
          <cell r="D6338">
            <v>2</v>
          </cell>
          <cell r="E6338">
            <v>180.18</v>
          </cell>
          <cell r="F6338">
            <v>221.76</v>
          </cell>
          <cell r="H6338">
            <v>239.16</v>
          </cell>
          <cell r="I6338" t="str">
            <v>MATE MDIV 21033</v>
          </cell>
        </row>
        <row r="6339">
          <cell r="B6339" t="str">
            <v>UBO INT BORRACHA SINT ABNT TP 1 P/ INST PR, COMP C/ UNIOES E</v>
          </cell>
        </row>
        <row r="6340">
          <cell r="B6340" t="str">
            <v>EMPAT INT LATAO C/ ENG RAP E ANEIS EXP P/ EMP MANG COBRE D</v>
          </cell>
        </row>
        <row r="6341">
          <cell r="A6341" t="str">
            <v>ÓDIGO</v>
          </cell>
          <cell r="B6341" t="str">
            <v>| DESCRIÇÃO DO INSUMO</v>
          </cell>
          <cell r="C6341" t="str">
            <v>| UNID.</v>
          </cell>
          <cell r="D6341" t="str">
            <v>| CAT.</v>
          </cell>
          <cell r="E6341" t="str">
            <v>P R E Ç O</v>
          </cell>
          <cell r="F6341" t="str">
            <v>S  C A L C</v>
          </cell>
          <cell r="G6341" t="str">
            <v>U L A</v>
          </cell>
          <cell r="H6341" t="str">
            <v>D O S  |</v>
          </cell>
          <cell r="I6341" t="str">
            <v>COD.INTELIGENTE</v>
          </cell>
        </row>
        <row r="6342">
          <cell r="D6342">
            <v>1</v>
          </cell>
          <cell r="E6342" t="str">
            <v>.QUARTIL</v>
          </cell>
          <cell r="F6342" t="str">
            <v>MEDIANO</v>
          </cell>
          <cell r="G6342">
            <v>3</v>
          </cell>
          <cell r="H6342" t="str">
            <v>.QUARTIL</v>
          </cell>
        </row>
        <row r="6344">
          <cell r="A6344" t="str">
            <v>íNCULO..</v>
          </cell>
          <cell r="B6344" t="str">
            <v>...: NACIONAL CAIXA</v>
          </cell>
        </row>
        <row r="6346">
          <cell r="B6346" t="str">
            <v>= 2 1/2 L = 10M</v>
          </cell>
        </row>
        <row r="6347">
          <cell r="A6347">
            <v>21034</v>
          </cell>
          <cell r="B6347" t="str">
            <v>MANGUEIRA DE INCENDIO C/ CAPA SIMPLES TECIDA FIO POLIESTER T</v>
          </cell>
          <cell r="C6347" t="str">
            <v>UN</v>
          </cell>
          <cell r="D6347">
            <v>2</v>
          </cell>
          <cell r="E6347">
            <v>268.45999999999998</v>
          </cell>
          <cell r="F6347">
            <v>330.42</v>
          </cell>
          <cell r="H6347">
            <v>356.36</v>
          </cell>
          <cell r="I6347" t="str">
            <v>MATE MDIV 21034</v>
          </cell>
        </row>
        <row r="6348">
          <cell r="B6348" t="str">
            <v>UBO INT BORRACHA SINT ABNT TP 1 P/ INST PR, COMP C/ UNIOES E</v>
          </cell>
        </row>
        <row r="6349">
          <cell r="B6349" t="str">
            <v>EMPAT INT LATAO C/ ENG RAP E ANEIS EXP P/ EMP MANG COBRE D</v>
          </cell>
        </row>
        <row r="6350">
          <cell r="B6350" t="str">
            <v>= 2 1/2 L = 15M</v>
          </cell>
        </row>
        <row r="6351">
          <cell r="A6351">
            <v>21035</v>
          </cell>
          <cell r="B6351" t="str">
            <v>MANGUEIRA DE INCENDIO C/ CAPA SIMPLES TECIDA FIO POLIESTER T</v>
          </cell>
          <cell r="C6351" t="str">
            <v>UN</v>
          </cell>
          <cell r="D6351">
            <v>2</v>
          </cell>
          <cell r="E6351">
            <v>316.93</v>
          </cell>
          <cell r="F6351">
            <v>390.07</v>
          </cell>
          <cell r="H6351">
            <v>420.69</v>
          </cell>
          <cell r="I6351" t="str">
            <v>MATE MDIV 21035</v>
          </cell>
        </row>
        <row r="6352">
          <cell r="B6352" t="str">
            <v>UBO INT BORRACHA SINT ABNT TP 1 P/ INST PR, COMP C/ UNIOES E</v>
          </cell>
        </row>
        <row r="6353">
          <cell r="B6353" t="str">
            <v>EMPAT INT LATAO C/ ENG RAP E ANEIS EXP P/ EMP MANG COBRE D</v>
          </cell>
        </row>
        <row r="6354">
          <cell r="B6354" t="str">
            <v>= 2 1/2 L = 20M</v>
          </cell>
        </row>
        <row r="6355">
          <cell r="A6355">
            <v>21036</v>
          </cell>
          <cell r="B6355" t="str">
            <v>MANGUEIRA DE INCENDIO C/ CAPA SIMPLES TECIDA FIO POLIESTER T</v>
          </cell>
          <cell r="C6355" t="str">
            <v>UN</v>
          </cell>
          <cell r="D6355">
            <v>2</v>
          </cell>
          <cell r="E6355">
            <v>378.37</v>
          </cell>
          <cell r="F6355">
            <v>465.69</v>
          </cell>
          <cell r="H6355">
            <v>502.25</v>
          </cell>
          <cell r="I6355" t="str">
            <v>MATE MDIV 21036</v>
          </cell>
        </row>
        <row r="6356">
          <cell r="B6356" t="str">
            <v>UBO INT BORRACHA SINT ABNT TP 1 P/ INST PR, COMP C/ UNIOES E</v>
          </cell>
        </row>
        <row r="6357">
          <cell r="B6357" t="str">
            <v>EMPAT INT LATAO C/ ENG RAP E ANEIS EXP P/ EMP MANG COBRE D</v>
          </cell>
        </row>
        <row r="6358">
          <cell r="B6358" t="str">
            <v>= 2 1/2 L = 25M</v>
          </cell>
        </row>
        <row r="6359">
          <cell r="A6359">
            <v>21037</v>
          </cell>
          <cell r="B6359" t="str">
            <v>MANGUEIRA DE INCENDIO C/ CAPA SIMPLES TECIDA FIO POLIESTER T</v>
          </cell>
          <cell r="C6359" t="str">
            <v>UN</v>
          </cell>
          <cell r="D6359">
            <v>2</v>
          </cell>
          <cell r="E6359">
            <v>446.48</v>
          </cell>
          <cell r="F6359">
            <v>549.52</v>
          </cell>
          <cell r="H6359">
            <v>592.65</v>
          </cell>
          <cell r="I6359" t="str">
            <v>MATE MDIV 21037</v>
          </cell>
        </row>
        <row r="6360">
          <cell r="B6360" t="str">
            <v>UBO INT BORRACHA SINT ABNT TP 1 P/ INST PR, COMP C/ UNIOES E</v>
          </cell>
        </row>
        <row r="6361">
          <cell r="B6361" t="str">
            <v>EMPAT INT LATAO C/ ENG RAP E ANEIS EXP P/ EMP MANG COBRE D</v>
          </cell>
        </row>
        <row r="6362">
          <cell r="B6362" t="str">
            <v>= 2 1/2 L = 30M</v>
          </cell>
        </row>
        <row r="6363">
          <cell r="A6363">
            <v>21038</v>
          </cell>
          <cell r="B6363" t="str">
            <v>MANGUEIRA DE INCENDIO C/ CAPA SIMPLES TECIDA FIO POLIESTER T</v>
          </cell>
          <cell r="C6363" t="str">
            <v>M</v>
          </cell>
          <cell r="D6363">
            <v>2</v>
          </cell>
          <cell r="E6363">
            <v>7.44</v>
          </cell>
          <cell r="F6363">
            <v>9.15</v>
          </cell>
          <cell r="H6363">
            <v>9.8699999999999992</v>
          </cell>
          <cell r="I6363" t="str">
            <v>MATE MDIV 21038</v>
          </cell>
        </row>
        <row r="6364">
          <cell r="B6364" t="str">
            <v>UBO INT BORRACHA SINT ABNT TP 1 P/ INSTALACOES PREDIAIS D =</v>
          </cell>
        </row>
        <row r="6365">
          <cell r="B6365">
            <v>1.5</v>
          </cell>
        </row>
        <row r="6366">
          <cell r="A6366">
            <v>21039</v>
          </cell>
          <cell r="B6366" t="str">
            <v>MANGUEIRA DE INCENDIO C/ CAPA SIMPLES TECIDA FIO POLIESTER T</v>
          </cell>
          <cell r="C6366" t="str">
            <v>M</v>
          </cell>
          <cell r="D6366">
            <v>2</v>
          </cell>
          <cell r="E6366">
            <v>15.62</v>
          </cell>
          <cell r="F6366">
            <v>19.22</v>
          </cell>
          <cell r="H6366">
            <v>20.73</v>
          </cell>
          <cell r="I6366" t="str">
            <v>MATE MDIV 21039</v>
          </cell>
        </row>
        <row r="6367">
          <cell r="B6367" t="str">
            <v>UBO INT BORRACHA SINT ABNT TP 1 P/ INSTALACOES PREDIAIS PR D</v>
          </cell>
        </row>
        <row r="6368">
          <cell r="B6368">
            <v>2.5</v>
          </cell>
        </row>
        <row r="6369">
          <cell r="A6369">
            <v>20185</v>
          </cell>
          <cell r="B6369" t="str">
            <v>MANGUEIRA DE SUCCAO COR LARANJA ( P ESPIRAFLEX) PARA BOMBA D</v>
          </cell>
          <cell r="C6369" t="str">
            <v>M</v>
          </cell>
          <cell r="D6369">
            <v>1</v>
          </cell>
          <cell r="E6369">
            <v>7.87</v>
          </cell>
          <cell r="F6369">
            <v>8.32</v>
          </cell>
          <cell r="H6369">
            <v>9.51</v>
          </cell>
          <cell r="I6369" t="str">
            <v>MATE MHIS 20185</v>
          </cell>
        </row>
        <row r="6370">
          <cell r="B6370" t="str">
            <v>E DRENAGEM D - 40MM</v>
          </cell>
        </row>
        <row r="6371">
          <cell r="A6371">
            <v>20260</v>
          </cell>
          <cell r="B6371" t="str">
            <v>MANGUEIRA P/ GAS 1/2" C/ 1M</v>
          </cell>
          <cell r="C6371" t="str">
            <v>UN</v>
          </cell>
          <cell r="D6371">
            <v>2</v>
          </cell>
          <cell r="E6371">
            <v>4.2</v>
          </cell>
          <cell r="F6371">
            <v>4.58</v>
          </cell>
          <cell r="H6371">
            <v>5.0599999999999996</v>
          </cell>
          <cell r="I6371" t="str">
            <v>MATE MDIV 20260</v>
          </cell>
        </row>
        <row r="6372">
          <cell r="A6372" t="str">
            <v>ÓDIGO</v>
          </cell>
          <cell r="B6372" t="str">
            <v>| DESCRIÇÃO DO INSUMO</v>
          </cell>
          <cell r="C6372" t="str">
            <v>| UNID.</v>
          </cell>
          <cell r="D6372" t="str">
            <v>| CAT.</v>
          </cell>
          <cell r="E6372" t="str">
            <v>P R E Ç O</v>
          </cell>
          <cell r="F6372" t="str">
            <v>S  C A L C</v>
          </cell>
          <cell r="G6372" t="str">
            <v>U L A</v>
          </cell>
          <cell r="H6372" t="str">
            <v>D O S  |</v>
          </cell>
          <cell r="I6372" t="str">
            <v>COD.INTELIGENTE</v>
          </cell>
        </row>
        <row r="6373">
          <cell r="D6373">
            <v>1</v>
          </cell>
          <cell r="E6373" t="str">
            <v>.QUARTIL</v>
          </cell>
          <cell r="F6373" t="str">
            <v>MEDIANO</v>
          </cell>
          <cell r="G6373">
            <v>3</v>
          </cell>
          <cell r="H6373" t="str">
            <v>.QUARTIL</v>
          </cell>
        </row>
        <row r="6375">
          <cell r="A6375" t="str">
            <v>íNCULO..</v>
          </cell>
          <cell r="B6375" t="str">
            <v>...: NACIONAL CAIXA</v>
          </cell>
        </row>
        <row r="6377">
          <cell r="A6377">
            <v>12898</v>
          </cell>
          <cell r="B6377" t="str">
            <v>MANOMETRO - 0 A 10KGF/CM2 D=100MM - CONEXAO 1/2" BSP, RETO,</v>
          </cell>
          <cell r="C6377" t="str">
            <v>UN</v>
          </cell>
          <cell r="D6377">
            <v>1</v>
          </cell>
          <cell r="E6377">
            <v>26.39</v>
          </cell>
          <cell r="F6377">
            <v>40</v>
          </cell>
          <cell r="H6377">
            <v>53.06</v>
          </cell>
          <cell r="I6377" t="str">
            <v>MATE MDIV 12898</v>
          </cell>
        </row>
        <row r="6378">
          <cell r="B6378" t="str">
            <v>CAIXA E ANEL EM ACO ESTAMPADO 1020, ACABAMENTO EM PINTURA EL</v>
          </cell>
        </row>
        <row r="6379">
          <cell r="B6379" t="str">
            <v>ETROSTATICA EM EPOXI PRETO 0U EQUIV</v>
          </cell>
        </row>
        <row r="6380">
          <cell r="A6380">
            <v>12899</v>
          </cell>
          <cell r="B6380" t="str">
            <v>MANOMETRO 0 A 200PSI (0 A 14KGF/CM2) D=50MM - CONEXAO 1/4" B</v>
          </cell>
          <cell r="C6380" t="str">
            <v>UN</v>
          </cell>
          <cell r="D6380">
            <v>2</v>
          </cell>
          <cell r="E6380">
            <v>19.010000000000002</v>
          </cell>
          <cell r="F6380">
            <v>28.82</v>
          </cell>
          <cell r="H6380">
            <v>38.229999999999997</v>
          </cell>
          <cell r="I6380" t="str">
            <v>MATE MDIV 12899</v>
          </cell>
        </row>
        <row r="6381">
          <cell r="B6381" t="str">
            <v>SP, RETO, CAIXA E ANEL EM ACO ESTAMPADO 1020, ACABAMENTO EM</v>
          </cell>
        </row>
        <row r="6382">
          <cell r="B6382" t="str">
            <v>PINTURA ELETROSTATICA EM EPOXI PRETO</v>
          </cell>
        </row>
        <row r="6383">
          <cell r="A6383">
            <v>4022</v>
          </cell>
          <cell r="B6383" t="str">
            <v>MANTA BUTILICA E = 0,8 MM</v>
          </cell>
          <cell r="C6383" t="str">
            <v>M2</v>
          </cell>
          <cell r="D6383">
            <v>2</v>
          </cell>
          <cell r="E6383">
            <v>34.6</v>
          </cell>
          <cell r="F6383">
            <v>35.75</v>
          </cell>
          <cell r="H6383">
            <v>40.75</v>
          </cell>
          <cell r="I6383" t="str">
            <v>MATE MDIV 4022</v>
          </cell>
        </row>
        <row r="6384">
          <cell r="A6384">
            <v>4016</v>
          </cell>
          <cell r="B6384" t="str">
            <v>MANTA IMPERMEABILIZANTE A BASE DE ASFALTO C/ POLIMEROS DE AP</v>
          </cell>
          <cell r="C6384" t="str">
            <v>M2</v>
          </cell>
          <cell r="D6384">
            <v>1</v>
          </cell>
          <cell r="E6384">
            <v>13.84</v>
          </cell>
          <cell r="F6384">
            <v>14.3</v>
          </cell>
          <cell r="H6384">
            <v>16.3</v>
          </cell>
          <cell r="I6384" t="str">
            <v>MATE MDIV 4016</v>
          </cell>
        </row>
        <row r="6385">
          <cell r="B6385" t="str">
            <v>P TIPO    VIAPOL GLASS APP 3MM OU EQUIV</v>
          </cell>
        </row>
        <row r="6386">
          <cell r="A6386">
            <v>11621</v>
          </cell>
          <cell r="B6386" t="str">
            <v>MANTA IMPERMEABILIZANTE A BASE DE ASFALTO MODIFICADO C/ ELAS</v>
          </cell>
          <cell r="C6386" t="str">
            <v>M2</v>
          </cell>
          <cell r="D6386">
            <v>2</v>
          </cell>
          <cell r="E6386">
            <v>20.32</v>
          </cell>
          <cell r="F6386">
            <v>20.99</v>
          </cell>
          <cell r="H6386">
            <v>23.93</v>
          </cell>
          <cell r="I6386" t="str">
            <v>MATE MDIV 11621</v>
          </cell>
        </row>
        <row r="6387">
          <cell r="B6387" t="str">
            <v>TOMEROS DESBS TIPO TORODIM ALUMINIO E = 3MM VIAPOL OU EQUIV</v>
          </cell>
        </row>
        <row r="6388">
          <cell r="A6388">
            <v>4014</v>
          </cell>
          <cell r="B6388" t="str">
            <v>MANTA IMPERMEABILIZANTE A BASE DE ASFALTO MODIFICADO C/ POLI</v>
          </cell>
          <cell r="C6388" t="str">
            <v>M2</v>
          </cell>
          <cell r="D6388">
            <v>2</v>
          </cell>
          <cell r="E6388">
            <v>18.43</v>
          </cell>
          <cell r="F6388">
            <v>19.04</v>
          </cell>
          <cell r="H6388">
            <v>21.7</v>
          </cell>
          <cell r="I6388" t="str">
            <v>MATE MDIV 4014</v>
          </cell>
        </row>
        <row r="6389">
          <cell r="B6389" t="str">
            <v>MEROS DE APP TIPO TORODIM APP 3MM VIAPOL OU EQUIV</v>
          </cell>
        </row>
        <row r="6390">
          <cell r="A6390">
            <v>4015</v>
          </cell>
          <cell r="B6390" t="str">
            <v>MANTA IMPERMEABILIZANTE A BASE DE ASFALTO MODIFICADO C/ POLI</v>
          </cell>
          <cell r="C6390" t="str">
            <v>M2</v>
          </cell>
          <cell r="D6390">
            <v>2</v>
          </cell>
          <cell r="E6390">
            <v>21.29</v>
          </cell>
          <cell r="F6390">
            <v>21.99</v>
          </cell>
          <cell r="H6390">
            <v>25.07</v>
          </cell>
          <cell r="I6390" t="str">
            <v>MATE MDIV 4015</v>
          </cell>
        </row>
        <row r="6391">
          <cell r="B6391" t="str">
            <v>MEROS DE APP TIPO TORODIM 4MM VIAPOL OU EQUIV</v>
          </cell>
        </row>
        <row r="6392">
          <cell r="A6392">
            <v>4017</v>
          </cell>
          <cell r="B6392" t="str">
            <v>MANTA IMPERMEABILIZANTE A BASE DE ASFALTO MODIFICADO C/ POLI</v>
          </cell>
          <cell r="C6392" t="str">
            <v>M2</v>
          </cell>
          <cell r="D6392">
            <v>2</v>
          </cell>
          <cell r="E6392">
            <v>22.99</v>
          </cell>
          <cell r="F6392">
            <v>23.76</v>
          </cell>
          <cell r="H6392">
            <v>27.08</v>
          </cell>
          <cell r="I6392" t="str">
            <v>MATE MDIV 4017</v>
          </cell>
        </row>
        <row r="6393">
          <cell r="B6393" t="str">
            <v>MEROS DE APP TIPO TORODIM 5MM VIAPOL OU EQUIV</v>
          </cell>
        </row>
        <row r="6394">
          <cell r="A6394">
            <v>4023</v>
          </cell>
          <cell r="B6394" t="str">
            <v>MANTA P/ IMPERMEABILIZACAO TIPO SIKADUR COMBIFLEX-SIKA</v>
          </cell>
          <cell r="C6394" t="str">
            <v>M2</v>
          </cell>
          <cell r="D6394">
            <v>2</v>
          </cell>
          <cell r="E6394">
            <v>71.09</v>
          </cell>
          <cell r="F6394">
            <v>73.45</v>
          </cell>
          <cell r="H6394">
            <v>83.72</v>
          </cell>
          <cell r="I6394" t="str">
            <v>MATE MDIV 4023</v>
          </cell>
        </row>
        <row r="6395">
          <cell r="A6395">
            <v>25860</v>
          </cell>
          <cell r="B6395" t="str">
            <v>MANTA TERMOPLÁSTICA, PEAD, GEOMEMBRANA LISA, E = 0,50 MM, NB</v>
          </cell>
          <cell r="C6395" t="str">
            <v>M2</v>
          </cell>
          <cell r="D6395">
            <v>2</v>
          </cell>
          <cell r="E6395">
            <v>3.94</v>
          </cell>
          <cell r="F6395">
            <v>4.5599999999999996</v>
          </cell>
          <cell r="H6395">
            <v>5.81</v>
          </cell>
          <cell r="I6395" t="str">
            <v>MATE MDIV 25860</v>
          </cell>
        </row>
        <row r="6396">
          <cell r="B6396" t="str">
            <v>R 15352</v>
          </cell>
        </row>
        <row r="6397">
          <cell r="A6397">
            <v>25861</v>
          </cell>
          <cell r="B6397" t="str">
            <v>MANTA TERMOPLÁSTICA, PEAD, GEOMEMBRANA LISA, E = 0,75 MM, NB</v>
          </cell>
          <cell r="C6397" t="str">
            <v>M2</v>
          </cell>
          <cell r="D6397">
            <v>2</v>
          </cell>
          <cell r="E6397">
            <v>5.92</v>
          </cell>
          <cell r="F6397">
            <v>6.84</v>
          </cell>
          <cell r="H6397">
            <v>8.7200000000000006</v>
          </cell>
          <cell r="I6397" t="str">
            <v>MATE MDIV 25861</v>
          </cell>
        </row>
        <row r="6398">
          <cell r="B6398" t="str">
            <v>R 15352</v>
          </cell>
        </row>
        <row r="6399">
          <cell r="A6399">
            <v>25862</v>
          </cell>
          <cell r="B6399" t="str">
            <v>MANTA TERMOPLÁSTICA, PEAD, GEOMEMBRANA LISA, E = 0,80 MM, NB</v>
          </cell>
          <cell r="C6399" t="str">
            <v>M2</v>
          </cell>
          <cell r="D6399">
            <v>2</v>
          </cell>
          <cell r="E6399">
            <v>6.31</v>
          </cell>
          <cell r="F6399">
            <v>7.3</v>
          </cell>
          <cell r="H6399">
            <v>9.3000000000000007</v>
          </cell>
          <cell r="I6399" t="str">
            <v>MATE MDIV 25862</v>
          </cell>
        </row>
        <row r="6400">
          <cell r="B6400" t="str">
            <v>R 15352</v>
          </cell>
        </row>
        <row r="6401">
          <cell r="A6401">
            <v>25863</v>
          </cell>
          <cell r="B6401" t="str">
            <v>MANTA TERMOPLÁSTICA, PEAD, GEOMEMBRANA LISA, E = 1,00 MM, NB</v>
          </cell>
          <cell r="C6401" t="str">
            <v>M2</v>
          </cell>
          <cell r="D6401">
            <v>2</v>
          </cell>
          <cell r="E6401">
            <v>7.89</v>
          </cell>
          <cell r="F6401">
            <v>9.1199999999999992</v>
          </cell>
          <cell r="H6401">
            <v>11.62</v>
          </cell>
          <cell r="I6401" t="str">
            <v>MATE MDIV 25863</v>
          </cell>
        </row>
        <row r="6402">
          <cell r="B6402" t="str">
            <v>R 15352</v>
          </cell>
        </row>
        <row r="6403">
          <cell r="A6403" t="str">
            <v>ÓDIGO</v>
          </cell>
          <cell r="B6403" t="str">
            <v>| DESCRIÇÃO DO INSUMO</v>
          </cell>
          <cell r="C6403" t="str">
            <v>| UNID.</v>
          </cell>
          <cell r="D6403" t="str">
            <v>| CAT.</v>
          </cell>
          <cell r="E6403" t="str">
            <v>P R E Ç O</v>
          </cell>
          <cell r="F6403" t="str">
            <v>S  C A L C</v>
          </cell>
          <cell r="G6403" t="str">
            <v>U L A</v>
          </cell>
          <cell r="H6403" t="str">
            <v>D O S  |</v>
          </cell>
          <cell r="I6403" t="str">
            <v>COD.INTELIGENTE</v>
          </cell>
        </row>
        <row r="6404">
          <cell r="D6404">
            <v>1</v>
          </cell>
          <cell r="E6404" t="str">
            <v>.QUARTIL</v>
          </cell>
          <cell r="F6404" t="str">
            <v>MEDIANO</v>
          </cell>
          <cell r="G6404">
            <v>3</v>
          </cell>
          <cell r="H6404" t="str">
            <v>.QUARTIL</v>
          </cell>
        </row>
        <row r="6406">
          <cell r="A6406" t="str">
            <v>íNCULO..</v>
          </cell>
          <cell r="B6406" t="str">
            <v>...: NACIONAL CAIXA</v>
          </cell>
        </row>
        <row r="6408">
          <cell r="A6408">
            <v>25864</v>
          </cell>
          <cell r="B6408" t="str">
            <v>MANTA TERMOPLÁSTICA, PEAD, GEOMEMBRANA LISA, E = 1,50 MM, NB</v>
          </cell>
          <cell r="C6408" t="str">
            <v>M2</v>
          </cell>
          <cell r="D6408">
            <v>2</v>
          </cell>
          <cell r="E6408">
            <v>11.84</v>
          </cell>
          <cell r="F6408">
            <v>13.68</v>
          </cell>
          <cell r="H6408">
            <v>17.440000000000001</v>
          </cell>
          <cell r="I6408" t="str">
            <v>MATE MDIV 25864</v>
          </cell>
        </row>
        <row r="6409">
          <cell r="B6409" t="str">
            <v>R 15352</v>
          </cell>
        </row>
        <row r="6410">
          <cell r="A6410">
            <v>25865</v>
          </cell>
          <cell r="B6410" t="str">
            <v>MANTA TERMOPLÁSTICA, PEAD, GEOMEMBRANA LISA, E = 2,00 MM, NB</v>
          </cell>
          <cell r="C6410" t="str">
            <v>M2</v>
          </cell>
          <cell r="D6410">
            <v>2</v>
          </cell>
          <cell r="E6410">
            <v>15.79</v>
          </cell>
          <cell r="F6410">
            <v>18.25</v>
          </cell>
          <cell r="H6410">
            <v>23.25</v>
          </cell>
          <cell r="I6410" t="str">
            <v>MATE MDIV 25865</v>
          </cell>
        </row>
        <row r="6411">
          <cell r="B6411" t="str">
            <v>R 15352</v>
          </cell>
        </row>
        <row r="6412">
          <cell r="A6412">
            <v>25866</v>
          </cell>
          <cell r="B6412" t="str">
            <v>MANTA TERMOPLÁSTICA, PEAD, GEOMEMBRANA LISA, E = 2,50 MM, NB</v>
          </cell>
          <cell r="C6412" t="str">
            <v>M2</v>
          </cell>
          <cell r="D6412">
            <v>2</v>
          </cell>
          <cell r="E6412">
            <v>19.739999999999998</v>
          </cell>
          <cell r="F6412">
            <v>22.81</v>
          </cell>
          <cell r="H6412">
            <v>29.06</v>
          </cell>
          <cell r="I6412" t="str">
            <v>MATE MDIV 25866</v>
          </cell>
        </row>
        <row r="6413">
          <cell r="B6413" t="str">
            <v>R 15352</v>
          </cell>
        </row>
        <row r="6414">
          <cell r="A6414">
            <v>25868</v>
          </cell>
          <cell r="B6414" t="str">
            <v>MANTA TERMOPLÁSTICA, PEAD, GEOMEMBRANA TEXTURIZADA, E = 0,50</v>
          </cell>
          <cell r="C6414" t="str">
            <v>M2</v>
          </cell>
          <cell r="D6414">
            <v>2</v>
          </cell>
          <cell r="E6414">
            <v>4.37</v>
          </cell>
          <cell r="F6414">
            <v>5.05</v>
          </cell>
          <cell r="H6414">
            <v>6.43</v>
          </cell>
          <cell r="I6414" t="str">
            <v>MATE MDIV 25868</v>
          </cell>
        </row>
        <row r="6415">
          <cell r="B6415" t="str">
            <v>MM, NBR 15352</v>
          </cell>
        </row>
        <row r="6416">
          <cell r="A6416">
            <v>25869</v>
          </cell>
          <cell r="B6416" t="str">
            <v>MANTA TERMOPLÁSTICA, PEAD, GEOMEMBRANA TEXTURIZADA, E = 0,75</v>
          </cell>
          <cell r="C6416" t="str">
            <v>M2</v>
          </cell>
          <cell r="D6416">
            <v>2</v>
          </cell>
          <cell r="E6416">
            <v>6.57</v>
          </cell>
          <cell r="F6416">
            <v>7.59</v>
          </cell>
          <cell r="H6416">
            <v>9.68</v>
          </cell>
          <cell r="I6416" t="str">
            <v>MATE MDIV 25869</v>
          </cell>
        </row>
        <row r="6417">
          <cell r="B6417" t="str">
            <v>MM, NBR 15352</v>
          </cell>
        </row>
        <row r="6418">
          <cell r="A6418">
            <v>25870</v>
          </cell>
          <cell r="B6418" t="str">
            <v>MANTA TERMOPLÁSTICA, PEAD, GEOMEMBRANA TEXTURIZADA, E = 0,80</v>
          </cell>
          <cell r="C6418" t="str">
            <v>M2</v>
          </cell>
          <cell r="D6418">
            <v>2</v>
          </cell>
          <cell r="E6418">
            <v>6.98</v>
          </cell>
          <cell r="F6418">
            <v>8.07</v>
          </cell>
          <cell r="H6418">
            <v>10.28</v>
          </cell>
          <cell r="I6418" t="str">
            <v>MATE MDIV 25870</v>
          </cell>
        </row>
        <row r="6419">
          <cell r="B6419" t="str">
            <v>MM, NBR 15352</v>
          </cell>
        </row>
        <row r="6420">
          <cell r="A6420">
            <v>25871</v>
          </cell>
          <cell r="B6420" t="str">
            <v>MANTA TERMOPLÁSTICA, PEAD, GEOMEMBRANA TEXTURIZADA, E = 1,00</v>
          </cell>
          <cell r="C6420" t="str">
            <v>M2</v>
          </cell>
          <cell r="D6420">
            <v>2</v>
          </cell>
          <cell r="E6420">
            <v>8.67</v>
          </cell>
          <cell r="F6420">
            <v>10.02</v>
          </cell>
          <cell r="H6420">
            <v>12.77</v>
          </cell>
          <cell r="I6420" t="str">
            <v>MATE MDIV 25871</v>
          </cell>
        </row>
        <row r="6421">
          <cell r="B6421" t="str">
            <v>MM, NBR 15352</v>
          </cell>
        </row>
        <row r="6422">
          <cell r="A6422">
            <v>25867</v>
          </cell>
          <cell r="B6422" t="str">
            <v>MANTA TERMOPLÁSTICA, PEAD, GEOMEMBRANA TEXTURIZADA, E = 1,50</v>
          </cell>
          <cell r="C6422" t="str">
            <v>M2</v>
          </cell>
          <cell r="D6422">
            <v>2</v>
          </cell>
          <cell r="E6422">
            <v>12.88</v>
          </cell>
          <cell r="F6422">
            <v>14.88</v>
          </cell>
          <cell r="H6422">
            <v>18.96</v>
          </cell>
          <cell r="I6422" t="str">
            <v>MATE MDIV 25867</v>
          </cell>
        </row>
        <row r="6423">
          <cell r="B6423" t="str">
            <v>MM, NBR 15352</v>
          </cell>
        </row>
        <row r="6424">
          <cell r="A6424">
            <v>25872</v>
          </cell>
          <cell r="B6424" t="str">
            <v>MANTA TERMOPLÁSTICA, PEAD, GEOMEMBRANA TEXTURIZADA, E = 2,00</v>
          </cell>
          <cell r="C6424" t="str">
            <v>M2</v>
          </cell>
          <cell r="D6424">
            <v>2</v>
          </cell>
          <cell r="E6424">
            <v>17.170000000000002</v>
          </cell>
          <cell r="F6424">
            <v>19.84</v>
          </cell>
          <cell r="H6424">
            <v>25.28</v>
          </cell>
          <cell r="I6424" t="str">
            <v>MATE MDIV 25872</v>
          </cell>
        </row>
        <row r="6425">
          <cell r="B6425" t="str">
            <v>MM, NBR 15352</v>
          </cell>
        </row>
        <row r="6426">
          <cell r="A6426">
            <v>25873</v>
          </cell>
          <cell r="B6426" t="str">
            <v>MANTA TERMOPLÁSTICA, PEAD, GEOMEMBRANA TEXTURIZADA, E = 2,50</v>
          </cell>
          <cell r="C6426" t="str">
            <v>M2</v>
          </cell>
          <cell r="D6426">
            <v>2</v>
          </cell>
          <cell r="E6426">
            <v>21.47</v>
          </cell>
          <cell r="F6426">
            <v>24.81</v>
          </cell>
          <cell r="H6426">
            <v>31.61</v>
          </cell>
          <cell r="I6426" t="str">
            <v>MATE MDIV 25873</v>
          </cell>
        </row>
        <row r="6427">
          <cell r="B6427" t="str">
            <v>MM, NBR 15352</v>
          </cell>
        </row>
        <row r="6428">
          <cell r="A6428">
            <v>14535</v>
          </cell>
          <cell r="B6428" t="str">
            <v>MAQUINA (PRENSA HIDRAULICA) PMT-1000 P/ FABRICACAO DE TUBOS</v>
          </cell>
          <cell r="C6428" t="str">
            <v>UN</v>
          </cell>
          <cell r="D6428" t="str">
            <v>2     3</v>
          </cell>
          <cell r="E6428">
            <v>2959.4</v>
          </cell>
          <cell r="F6428">
            <v>32959.4</v>
          </cell>
          <cell r="G6428">
            <v>3</v>
          </cell>
          <cell r="H6428">
            <v>2959.4</v>
          </cell>
          <cell r="I6428" t="str">
            <v>EQHP EQAQ 14535</v>
          </cell>
        </row>
        <row r="6429">
          <cell r="B6429" t="str">
            <v>DE CONCRETO SIMPLES   DN200 A DN600 X 1000 A 1500MM DE COMPR</v>
          </cell>
        </row>
        <row r="6430">
          <cell r="B6430" t="e">
            <v>#VALUE!</v>
          </cell>
        </row>
        <row r="6431">
          <cell r="A6431">
            <v>14534</v>
          </cell>
          <cell r="B6431" t="str">
            <v>MAQUINA (PRENSA) VIBRATORIA TIPO MBM-3 C/ MOTOR ELETRICO 2CV</v>
          </cell>
          <cell r="C6431" t="str">
            <v>UN</v>
          </cell>
          <cell r="D6431">
            <v>2</v>
          </cell>
          <cell r="E6431">
            <v>9063.2999999999993</v>
          </cell>
          <cell r="F6431">
            <v>9063.2999999999993</v>
          </cell>
          <cell r="H6431">
            <v>9063.2999999999993</v>
          </cell>
          <cell r="I6431" t="str">
            <v>EQHP EQAQ 14534</v>
          </cell>
        </row>
        <row r="6432">
          <cell r="B6432" t="str">
            <v>P/ FAB DE PISOS INTERTRAVADOS PAV'S E BLOCOS DE CONCRETO -</v>
          </cell>
        </row>
        <row r="6433">
          <cell r="B6433" t="str">
            <v>MENEGOTTI</v>
          </cell>
        </row>
        <row r="6434">
          <cell r="A6434" t="str">
            <v>ÓDIGO</v>
          </cell>
          <cell r="B6434" t="str">
            <v>| DESCRIÇÃO DO INSUMO</v>
          </cell>
          <cell r="C6434" t="str">
            <v>| UNID.</v>
          </cell>
          <cell r="D6434" t="str">
            <v>| CAT.</v>
          </cell>
          <cell r="E6434" t="str">
            <v>P R E Ç O</v>
          </cell>
          <cell r="F6434" t="str">
            <v>S  C A L C</v>
          </cell>
          <cell r="G6434" t="str">
            <v>U L A</v>
          </cell>
          <cell r="H6434" t="str">
            <v>D O S  |</v>
          </cell>
          <cell r="I6434" t="str">
            <v>COD.INTELIGENTE</v>
          </cell>
        </row>
        <row r="6435">
          <cell r="D6435">
            <v>1</v>
          </cell>
          <cell r="E6435" t="str">
            <v>.QUARTIL</v>
          </cell>
          <cell r="F6435" t="str">
            <v>MEDIANO</v>
          </cell>
          <cell r="G6435">
            <v>3</v>
          </cell>
          <cell r="H6435" t="str">
            <v>.QUARTIL</v>
          </cell>
        </row>
        <row r="6437">
          <cell r="A6437" t="str">
            <v>íNCULO..</v>
          </cell>
          <cell r="B6437" t="str">
            <v>...: NACIONAL CAIXA</v>
          </cell>
        </row>
        <row r="6439">
          <cell r="A6439">
            <v>4037</v>
          </cell>
          <cell r="B6439" t="str">
            <v>MAQUINA DE CORTAR ACO TIPO SOGEMAT OU EQUIV (MANUAL)</v>
          </cell>
          <cell r="C6439" t="str">
            <v>H</v>
          </cell>
          <cell r="D6439">
            <v>2</v>
          </cell>
          <cell r="E6439">
            <v>3.04</v>
          </cell>
          <cell r="F6439">
            <v>3.04</v>
          </cell>
          <cell r="H6439">
            <v>3.04</v>
          </cell>
          <cell r="I6439" t="str">
            <v>EQHP EQLC 4037</v>
          </cell>
        </row>
        <row r="6440">
          <cell r="A6440">
            <v>4035</v>
          </cell>
          <cell r="B6440" t="str">
            <v>MAQUINA DE CORTAR ASFALTO/CONCRETO A GASOLINA POT * 10HP * C</v>
          </cell>
          <cell r="C6440" t="str">
            <v>H</v>
          </cell>
          <cell r="D6440">
            <v>1</v>
          </cell>
          <cell r="E6440">
            <v>2.0299999999999998</v>
          </cell>
          <cell r="F6440">
            <v>2.0299999999999998</v>
          </cell>
          <cell r="H6440">
            <v>2.0299999999999998</v>
          </cell>
          <cell r="I6440" t="str">
            <v>EQHP EQLC 4035</v>
          </cell>
        </row>
        <row r="6441">
          <cell r="B6441" t="str">
            <v>/ DISCO * ATE 20" * TIPO CLIPPER OU EQUIV (INCL MANUTENCAO/O</v>
          </cell>
        </row>
        <row r="6442">
          <cell r="B6442" t="str">
            <v>PERACAO)</v>
          </cell>
        </row>
        <row r="6443">
          <cell r="A6443">
            <v>11280</v>
          </cell>
          <cell r="B6443" t="str">
            <v>MAQUINA DE CORTAR ASFALTO/CONCRETO, TIPO CLIPPER C 84, COM M</v>
          </cell>
          <cell r="C6443" t="str">
            <v>UN</v>
          </cell>
          <cell r="D6443">
            <v>2</v>
          </cell>
          <cell r="E6443">
            <v>5983.32</v>
          </cell>
          <cell r="F6443">
            <v>5983.32</v>
          </cell>
          <cell r="H6443">
            <v>5983.32</v>
          </cell>
          <cell r="I6443" t="str">
            <v>EQHP EQAQ 11280</v>
          </cell>
        </row>
        <row r="6444">
          <cell r="B6444" t="str">
            <v>OTOR A  GASOLINA, 8,25 HP, C/ DISCO ATE 20"</v>
          </cell>
        </row>
        <row r="6445">
          <cell r="A6445">
            <v>14619</v>
          </cell>
          <cell r="B6445" t="str">
            <v>MAQUINA DE CORTAR FERRO, POLIKORTE, MODELO MIP-18 S, COM MOT</v>
          </cell>
          <cell r="C6445" t="str">
            <v>UN</v>
          </cell>
          <cell r="D6445">
            <v>2</v>
          </cell>
          <cell r="E6445">
            <v>2245.83</v>
          </cell>
          <cell r="F6445">
            <v>2245.83</v>
          </cell>
          <cell r="H6445">
            <v>2245.83</v>
          </cell>
          <cell r="I6445" t="str">
            <v>EQHP EQAQ 14619</v>
          </cell>
        </row>
        <row r="6446">
          <cell r="B6446" t="str">
            <v>OR 10 CV</v>
          </cell>
        </row>
        <row r="6447">
          <cell r="A6447">
            <v>4036</v>
          </cell>
          <cell r="B6447" t="str">
            <v>MAQUINA DE DOBRAR ACO DIAM ATE 1 1/2" TIPO NEOCONDE OU EQUIV</v>
          </cell>
          <cell r="C6447" t="str">
            <v>H</v>
          </cell>
          <cell r="D6447">
            <v>2</v>
          </cell>
          <cell r="E6447">
            <v>3.04</v>
          </cell>
          <cell r="F6447">
            <v>3.04</v>
          </cell>
          <cell r="H6447">
            <v>3.04</v>
          </cell>
          <cell r="I6447" t="str">
            <v>EQHP EQLC 4036</v>
          </cell>
        </row>
        <row r="6448">
          <cell r="B6448" t="str">
            <v>(MANUAL)</v>
          </cell>
        </row>
        <row r="6449">
          <cell r="A6449">
            <v>14647</v>
          </cell>
          <cell r="B6449" t="str">
            <v>MAQUINA DEMARCADORA DE FAIXA DE TRAFEGO FX24B CONSMAQ,AUTOPR</v>
          </cell>
          <cell r="C6449" t="str">
            <v>UN</v>
          </cell>
          <cell r="D6449" t="str">
            <v>1     9</v>
          </cell>
          <cell r="E6449">
            <v>2000</v>
          </cell>
          <cell r="F6449">
            <v>92000</v>
          </cell>
          <cell r="G6449">
            <v>9</v>
          </cell>
          <cell r="H6449">
            <v>2000</v>
          </cell>
          <cell r="I6449" t="str">
            <v>EQHP EQAQ 14647</v>
          </cell>
        </row>
        <row r="6450">
          <cell r="B6450" t="str">
            <v>OPELIDA,  MOTOR DIESEL 24 HP</v>
          </cell>
        </row>
        <row r="6451">
          <cell r="A6451">
            <v>13890</v>
          </cell>
          <cell r="B6451" t="str">
            <v>MAQUINA DEMARCADORA DE FAIXA DE TRAFEGO FX44 CONSMAQ, AUTOPR</v>
          </cell>
          <cell r="C6451" t="str">
            <v>UN</v>
          </cell>
          <cell r="D6451" t="str">
            <v>2    14</v>
          </cell>
          <cell r="E6451">
            <v>6441.92</v>
          </cell>
          <cell r="F6451">
            <v>146441.92000000001</v>
          </cell>
          <cell r="G6451">
            <v>14</v>
          </cell>
          <cell r="H6451">
            <v>6441.92</v>
          </cell>
          <cell r="I6451" t="str">
            <v>EQHP EQAQ 13890</v>
          </cell>
        </row>
        <row r="6452">
          <cell r="B6452" t="str">
            <v>OPELIDA,  MOTOR DIESEL 30 HP</v>
          </cell>
        </row>
        <row r="6453">
          <cell r="A6453">
            <v>10764</v>
          </cell>
          <cell r="B6453" t="str">
            <v>MAQUINA ELETRICA P/ POLIMENTO DE PISO</v>
          </cell>
          <cell r="C6453" t="str">
            <v>H</v>
          </cell>
          <cell r="D6453">
            <v>2</v>
          </cell>
          <cell r="E6453">
            <v>3.63</v>
          </cell>
          <cell r="F6453">
            <v>3.63</v>
          </cell>
          <cell r="H6453">
            <v>3.63</v>
          </cell>
          <cell r="I6453" t="str">
            <v>EQHP EQLC 10764</v>
          </cell>
        </row>
        <row r="6454">
          <cell r="A6454">
            <v>14574</v>
          </cell>
          <cell r="B6454" t="str">
            <v>MAQUINA FRESADORA DE PAVIMENTACAO ASFALTICA, WIRTGEN, MODELO</v>
          </cell>
          <cell r="C6454" t="str">
            <v>UN</v>
          </cell>
          <cell r="D6454" t="str">
            <v>2    92</v>
          </cell>
          <cell r="E6454">
            <v>7055.03</v>
          </cell>
          <cell r="F6454">
            <v>927055.03</v>
          </cell>
          <cell r="G6454">
            <v>92</v>
          </cell>
          <cell r="H6454">
            <v>7055.03</v>
          </cell>
          <cell r="I6454" t="str">
            <v>EQHP EQAQ 14574</v>
          </cell>
        </row>
        <row r="6455">
          <cell r="B6455" t="str">
            <v>W 1000 L, POTÊNCIA 173 HP (IMPORTADA)</v>
          </cell>
        </row>
        <row r="6456">
          <cell r="A6456">
            <v>10754</v>
          </cell>
          <cell r="B6456" t="str">
            <v>MAQUINA JATO AREIA PNEUMATICA, 270 KG</v>
          </cell>
          <cell r="C6456" t="str">
            <v>H</v>
          </cell>
          <cell r="D6456">
            <v>1</v>
          </cell>
          <cell r="E6456">
            <v>4.3099999999999996</v>
          </cell>
          <cell r="F6456">
            <v>4.3099999999999996</v>
          </cell>
          <cell r="H6456">
            <v>4.3099999999999996</v>
          </cell>
          <cell r="I6456" t="str">
            <v>EQHP EQLC 10754</v>
          </cell>
        </row>
        <row r="6457">
          <cell r="A6457">
            <v>20189</v>
          </cell>
          <cell r="B6457" t="str">
            <v>MAQUINA JATO DE AREIA PNEUMATICA CAMARA DUPLA 1 SAIDA</v>
          </cell>
          <cell r="C6457" t="str">
            <v>H</v>
          </cell>
          <cell r="D6457">
            <v>2</v>
          </cell>
          <cell r="E6457">
            <v>4.84</v>
          </cell>
          <cell r="F6457">
            <v>4.84</v>
          </cell>
          <cell r="H6457">
            <v>4.84</v>
          </cell>
          <cell r="I6457" t="str">
            <v>EQHP EQLC 20189</v>
          </cell>
        </row>
        <row r="6458">
          <cell r="A6458">
            <v>20190</v>
          </cell>
          <cell r="B6458" t="str">
            <v>MAQUINA JATO DE AREIA PNEUMATICA CAMARA DUPLA 2 SAIDA</v>
          </cell>
          <cell r="C6458" t="str">
            <v>H</v>
          </cell>
          <cell r="D6458">
            <v>2</v>
          </cell>
          <cell r="E6458">
            <v>7.18</v>
          </cell>
          <cell r="F6458">
            <v>7.18</v>
          </cell>
          <cell r="H6458">
            <v>7.18</v>
          </cell>
          <cell r="I6458" t="str">
            <v>EQHP EQLC 20190</v>
          </cell>
        </row>
        <row r="6459">
          <cell r="A6459">
            <v>20216</v>
          </cell>
          <cell r="B6459" t="str">
            <v>MAQUINA P/ DESBOBINAR, ENDIREITAR E CORTAR FERRO, MENEGOTTI,</v>
          </cell>
          <cell r="C6459" t="str">
            <v>UN</v>
          </cell>
          <cell r="D6459">
            <v>2</v>
          </cell>
          <cell r="E6459">
            <v>2443.27</v>
          </cell>
          <cell r="F6459">
            <v>2443.27</v>
          </cell>
          <cell r="H6459">
            <v>2443.27</v>
          </cell>
          <cell r="I6459" t="str">
            <v>EQHP EQAQ 20216</v>
          </cell>
        </row>
        <row r="6460">
          <cell r="B6460" t="str">
            <v>MODELO MCF,  C/ MOTOR ELETRICO 2 HP</v>
          </cell>
        </row>
        <row r="6461">
          <cell r="A6461">
            <v>3335</v>
          </cell>
          <cell r="B6461" t="str">
            <v>MAQUINA P/ SOLDA ELETRICA TIPO BAMBINA TIG 30 AC/DC DA BAMBO</v>
          </cell>
          <cell r="C6461" t="str">
            <v>H</v>
          </cell>
          <cell r="D6461">
            <v>2</v>
          </cell>
          <cell r="E6461">
            <v>0.92</v>
          </cell>
          <cell r="F6461">
            <v>0.92</v>
          </cell>
          <cell r="H6461">
            <v>0.92</v>
          </cell>
          <cell r="I6461" t="str">
            <v>EQHP EQLC 3335</v>
          </cell>
        </row>
        <row r="6462">
          <cell r="B6462" t="str">
            <v>ZZI OU EQUIV</v>
          </cell>
        </row>
        <row r="6463">
          <cell r="A6463">
            <v>12868</v>
          </cell>
          <cell r="B6463" t="str">
            <v>MARCENEIRO</v>
          </cell>
          <cell r="C6463" t="str">
            <v>H</v>
          </cell>
          <cell r="D6463">
            <v>2</v>
          </cell>
          <cell r="E6463">
            <v>3.1</v>
          </cell>
          <cell r="F6463">
            <v>3.1</v>
          </cell>
          <cell r="H6463">
            <v>3.1</v>
          </cell>
          <cell r="I6463" t="str">
            <v>MOBR MOBA 12868</v>
          </cell>
        </row>
        <row r="6464">
          <cell r="A6464">
            <v>191</v>
          </cell>
          <cell r="B6464" t="str">
            <v>MARCO/ARO/BATENTE SIMPLES / GRADE CANTO 7 X 3,5CM P/ PORTA 0</v>
          </cell>
          <cell r="C6464" t="str">
            <v>JG</v>
          </cell>
          <cell r="D6464">
            <v>2</v>
          </cell>
          <cell r="E6464">
            <v>47.98</v>
          </cell>
          <cell r="F6464">
            <v>54.61</v>
          </cell>
          <cell r="H6464">
            <v>57.04</v>
          </cell>
          <cell r="I6464" t="str">
            <v>MATE MDIV 191</v>
          </cell>
        </row>
        <row r="6465">
          <cell r="A6465" t="str">
            <v>ÓDIGO</v>
          </cell>
          <cell r="B6465" t="str">
            <v>| DESCRIÇÃO DO INSUMO</v>
          </cell>
          <cell r="C6465" t="str">
            <v>| UNID.</v>
          </cell>
          <cell r="D6465" t="str">
            <v>| CAT.</v>
          </cell>
          <cell r="E6465" t="str">
            <v>P R E Ç O</v>
          </cell>
          <cell r="F6465" t="str">
            <v>S  C A L C</v>
          </cell>
          <cell r="G6465" t="str">
            <v>U L A</v>
          </cell>
          <cell r="H6465" t="str">
            <v>D O S  |</v>
          </cell>
          <cell r="I6465" t="str">
            <v>COD.INTELIGENTE</v>
          </cell>
        </row>
        <row r="6466">
          <cell r="D6466">
            <v>1</v>
          </cell>
          <cell r="E6466" t="str">
            <v>.QUARTIL</v>
          </cell>
          <cell r="F6466" t="str">
            <v>MEDIANO</v>
          </cell>
          <cell r="G6466">
            <v>3</v>
          </cell>
          <cell r="H6466" t="str">
            <v>.QUARTIL</v>
          </cell>
        </row>
        <row r="6468">
          <cell r="A6468" t="str">
            <v>íNCULO..</v>
          </cell>
          <cell r="B6468" t="str">
            <v>...: NACIONAL CAIXA</v>
          </cell>
        </row>
        <row r="6470">
          <cell r="B6470" t="str">
            <v>,60 A 1,20 X 2,10M   MADEIRA REGIONAL 1A</v>
          </cell>
        </row>
        <row r="6471">
          <cell r="A6471">
            <v>195</v>
          </cell>
          <cell r="B6471" t="str">
            <v>MARCO/ARO/BATENTE SIMPLES / GRADE CANTO 7 X 3,5CM P/ PORTA 0</v>
          </cell>
          <cell r="C6471" t="str">
            <v>JG</v>
          </cell>
          <cell r="D6471">
            <v>2</v>
          </cell>
          <cell r="E6471">
            <v>41</v>
          </cell>
          <cell r="F6471">
            <v>46.66</v>
          </cell>
          <cell r="H6471">
            <v>48.74</v>
          </cell>
          <cell r="I6471" t="str">
            <v>MATE MDIV 195</v>
          </cell>
        </row>
        <row r="6472">
          <cell r="B6472" t="str">
            <v>,60 A 1,20 X 2,10M MADEIRA REGIONAL 2A</v>
          </cell>
        </row>
        <row r="6473">
          <cell r="A6473">
            <v>194</v>
          </cell>
          <cell r="B6473" t="str">
            <v>MARCO/ARO/BATENTE SIMPLES / GRADE CANTO 7 X 3CM P/ PORTA 0,6</v>
          </cell>
          <cell r="C6473" t="str">
            <v>JG</v>
          </cell>
          <cell r="D6473">
            <v>2</v>
          </cell>
          <cell r="E6473">
            <v>39.94</v>
          </cell>
          <cell r="F6473">
            <v>45.46</v>
          </cell>
          <cell r="H6473">
            <v>47.48</v>
          </cell>
          <cell r="I6473" t="str">
            <v>MATE MDIV 194</v>
          </cell>
        </row>
        <row r="6474">
          <cell r="B6474" t="str">
            <v>0 A 1,20 X 2,10M MADEIRA REGIONAL 2A</v>
          </cell>
        </row>
        <row r="6475">
          <cell r="A6475">
            <v>190</v>
          </cell>
          <cell r="B6475" t="str">
            <v>MARCO/ARO/BATENTE SIMPLES/ GRADE CANTO 7 X 3CM P/ PORTA 0,60</v>
          </cell>
          <cell r="C6475" t="str">
            <v>JG</v>
          </cell>
          <cell r="D6475">
            <v>2</v>
          </cell>
          <cell r="E6475">
            <v>43.85</v>
          </cell>
          <cell r="F6475">
            <v>49.91</v>
          </cell>
          <cell r="H6475">
            <v>52.13</v>
          </cell>
          <cell r="I6475" t="str">
            <v>MATE MDIV 190</v>
          </cell>
        </row>
        <row r="6476">
          <cell r="B6476" t="str">
            <v>A 1,20 X 2,10M MADEIRA REGIONAL 1A</v>
          </cell>
        </row>
        <row r="6477">
          <cell r="A6477">
            <v>11691</v>
          </cell>
          <cell r="B6477" t="str">
            <v>MARMORE ACINZENTADO POLIDO P/ BANCADA E = 2,5CM</v>
          </cell>
          <cell r="C6477" t="str">
            <v>M2</v>
          </cell>
          <cell r="D6477">
            <v>2</v>
          </cell>
          <cell r="E6477">
            <v>113.87</v>
          </cell>
          <cell r="F6477">
            <v>130.27000000000001</v>
          </cell>
          <cell r="H6477">
            <v>148.61000000000001</v>
          </cell>
          <cell r="I6477" t="str">
            <v>MATE MDIV 11691</v>
          </cell>
        </row>
        <row r="6478">
          <cell r="A6478">
            <v>10628</v>
          </cell>
          <cell r="B6478" t="str">
            <v>MARMORE ACINZENTADO POLIDO P/ DIVISORIA E = 3CM</v>
          </cell>
          <cell r="C6478" t="str">
            <v>M2</v>
          </cell>
          <cell r="D6478">
            <v>2</v>
          </cell>
          <cell r="E6478">
            <v>159.41999999999999</v>
          </cell>
          <cell r="F6478">
            <v>182.38</v>
          </cell>
          <cell r="H6478">
            <v>208.05</v>
          </cell>
          <cell r="I6478" t="str">
            <v>MATE MDIV 10628</v>
          </cell>
        </row>
        <row r="6479">
          <cell r="A6479">
            <v>10722</v>
          </cell>
          <cell r="B6479" t="str">
            <v>MARMORE ACINZENTADO POLIDO P/ PISO 20 X 30CM E = 2CM</v>
          </cell>
          <cell r="C6479" t="str">
            <v>M2</v>
          </cell>
          <cell r="D6479">
            <v>2</v>
          </cell>
          <cell r="E6479">
            <v>64.05</v>
          </cell>
          <cell r="F6479">
            <v>73.28</v>
          </cell>
          <cell r="H6479">
            <v>83.59</v>
          </cell>
          <cell r="I6479" t="str">
            <v>MATE MDIV 10722</v>
          </cell>
        </row>
        <row r="6480">
          <cell r="A6480">
            <v>11692</v>
          </cell>
          <cell r="B6480" t="str">
            <v>MARMORE BRANCO POLIDO P/ BANCADA E = 3CM</v>
          </cell>
          <cell r="C6480" t="str">
            <v>M2</v>
          </cell>
          <cell r="D6480">
            <v>2</v>
          </cell>
          <cell r="E6480">
            <v>134.51</v>
          </cell>
          <cell r="F6480">
            <v>153.88999999999999</v>
          </cell>
          <cell r="H6480">
            <v>175.54</v>
          </cell>
          <cell r="I6480" t="str">
            <v>MATE MDIV 11692</v>
          </cell>
        </row>
        <row r="6481">
          <cell r="A6481">
            <v>10629</v>
          </cell>
          <cell r="B6481" t="str">
            <v>MARMORE BRANCO POLIDO P/ DIVISORIAS E = 3CM</v>
          </cell>
          <cell r="C6481" t="str">
            <v>M2</v>
          </cell>
          <cell r="D6481">
            <v>2</v>
          </cell>
          <cell r="E6481">
            <v>155.15</v>
          </cell>
          <cell r="F6481">
            <v>177.5</v>
          </cell>
          <cell r="H6481">
            <v>202.48</v>
          </cell>
          <cell r="I6481" t="str">
            <v>MATE MDIV 10629</v>
          </cell>
        </row>
        <row r="6482">
          <cell r="A6482">
            <v>10723</v>
          </cell>
          <cell r="B6482" t="str">
            <v>MARMORE BRANCO POLIDO P/ PISO 20 X 30CM E = 2CM</v>
          </cell>
          <cell r="C6482" t="str">
            <v>M2</v>
          </cell>
          <cell r="D6482">
            <v>2</v>
          </cell>
          <cell r="E6482">
            <v>62.62</v>
          </cell>
          <cell r="F6482">
            <v>71.650000000000006</v>
          </cell>
          <cell r="H6482">
            <v>81.73</v>
          </cell>
          <cell r="I6482" t="str">
            <v>MATE MDIV 10723</v>
          </cell>
        </row>
        <row r="6483">
          <cell r="A6483">
            <v>4755</v>
          </cell>
          <cell r="B6483" t="str">
            <v>MARMORISTA/GRANITEIRO</v>
          </cell>
          <cell r="C6483" t="str">
            <v>H</v>
          </cell>
          <cell r="D6483">
            <v>2</v>
          </cell>
          <cell r="E6483">
            <v>3.1</v>
          </cell>
          <cell r="F6483">
            <v>3.1</v>
          </cell>
          <cell r="H6483">
            <v>3.1</v>
          </cell>
          <cell r="I6483" t="str">
            <v>MOBR MOBA 4755</v>
          </cell>
        </row>
        <row r="6484">
          <cell r="A6484">
            <v>4046</v>
          </cell>
          <cell r="B6484" t="str">
            <v>MARTELETE OU ROMPEDOR PNEUMATICO ATLAS COPCO TEX-27PS, 27 A</v>
          </cell>
          <cell r="C6484" t="str">
            <v>UN</v>
          </cell>
          <cell r="D6484">
            <v>1</v>
          </cell>
          <cell r="E6484">
            <v>4147</v>
          </cell>
          <cell r="F6484">
            <v>4147</v>
          </cell>
          <cell r="H6484">
            <v>4147</v>
          </cell>
          <cell r="I6484" t="str">
            <v>EQHP EQAQ 4046</v>
          </cell>
        </row>
        <row r="6485">
          <cell r="B6485" t="str">
            <v>29KG, 1000 IMPACTOS/MIN</v>
          </cell>
        </row>
        <row r="6486">
          <cell r="A6486">
            <v>4040</v>
          </cell>
          <cell r="B6486" t="str">
            <v>MARTELETE OU ROMPEDOR PNEUMATICO TIPO ATLAS COPCO TEX-31 , 2</v>
          </cell>
          <cell r="C6486" t="str">
            <v>H</v>
          </cell>
          <cell r="D6486">
            <v>1</v>
          </cell>
          <cell r="E6486">
            <v>2.75</v>
          </cell>
          <cell r="F6486">
            <v>2.75</v>
          </cell>
          <cell r="H6486">
            <v>2.75</v>
          </cell>
          <cell r="I6486" t="str">
            <v>EQHP EQLC 4040</v>
          </cell>
        </row>
        <row r="6487">
          <cell r="B6487" t="str">
            <v>7 KG OU EQUIV</v>
          </cell>
        </row>
        <row r="6488">
          <cell r="A6488">
            <v>4044</v>
          </cell>
          <cell r="B6488" t="str">
            <v>MARTELETE OU ROMPEDOR PNEUMATICO TIPO ATLAS COPCO TEX-32 32,</v>
          </cell>
          <cell r="C6488" t="str">
            <v>H</v>
          </cell>
          <cell r="D6488">
            <v>2</v>
          </cell>
          <cell r="E6488">
            <v>2.75</v>
          </cell>
          <cell r="F6488">
            <v>2.75</v>
          </cell>
          <cell r="H6488">
            <v>2.75</v>
          </cell>
          <cell r="I6488" t="str">
            <v>EQHP EQLC 4044</v>
          </cell>
        </row>
        <row r="6489">
          <cell r="B6489" t="str">
            <v>6 KG OU EQUIV</v>
          </cell>
        </row>
        <row r="6490">
          <cell r="A6490">
            <v>4043</v>
          </cell>
          <cell r="B6490" t="str">
            <v>MARTELETE OU ROMPEDOR PNEUMATICO TIPO ATLAS COPCO TEX-43,36</v>
          </cell>
          <cell r="C6490" t="str">
            <v>H</v>
          </cell>
          <cell r="D6490">
            <v>2</v>
          </cell>
          <cell r="E6490">
            <v>2.82</v>
          </cell>
          <cell r="F6490">
            <v>2.82</v>
          </cell>
          <cell r="H6490">
            <v>2.82</v>
          </cell>
          <cell r="I6490" t="str">
            <v>EQHP EQLC 4043</v>
          </cell>
        </row>
        <row r="6491">
          <cell r="B6491" t="str">
            <v>A 44 KG OU EQUIV</v>
          </cell>
        </row>
        <row r="6492">
          <cell r="A6492">
            <v>4045</v>
          </cell>
          <cell r="B6492" t="str">
            <v>MARTELETE OU ROMPEDOR PNEUMATICO TIPO ATLAS COPCO 27 A 44KG</v>
          </cell>
          <cell r="C6492" t="str">
            <v>H</v>
          </cell>
          <cell r="D6492">
            <v>2</v>
          </cell>
          <cell r="E6492">
            <v>3.09</v>
          </cell>
          <cell r="F6492">
            <v>3.09</v>
          </cell>
          <cell r="H6492">
            <v>3.09</v>
          </cell>
          <cell r="I6492" t="str">
            <v>EQHP EQLC 4045</v>
          </cell>
        </row>
        <row r="6493">
          <cell r="B6493" t="str">
            <v>INCLUSIVE CONJUNTO DE MANGUEIRAS ( 2 X 15M)</v>
          </cell>
        </row>
        <row r="6494">
          <cell r="A6494">
            <v>25956</v>
          </cell>
          <cell r="B6494" t="str">
            <v>MARTELO DEMOLIDOR PNEUMÁTICO MANUAL, MARCA  ATLAS COPCO, MOD</v>
          </cell>
          <cell r="C6494" t="str">
            <v>UN</v>
          </cell>
          <cell r="D6494">
            <v>2</v>
          </cell>
          <cell r="E6494">
            <v>4839.32</v>
          </cell>
          <cell r="F6494">
            <v>4839.32</v>
          </cell>
          <cell r="H6494">
            <v>4839.32</v>
          </cell>
          <cell r="I6494" t="str">
            <v>EQHP EQAQ 25956</v>
          </cell>
        </row>
        <row r="6495">
          <cell r="B6495" t="str">
            <v>ELO TEX-33KG,  CONSUMO DE AR 90PCM</v>
          </cell>
        </row>
        <row r="6496">
          <cell r="A6496" t="str">
            <v>ÓDIGO</v>
          </cell>
          <cell r="B6496" t="str">
            <v>| DESCRIÇÃO DO INSUMO</v>
          </cell>
          <cell r="C6496" t="str">
            <v>| UNID.</v>
          </cell>
          <cell r="D6496" t="str">
            <v>| CAT.</v>
          </cell>
          <cell r="E6496" t="str">
            <v>P R E Ç O</v>
          </cell>
          <cell r="F6496" t="str">
            <v>S  C A L C</v>
          </cell>
          <cell r="G6496" t="str">
            <v>U L A</v>
          </cell>
          <cell r="H6496" t="str">
            <v>D O S  |</v>
          </cell>
          <cell r="I6496" t="str">
            <v>COD.INTELIGENTE</v>
          </cell>
        </row>
        <row r="6497">
          <cell r="D6497">
            <v>1</v>
          </cell>
          <cell r="E6497" t="str">
            <v>.QUARTIL</v>
          </cell>
          <cell r="F6497" t="str">
            <v>MEDIANO</v>
          </cell>
          <cell r="G6497">
            <v>3</v>
          </cell>
          <cell r="H6497" t="str">
            <v>.QUARTIL</v>
          </cell>
        </row>
        <row r="6499">
          <cell r="A6499" t="str">
            <v>íNCULO..</v>
          </cell>
          <cell r="B6499" t="str">
            <v>...: NACIONAL CAIXA</v>
          </cell>
        </row>
        <row r="6501">
          <cell r="A6501">
            <v>14531</v>
          </cell>
          <cell r="B6501" t="str">
            <v>MARTELO DEMOLIDOR PNEUMÁTICO MANUAL, MARCA ATLAS COPCO, MODE</v>
          </cell>
          <cell r="C6501" t="str">
            <v>UN</v>
          </cell>
          <cell r="D6501">
            <v>2</v>
          </cell>
          <cell r="E6501">
            <v>3837.42</v>
          </cell>
          <cell r="F6501">
            <v>3837.42</v>
          </cell>
          <cell r="H6501">
            <v>3837.42</v>
          </cell>
          <cell r="I6501" t="str">
            <v>EQHP EQAQ 14531</v>
          </cell>
        </row>
        <row r="6502">
          <cell r="B6502" t="str">
            <v>LO TEX 22 PS</v>
          </cell>
        </row>
        <row r="6503">
          <cell r="A6503">
            <v>11616</v>
          </cell>
          <cell r="B6503" t="str">
            <v>MARTELO DEMOLIDOR PNEUMÁTICO MANUAL, MARCA ATLAS COPCO, MODE</v>
          </cell>
          <cell r="C6503" t="str">
            <v>UN</v>
          </cell>
          <cell r="D6503">
            <v>2</v>
          </cell>
          <cell r="E6503">
            <v>4977.84</v>
          </cell>
          <cell r="F6503">
            <v>4977.84</v>
          </cell>
          <cell r="H6503">
            <v>4977.84</v>
          </cell>
          <cell r="I6503" t="str">
            <v>EQHP EQAQ 11616</v>
          </cell>
        </row>
        <row r="6504">
          <cell r="B6504" t="str">
            <v>LO TEX 32 P</v>
          </cell>
        </row>
        <row r="6505">
          <cell r="A6505">
            <v>14529</v>
          </cell>
          <cell r="B6505" t="str">
            <v>MARTELO PERFURADOR PNEUMÁTICO MANUAL, MARCA ATLAS COPCO, MOD</v>
          </cell>
          <cell r="C6505" t="str">
            <v>UN</v>
          </cell>
          <cell r="D6505">
            <v>2</v>
          </cell>
          <cell r="E6505">
            <v>4917.6099999999997</v>
          </cell>
          <cell r="F6505">
            <v>4917.6099999999997</v>
          </cell>
          <cell r="H6505">
            <v>4917.6099999999997</v>
          </cell>
          <cell r="I6505" t="str">
            <v>EQHP EQAQ 14529</v>
          </cell>
        </row>
        <row r="6506">
          <cell r="B6506" t="str">
            <v>ELO BBD 12 T</v>
          </cell>
        </row>
        <row r="6507">
          <cell r="A6507">
            <v>13447</v>
          </cell>
          <cell r="B6507" t="str">
            <v>MARTELO PERFURADOR PNEUMÁTICO MANUAL, MARCA ATLAS COPCO, MOD</v>
          </cell>
          <cell r="C6507" t="str">
            <v>UN</v>
          </cell>
          <cell r="D6507">
            <v>2</v>
          </cell>
          <cell r="E6507">
            <v>4285.33</v>
          </cell>
          <cell r="F6507">
            <v>4285.33</v>
          </cell>
          <cell r="H6507">
            <v>4285.33</v>
          </cell>
          <cell r="I6507" t="str">
            <v>EQHP EQAQ 13447</v>
          </cell>
        </row>
        <row r="6508">
          <cell r="B6508" t="str">
            <v>ELO RH 656</v>
          </cell>
        </row>
        <row r="6509">
          <cell r="A6509">
            <v>10747</v>
          </cell>
          <cell r="B6509" t="str">
            <v>MARTELO PERFURADOR PNEUMÁTICO MANUAL, MARCA ATLAS COPCO, MOD</v>
          </cell>
          <cell r="C6509" t="str">
            <v>UN</v>
          </cell>
          <cell r="D6509">
            <v>2</v>
          </cell>
          <cell r="E6509">
            <v>4391.62</v>
          </cell>
          <cell r="F6509">
            <v>4391.62</v>
          </cell>
          <cell r="H6509">
            <v>4391.62</v>
          </cell>
          <cell r="I6509" t="str">
            <v>EQHP EQAQ 10747</v>
          </cell>
        </row>
        <row r="6510">
          <cell r="B6510" t="str">
            <v>ELO RH 658</v>
          </cell>
        </row>
        <row r="6511">
          <cell r="A6511">
            <v>4054</v>
          </cell>
          <cell r="B6511" t="str">
            <v>MASSA A OLEO P/ MADEIRAS - LATA DE 18 L</v>
          </cell>
          <cell r="C6511" t="str">
            <v>18L</v>
          </cell>
          <cell r="D6511">
            <v>2</v>
          </cell>
          <cell r="E6511">
            <v>134.77000000000001</v>
          </cell>
          <cell r="F6511">
            <v>147.78</v>
          </cell>
          <cell r="H6511">
            <v>167.3</v>
          </cell>
          <cell r="I6511" t="str">
            <v>MATE MDIV 4054</v>
          </cell>
        </row>
        <row r="6512">
          <cell r="A6512">
            <v>4052</v>
          </cell>
          <cell r="B6512" t="str">
            <v>MASSA ACRILICA</v>
          </cell>
          <cell r="C6512" t="str">
            <v>18L</v>
          </cell>
          <cell r="D6512">
            <v>2</v>
          </cell>
          <cell r="E6512">
            <v>105.96</v>
          </cell>
          <cell r="F6512">
            <v>116.19</v>
          </cell>
          <cell r="H6512">
            <v>131.53</v>
          </cell>
          <cell r="I6512" t="str">
            <v>MATE MDIV 4052</v>
          </cell>
        </row>
        <row r="6513">
          <cell r="A6513">
            <v>4056</v>
          </cell>
          <cell r="B6513" t="str">
            <v>MASSA ACRILICA P/ PAREDES INTERIOR/EXTERIOR</v>
          </cell>
          <cell r="C6513" t="str">
            <v>GL</v>
          </cell>
          <cell r="D6513">
            <v>2</v>
          </cell>
          <cell r="E6513">
            <v>20.260000000000002</v>
          </cell>
          <cell r="F6513">
            <v>22.21</v>
          </cell>
          <cell r="H6513">
            <v>25.15</v>
          </cell>
          <cell r="I6513" t="str">
            <v>MATE MDIV 4056</v>
          </cell>
        </row>
        <row r="6514">
          <cell r="A6514">
            <v>4053</v>
          </cell>
          <cell r="B6514" t="str">
            <v>MASSA BASE A OLEO</v>
          </cell>
          <cell r="C6514" t="str">
            <v>GL</v>
          </cell>
          <cell r="D6514">
            <v>2</v>
          </cell>
          <cell r="E6514">
            <v>27.32</v>
          </cell>
          <cell r="F6514">
            <v>29.96</v>
          </cell>
          <cell r="H6514">
            <v>33.92</v>
          </cell>
          <cell r="I6514" t="str">
            <v>MATE MDIV 4053</v>
          </cell>
        </row>
        <row r="6515">
          <cell r="A6515">
            <v>7326</v>
          </cell>
          <cell r="B6515" t="str">
            <v>MASSA BETUMINOSA P/ CONSERTO DE TRINCAS E CALHAS METALICAS T</v>
          </cell>
          <cell r="C6515" t="str">
            <v>KG</v>
          </cell>
          <cell r="D6515">
            <v>2</v>
          </cell>
          <cell r="E6515">
            <v>12.38</v>
          </cell>
          <cell r="F6515">
            <v>14.8</v>
          </cell>
          <cell r="H6515">
            <v>17.57</v>
          </cell>
          <cell r="I6515" t="str">
            <v>MATE MDIV 7326</v>
          </cell>
        </row>
        <row r="6516">
          <cell r="B6516" t="str">
            <v>P CARBOPLASTICO 2 OTTO BAUMGART OU EQUIV</v>
          </cell>
        </row>
        <row r="6517">
          <cell r="A6517">
            <v>7328</v>
          </cell>
          <cell r="B6517" t="str">
            <v>MASSA BETUMINOSA P/ IMPERMEABILIZACAO TP CARBOLASTICO NUM 1-</v>
          </cell>
          <cell r="C6517" t="str">
            <v>KG</v>
          </cell>
          <cell r="D6517">
            <v>2</v>
          </cell>
          <cell r="E6517">
            <v>12.32</v>
          </cell>
          <cell r="F6517">
            <v>14.72</v>
          </cell>
          <cell r="H6517">
            <v>17.48</v>
          </cell>
          <cell r="I6517" t="str">
            <v>MATE MDIV 7328</v>
          </cell>
        </row>
        <row r="6518">
          <cell r="B6518" t="str">
            <v>OTTO BAUMGART OU EQUIV</v>
          </cell>
        </row>
        <row r="6519">
          <cell r="A6519">
            <v>7323</v>
          </cell>
          <cell r="B6519" t="str">
            <v>MASSA BETUMINOSA P/ ISOLAMENTOS, TIPO ISOLIT OTTO BAUMGART O</v>
          </cell>
          <cell r="C6519" t="str">
            <v>KG</v>
          </cell>
          <cell r="D6519">
            <v>2</v>
          </cell>
          <cell r="E6519">
            <v>2.5499999999999998</v>
          </cell>
          <cell r="F6519">
            <v>3.04</v>
          </cell>
          <cell r="H6519">
            <v>3.62</v>
          </cell>
          <cell r="I6519" t="str">
            <v>MATE MDIV 7323</v>
          </cell>
        </row>
        <row r="6520">
          <cell r="B6520" t="str">
            <v>U EQUIV</v>
          </cell>
        </row>
        <row r="6521">
          <cell r="A6521">
            <v>4051</v>
          </cell>
          <cell r="B6521" t="str">
            <v>MASSA CORRIDA A BASE LATEX PVA</v>
          </cell>
          <cell r="C6521" t="str">
            <v>18L</v>
          </cell>
          <cell r="D6521">
            <v>2</v>
          </cell>
          <cell r="E6521">
            <v>51.32</v>
          </cell>
          <cell r="F6521">
            <v>56.28</v>
          </cell>
          <cell r="H6521">
            <v>63.71</v>
          </cell>
          <cell r="I6521" t="str">
            <v>MATE MDIV 4051</v>
          </cell>
        </row>
        <row r="6522">
          <cell r="A6522">
            <v>4048</v>
          </cell>
          <cell r="B6522" t="str">
            <v>MASSA CORRIDA A BASE LATEX PVA</v>
          </cell>
          <cell r="C6522" t="str">
            <v>L</v>
          </cell>
          <cell r="D6522">
            <v>2</v>
          </cell>
          <cell r="E6522">
            <v>4.0199999999999996</v>
          </cell>
          <cell r="F6522">
            <v>4.41</v>
          </cell>
          <cell r="H6522">
            <v>5</v>
          </cell>
          <cell r="I6522" t="str">
            <v>MATE MDIV 4048</v>
          </cell>
        </row>
        <row r="6523">
          <cell r="A6523">
            <v>4047</v>
          </cell>
          <cell r="B6523" t="str">
            <v>MASSA CORRIDA A BASE LATEX PVA</v>
          </cell>
          <cell r="C6523" t="str">
            <v>GL</v>
          </cell>
          <cell r="D6523">
            <v>1</v>
          </cell>
          <cell r="E6523">
            <v>14.5</v>
          </cell>
          <cell r="F6523">
            <v>15.9</v>
          </cell>
          <cell r="H6523">
            <v>18</v>
          </cell>
          <cell r="I6523" t="str">
            <v>MATE MDIV 4047</v>
          </cell>
        </row>
        <row r="6524">
          <cell r="A6524">
            <v>4049</v>
          </cell>
          <cell r="B6524" t="str">
            <v>MASSA EPOXI</v>
          </cell>
          <cell r="C6524" t="str">
            <v>L</v>
          </cell>
          <cell r="D6524">
            <v>2</v>
          </cell>
          <cell r="E6524">
            <v>20.39</v>
          </cell>
          <cell r="F6524">
            <v>22.36</v>
          </cell>
          <cell r="H6524">
            <v>25.31</v>
          </cell>
          <cell r="I6524" t="str">
            <v>MATE MDIV 4049</v>
          </cell>
        </row>
        <row r="6525">
          <cell r="A6525">
            <v>11604</v>
          </cell>
          <cell r="B6525" t="str">
            <v>MASSA EPOXI P/ REPAROS, TIPO DUREPOXI OU EQUIV, EMBALAGEM 25</v>
          </cell>
          <cell r="C6525" t="str">
            <v>UN</v>
          </cell>
          <cell r="D6525">
            <v>2</v>
          </cell>
          <cell r="E6525">
            <v>4.8099999999999996</v>
          </cell>
          <cell r="F6525">
            <v>5.75</v>
          </cell>
          <cell r="H6525">
            <v>6.83</v>
          </cell>
          <cell r="I6525" t="str">
            <v>MATE MDIV 11604</v>
          </cell>
        </row>
        <row r="6526">
          <cell r="B6526" t="str">
            <v>0G</v>
          </cell>
        </row>
        <row r="6527">
          <cell r="A6527" t="str">
            <v>ÓDIGO</v>
          </cell>
          <cell r="B6527" t="str">
            <v>| DESCRIÇÃO DO INSUMO</v>
          </cell>
          <cell r="C6527" t="str">
            <v>| UNID.</v>
          </cell>
          <cell r="D6527" t="str">
            <v>| CAT.</v>
          </cell>
          <cell r="E6527" t="str">
            <v>P R E Ç O</v>
          </cell>
          <cell r="F6527" t="str">
            <v>S  C A L C</v>
          </cell>
          <cell r="G6527" t="str">
            <v>U L A</v>
          </cell>
          <cell r="H6527" t="str">
            <v>D O S  |</v>
          </cell>
          <cell r="I6527" t="str">
            <v>COD.INTELIGENTE</v>
          </cell>
        </row>
        <row r="6528">
          <cell r="D6528">
            <v>1</v>
          </cell>
          <cell r="E6528" t="str">
            <v>.QUARTIL</v>
          </cell>
          <cell r="F6528" t="str">
            <v>MEDIANO</v>
          </cell>
          <cell r="G6528">
            <v>3</v>
          </cell>
          <cell r="H6528" t="str">
            <v>.QUARTIL</v>
          </cell>
        </row>
        <row r="6530">
          <cell r="A6530" t="str">
            <v>íNCULO..</v>
          </cell>
          <cell r="B6530" t="str">
            <v>...: NACIONAL CAIXA</v>
          </cell>
        </row>
        <row r="6532">
          <cell r="A6532">
            <v>1611</v>
          </cell>
          <cell r="B6532" t="str">
            <v>MASSA P/ VEDACAO MONTACOL</v>
          </cell>
          <cell r="C6532" t="str">
            <v>KG</v>
          </cell>
          <cell r="D6532">
            <v>2</v>
          </cell>
          <cell r="E6532">
            <v>25.61</v>
          </cell>
          <cell r="F6532">
            <v>30.62</v>
          </cell>
          <cell r="H6532">
            <v>36.35</v>
          </cell>
          <cell r="I6532" t="str">
            <v>MATE MDIV 1611</v>
          </cell>
        </row>
        <row r="6533">
          <cell r="A6533">
            <v>10498</v>
          </cell>
          <cell r="B6533" t="str">
            <v>MASSA PARA VIDRO</v>
          </cell>
          <cell r="C6533" t="str">
            <v>KG</v>
          </cell>
          <cell r="D6533">
            <v>2</v>
          </cell>
          <cell r="E6533">
            <v>2</v>
          </cell>
          <cell r="F6533">
            <v>2.13</v>
          </cell>
          <cell r="H6533">
            <v>2.72</v>
          </cell>
          <cell r="I6533" t="str">
            <v>MATE MDIV 10498</v>
          </cell>
        </row>
        <row r="6534">
          <cell r="A6534">
            <v>1610</v>
          </cell>
          <cell r="B6534" t="str">
            <v>MASSA PRONTA P/ VEDACAO TP CARBOLASTICO CINZA DA OTTO BAUMGA</v>
          </cell>
          <cell r="C6534" t="str">
            <v>KG</v>
          </cell>
          <cell r="D6534">
            <v>2</v>
          </cell>
          <cell r="E6534">
            <v>14.44</v>
          </cell>
          <cell r="F6534">
            <v>17.260000000000002</v>
          </cell>
          <cell r="H6534">
            <v>20.49</v>
          </cell>
          <cell r="I6534" t="str">
            <v>MATE MDIV 1610</v>
          </cell>
        </row>
        <row r="6535">
          <cell r="B6535" t="str">
            <v>RT</v>
          </cell>
        </row>
        <row r="6536">
          <cell r="A6536">
            <v>7317</v>
          </cell>
          <cell r="B6536" t="str">
            <v>MASTIQUE BETUMINOSO P/ VEDACAO TP CARBOPLASTICO 3 OTTO BAUMG</v>
          </cell>
          <cell r="C6536" t="str">
            <v>KG</v>
          </cell>
          <cell r="D6536">
            <v>2</v>
          </cell>
          <cell r="E6536">
            <v>6.6</v>
          </cell>
          <cell r="F6536">
            <v>7.89</v>
          </cell>
          <cell r="H6536">
            <v>9.3699999999999992</v>
          </cell>
          <cell r="I6536" t="str">
            <v>MATE MDIV 7317</v>
          </cell>
        </row>
        <row r="6537">
          <cell r="B6537" t="str">
            <v>ART OU EQUIV</v>
          </cell>
        </row>
        <row r="6538">
          <cell r="A6538">
            <v>11622</v>
          </cell>
          <cell r="B6538" t="str">
            <v>MASTIQUE ELASTICO BASE ALCATRAO/POLIURETANO TP SIKAFLEX T-68</v>
          </cell>
          <cell r="C6538" t="str">
            <v>KG</v>
          </cell>
          <cell r="D6538">
            <v>2</v>
          </cell>
          <cell r="E6538">
            <v>23.08</v>
          </cell>
          <cell r="F6538">
            <v>26.31</v>
          </cell>
          <cell r="H6538">
            <v>28.09</v>
          </cell>
          <cell r="I6538" t="str">
            <v>MATE MDIV 11622</v>
          </cell>
        </row>
        <row r="6539">
          <cell r="B6539" t="str">
            <v>OU EQUIV</v>
          </cell>
        </row>
        <row r="6540">
          <cell r="A6540">
            <v>7321</v>
          </cell>
          <cell r="B6540" t="str">
            <v>MASTIQUE ELASTICO BASE SILICONE TP SILIFLEX OTTO BAUMGART OU</v>
          </cell>
          <cell r="C6540" t="str">
            <v>310ML</v>
          </cell>
          <cell r="D6540">
            <v>2</v>
          </cell>
          <cell r="E6540">
            <v>18.53</v>
          </cell>
          <cell r="F6540">
            <v>22.15</v>
          </cell>
          <cell r="H6540">
            <v>26.3</v>
          </cell>
          <cell r="I6540" t="str">
            <v>MATE MDIV 7321</v>
          </cell>
        </row>
        <row r="6541">
          <cell r="B6541" t="str">
            <v>EQUIV</v>
          </cell>
        </row>
        <row r="6542">
          <cell r="A6542">
            <v>628</v>
          </cell>
          <cell r="B6542" t="str">
            <v>MASTIQUE ELASTICO DE POLIURETANO DENVERJUNTA - DENVER</v>
          </cell>
          <cell r="C6542" t="str">
            <v>KG</v>
          </cell>
          <cell r="D6542">
            <v>2</v>
          </cell>
          <cell r="E6542">
            <v>18.760000000000002</v>
          </cell>
          <cell r="F6542">
            <v>24.23</v>
          </cell>
          <cell r="H6542">
            <v>29.23</v>
          </cell>
          <cell r="I6542" t="str">
            <v>MATE MDIV 628</v>
          </cell>
        </row>
        <row r="6543">
          <cell r="A6543">
            <v>142</v>
          </cell>
          <cell r="B6543" t="str">
            <v>MASTIQUE ELASTICO 1 COMPONENTE BASE POLIURETANO TP SIKAFLEX</v>
          </cell>
          <cell r="C6543" t="str">
            <v>310ML</v>
          </cell>
          <cell r="D6543">
            <v>2</v>
          </cell>
          <cell r="E6543">
            <v>27.79</v>
          </cell>
          <cell r="F6543">
            <v>31.69</v>
          </cell>
          <cell r="H6543">
            <v>33.840000000000003</v>
          </cell>
          <cell r="I6543" t="str">
            <v>MATE MDIV 142</v>
          </cell>
        </row>
        <row r="6544">
          <cell r="B6544" t="str">
            <v>1A OU EQUIV</v>
          </cell>
        </row>
        <row r="6545">
          <cell r="A6545">
            <v>12357</v>
          </cell>
          <cell r="B6545" t="str">
            <v>MASTRO SIMPLES GALV, C/ LUVA DE REDUCAO, DN 1 1/2" X 3,00M</v>
          </cell>
          <cell r="C6545" t="str">
            <v>UN</v>
          </cell>
          <cell r="D6545">
            <v>2</v>
          </cell>
          <cell r="E6545">
            <v>79.88</v>
          </cell>
          <cell r="F6545">
            <v>82.02</v>
          </cell>
          <cell r="H6545">
            <v>87.94</v>
          </cell>
          <cell r="I6545" t="str">
            <v>MATE MELE 12357</v>
          </cell>
        </row>
        <row r="6546">
          <cell r="A6546">
            <v>12358</v>
          </cell>
          <cell r="B6546" t="str">
            <v>MASTRO SIMPLES GALV, C/ LUVA DE REDUCAO, DN 2'' X 3,00M</v>
          </cell>
          <cell r="C6546" t="str">
            <v>UN</v>
          </cell>
          <cell r="D6546">
            <v>2</v>
          </cell>
          <cell r="E6546">
            <v>85.77</v>
          </cell>
          <cell r="F6546">
            <v>88.08</v>
          </cell>
          <cell r="H6546">
            <v>94.43</v>
          </cell>
          <cell r="I6546" t="str">
            <v>MATE MELE 12358</v>
          </cell>
        </row>
        <row r="6547">
          <cell r="A6547">
            <v>6077</v>
          </cell>
          <cell r="B6547" t="str">
            <v>MATERIAL  PARA ATERRO/REATERRO (BARRO, ARGILA) - RETIRADO NA</v>
          </cell>
          <cell r="C6547" t="str">
            <v>M3</v>
          </cell>
          <cell r="D6547">
            <v>2</v>
          </cell>
          <cell r="E6547">
            <v>6.5</v>
          </cell>
          <cell r="F6547">
            <v>6.73</v>
          </cell>
          <cell r="H6547">
            <v>7.6</v>
          </cell>
          <cell r="I6547" t="str">
            <v>MATE MDIV 6077</v>
          </cell>
        </row>
        <row r="6548">
          <cell r="B6548" t="str">
            <v>JAZIDA - SEM TRANSPORTE</v>
          </cell>
        </row>
        <row r="6549">
          <cell r="A6549">
            <v>11080</v>
          </cell>
          <cell r="B6549" t="str">
            <v>MATERIAL FILTRANTE (PEDREGULHO) 15,4 A 9,6 MM</v>
          </cell>
          <cell r="C6549" t="str">
            <v>M3</v>
          </cell>
          <cell r="D6549">
            <v>2</v>
          </cell>
          <cell r="E6549">
            <v>439.02</v>
          </cell>
          <cell r="F6549">
            <v>473.17</v>
          </cell>
          <cell r="H6549">
            <v>524.48</v>
          </cell>
          <cell r="I6549" t="str">
            <v>MATE MDIV 11080</v>
          </cell>
        </row>
        <row r="6550">
          <cell r="A6550">
            <v>11079</v>
          </cell>
          <cell r="B6550" t="str">
            <v>MATERIAL FILTRANTE (PEDREGULHO) 2,4 A 0,6 MM</v>
          </cell>
          <cell r="C6550" t="str">
            <v>M3</v>
          </cell>
          <cell r="D6550">
            <v>2</v>
          </cell>
          <cell r="E6550">
            <v>439.02</v>
          </cell>
          <cell r="F6550">
            <v>473.17</v>
          </cell>
          <cell r="H6550">
            <v>524.48</v>
          </cell>
          <cell r="I6550" t="str">
            <v>MATE MDIV 11079</v>
          </cell>
        </row>
        <row r="6551">
          <cell r="A6551">
            <v>11081</v>
          </cell>
          <cell r="B6551" t="str">
            <v>MATERIAL FILTRANTE (PEDREGULHO) 25,4 A 15,4 MM</v>
          </cell>
          <cell r="C6551" t="str">
            <v>M3</v>
          </cell>
          <cell r="D6551">
            <v>2</v>
          </cell>
          <cell r="E6551">
            <v>439.02</v>
          </cell>
          <cell r="F6551">
            <v>473.17</v>
          </cell>
          <cell r="H6551">
            <v>524.48</v>
          </cell>
          <cell r="I6551" t="str">
            <v>MATE MDIV 11081</v>
          </cell>
        </row>
        <row r="6552">
          <cell r="A6552">
            <v>11082</v>
          </cell>
          <cell r="B6552" t="str">
            <v>MATERIAL FILTRANTE (PEDREGULHO) 38,0 A 25,4 MM</v>
          </cell>
          <cell r="C6552" t="str">
            <v>M3</v>
          </cell>
          <cell r="D6552">
            <v>2</v>
          </cell>
          <cell r="E6552">
            <v>439.02</v>
          </cell>
          <cell r="F6552">
            <v>473.17</v>
          </cell>
          <cell r="H6552">
            <v>524.48</v>
          </cell>
          <cell r="I6552" t="str">
            <v>MATE MDIV 11082</v>
          </cell>
        </row>
        <row r="6553">
          <cell r="A6553">
            <v>11083</v>
          </cell>
          <cell r="B6553" t="str">
            <v>MATERIAL FILTRANTE (PEDREGULHO) 4,8 A 2,4 MM</v>
          </cell>
          <cell r="C6553" t="str">
            <v>M3</v>
          </cell>
          <cell r="D6553">
            <v>2</v>
          </cell>
          <cell r="E6553">
            <v>439.02</v>
          </cell>
          <cell r="F6553">
            <v>473.17</v>
          </cell>
          <cell r="H6553">
            <v>524.48</v>
          </cell>
          <cell r="I6553" t="str">
            <v>MATE MDIV 11083</v>
          </cell>
        </row>
        <row r="6554">
          <cell r="A6554">
            <v>11084</v>
          </cell>
          <cell r="B6554" t="str">
            <v>MATERIAL FILTRANTE (PEDREGULHO) 9,6 A 4,8 MM</v>
          </cell>
          <cell r="C6554" t="str">
            <v>M3</v>
          </cell>
          <cell r="D6554">
            <v>2</v>
          </cell>
          <cell r="E6554">
            <v>439.02</v>
          </cell>
          <cell r="F6554">
            <v>473.17</v>
          </cell>
          <cell r="H6554">
            <v>524.48</v>
          </cell>
          <cell r="I6554" t="str">
            <v>MATE MDIV 11084</v>
          </cell>
        </row>
        <row r="6555">
          <cell r="A6555">
            <v>6081</v>
          </cell>
          <cell r="B6555" t="str">
            <v>MATERIAL PARA ATERRO/ REATERRO (BARRO, ARGILA OU SAIBRO) - C</v>
          </cell>
          <cell r="C6555" t="str">
            <v>M3</v>
          </cell>
          <cell r="D6555">
            <v>2</v>
          </cell>
          <cell r="E6555">
            <v>13.75</v>
          </cell>
          <cell r="F6555">
            <v>14.26</v>
          </cell>
          <cell r="H6555">
            <v>16.100000000000001</v>
          </cell>
          <cell r="I6555" t="str">
            <v>MATE MDIV 6081</v>
          </cell>
        </row>
        <row r="6556">
          <cell r="B6556" t="str">
            <v>OM TRANSPORTE ATÉ 10 KM</v>
          </cell>
        </row>
        <row r="6557">
          <cell r="A6557">
            <v>4058</v>
          </cell>
          <cell r="B6557" t="str">
            <v>MECANICO (PESADO)</v>
          </cell>
          <cell r="C6557" t="str">
            <v>H</v>
          </cell>
          <cell r="D6557">
            <v>1</v>
          </cell>
          <cell r="E6557">
            <v>2.74</v>
          </cell>
          <cell r="F6557">
            <v>3.4</v>
          </cell>
          <cell r="H6557">
            <v>4.05</v>
          </cell>
          <cell r="I6557" t="str">
            <v>MOBR MOBA 4058</v>
          </cell>
        </row>
        <row r="6558">
          <cell r="A6558" t="str">
            <v>ÓDIGO</v>
          </cell>
          <cell r="B6558" t="str">
            <v>| DESCRIÇÃO DO INSUMO</v>
          </cell>
          <cell r="C6558" t="str">
            <v>| UNID.</v>
          </cell>
          <cell r="D6558" t="str">
            <v>| CAT.</v>
          </cell>
          <cell r="E6558" t="str">
            <v>P R E Ç O</v>
          </cell>
          <cell r="F6558" t="str">
            <v>S  C A L C</v>
          </cell>
          <cell r="G6558" t="str">
            <v>U L A</v>
          </cell>
          <cell r="H6558" t="str">
            <v>D O S  |</v>
          </cell>
          <cell r="I6558" t="str">
            <v>COD.INTELIGENTE</v>
          </cell>
        </row>
        <row r="6559">
          <cell r="D6559">
            <v>1</v>
          </cell>
          <cell r="E6559" t="str">
            <v>.QUARTIL</v>
          </cell>
          <cell r="F6559" t="str">
            <v>MEDIANO</v>
          </cell>
          <cell r="G6559">
            <v>3</v>
          </cell>
          <cell r="H6559" t="str">
            <v>.QUARTIL</v>
          </cell>
        </row>
        <row r="6561">
          <cell r="A6561" t="str">
            <v>íNCULO..</v>
          </cell>
          <cell r="B6561" t="str">
            <v>...: NACIONAL CAIXA</v>
          </cell>
        </row>
        <row r="6563">
          <cell r="A6563">
            <v>12768</v>
          </cell>
          <cell r="B6563" t="str">
            <v>MEDIDOR D = 2"</v>
          </cell>
          <cell r="C6563" t="str">
            <v>UN</v>
          </cell>
          <cell r="D6563">
            <v>2</v>
          </cell>
          <cell r="E6563">
            <v>1263.44</v>
          </cell>
          <cell r="F6563">
            <v>1437.55</v>
          </cell>
          <cell r="H6563">
            <v>1611.47</v>
          </cell>
          <cell r="I6563" t="str">
            <v>MATE MHIS 12768</v>
          </cell>
        </row>
        <row r="6564">
          <cell r="A6564">
            <v>12779</v>
          </cell>
          <cell r="B6564" t="str">
            <v>MEDIDOR D = 3"</v>
          </cell>
          <cell r="C6564" t="str">
            <v>UN</v>
          </cell>
          <cell r="D6564">
            <v>2</v>
          </cell>
          <cell r="E6564">
            <v>1705.79</v>
          </cell>
          <cell r="F6564">
            <v>1940.85</v>
          </cell>
          <cell r="H6564">
            <v>2175.67</v>
          </cell>
          <cell r="I6564" t="str">
            <v>MATE MHIS 12779</v>
          </cell>
        </row>
        <row r="6565">
          <cell r="A6565">
            <v>12780</v>
          </cell>
          <cell r="B6565" t="str">
            <v>MEDIDOR D = 4"</v>
          </cell>
          <cell r="C6565" t="str">
            <v>UN</v>
          </cell>
          <cell r="D6565">
            <v>2</v>
          </cell>
          <cell r="E6565">
            <v>2192.37</v>
          </cell>
          <cell r="F6565">
            <v>2494.48</v>
          </cell>
          <cell r="H6565">
            <v>2796.28</v>
          </cell>
          <cell r="I6565" t="str">
            <v>MATE MHIS 12780</v>
          </cell>
        </row>
        <row r="6566">
          <cell r="A6566">
            <v>13741</v>
          </cell>
          <cell r="B6566" t="str">
            <v>MEDIDOR DE NIVEL ESTATICO E DINAMICO PARA POCO ARTESIANO COM</v>
          </cell>
          <cell r="C6566" t="str">
            <v>UN</v>
          </cell>
          <cell r="D6566">
            <v>2</v>
          </cell>
          <cell r="E6566">
            <v>3396.67</v>
          </cell>
          <cell r="F6566">
            <v>3885.69</v>
          </cell>
          <cell r="H6566">
            <v>4518.21</v>
          </cell>
          <cell r="I6566" t="str">
            <v>MATE MELE 13741</v>
          </cell>
        </row>
        <row r="6567">
          <cell r="B6567" t="str">
            <v>CABO DE ACO REVESTIDO EM PVC COMPRIM= DE 200M</v>
          </cell>
        </row>
        <row r="6568">
          <cell r="A6568">
            <v>13587</v>
          </cell>
          <cell r="B6568" t="str">
            <v>MEIA CANA MAD APARELHADA P/ FORRO PAULISTA 1" X 1" (PINUS)</v>
          </cell>
          <cell r="C6568" t="str">
            <v>M</v>
          </cell>
          <cell r="D6568">
            <v>2</v>
          </cell>
          <cell r="E6568">
            <v>1.03</v>
          </cell>
          <cell r="F6568">
            <v>1.1499999999999999</v>
          </cell>
          <cell r="H6568">
            <v>1.43</v>
          </cell>
          <cell r="I6568" t="str">
            <v>MATE MDIV 13587</v>
          </cell>
        </row>
        <row r="6569">
          <cell r="A6569">
            <v>3288</v>
          </cell>
          <cell r="B6569" t="str">
            <v>MEIA CANA MAD P/ FORRO PAULISTA 1" X 1" (CEDRINHO OU EQUIV)</v>
          </cell>
          <cell r="C6569" t="str">
            <v>M</v>
          </cell>
          <cell r="D6569">
            <v>1</v>
          </cell>
          <cell r="E6569">
            <v>1.8</v>
          </cell>
          <cell r="F6569">
            <v>2</v>
          </cell>
          <cell r="H6569">
            <v>2.5</v>
          </cell>
          <cell r="I6569" t="str">
            <v>MATE MDIV 3288</v>
          </cell>
        </row>
        <row r="6570">
          <cell r="A6570">
            <v>4064</v>
          </cell>
          <cell r="B6570" t="str">
            <v>MEIO FIO RETO DE CONCRETO ( PADRAO DNER ) 1M</v>
          </cell>
          <cell r="C6570" t="str">
            <v>UN</v>
          </cell>
          <cell r="D6570">
            <v>2</v>
          </cell>
          <cell r="E6570">
            <v>11</v>
          </cell>
          <cell r="F6570">
            <v>11.46</v>
          </cell>
          <cell r="H6570">
            <v>12</v>
          </cell>
          <cell r="I6570" t="str">
            <v>MATE MDIV 4064</v>
          </cell>
        </row>
        <row r="6571">
          <cell r="A6571">
            <v>4065</v>
          </cell>
          <cell r="B6571" t="str">
            <v>MEIO FIO RETO DE CONCRETO 100 X   27 X 12CM</v>
          </cell>
          <cell r="C6571" t="str">
            <v>UN</v>
          </cell>
          <cell r="D6571">
            <v>2</v>
          </cell>
          <cell r="E6571">
            <v>10.32</v>
          </cell>
          <cell r="F6571">
            <v>10.75</v>
          </cell>
          <cell r="H6571">
            <v>11.26</v>
          </cell>
          <cell r="I6571" t="str">
            <v>MATE MDIV 4065</v>
          </cell>
        </row>
        <row r="6572">
          <cell r="A6572">
            <v>4061</v>
          </cell>
          <cell r="B6572" t="str">
            <v>MEIO FIO RETO DE CONCRETO 80 X 45 X 18 X 12CM</v>
          </cell>
          <cell r="C6572" t="str">
            <v>UN</v>
          </cell>
          <cell r="D6572">
            <v>2</v>
          </cell>
          <cell r="E6572">
            <v>10.49</v>
          </cell>
          <cell r="F6572">
            <v>10.93</v>
          </cell>
          <cell r="H6572">
            <v>11.44</v>
          </cell>
          <cell r="I6572" t="str">
            <v>MATE MDIV 4061</v>
          </cell>
        </row>
        <row r="6573">
          <cell r="A6573">
            <v>10938</v>
          </cell>
          <cell r="B6573" t="str">
            <v>MEIO PORTICO CONCRETO ARMADO PRE-MOLDADO TP PLR L=15M, H = 6</v>
          </cell>
          <cell r="C6573" t="str">
            <v>UN</v>
          </cell>
          <cell r="D6573">
            <v>2</v>
          </cell>
          <cell r="E6573">
            <v>1648.8</v>
          </cell>
          <cell r="F6573">
            <v>1648.8</v>
          </cell>
          <cell r="H6573">
            <v>1648.8</v>
          </cell>
          <cell r="I6573" t="str">
            <v>MATE MDIV 10938</v>
          </cell>
        </row>
        <row r="6574">
          <cell r="B6574" t="str">
            <v>M P/ GALPOES</v>
          </cell>
        </row>
        <row r="6575">
          <cell r="A6575">
            <v>4062</v>
          </cell>
          <cell r="B6575" t="str">
            <v>MEIO-FIO C/ SARJETA CONCRETO PRE MOLDADO 100 X 30 X 15CM</v>
          </cell>
          <cell r="C6575" t="str">
            <v>UN</v>
          </cell>
          <cell r="D6575">
            <v>2</v>
          </cell>
          <cell r="E6575">
            <v>9.73</v>
          </cell>
          <cell r="F6575">
            <v>10.130000000000001</v>
          </cell>
          <cell r="H6575">
            <v>10.61</v>
          </cell>
          <cell r="I6575" t="str">
            <v>MATE MDIV 4062</v>
          </cell>
        </row>
        <row r="6576">
          <cell r="A6576">
            <v>4059</v>
          </cell>
          <cell r="B6576" t="str">
            <v>MEIO-FIO OU GUIA DE CONCRETO PRE-MOLDADO 100 X 30 X 15 X 12C</v>
          </cell>
          <cell r="C6576" t="str">
            <v>M</v>
          </cell>
          <cell r="D6576">
            <v>1</v>
          </cell>
          <cell r="E6576">
            <v>11</v>
          </cell>
          <cell r="F6576">
            <v>11.46</v>
          </cell>
          <cell r="H6576">
            <v>12</v>
          </cell>
          <cell r="I6576" t="str">
            <v>MATE MDIV 4059</v>
          </cell>
        </row>
        <row r="6577">
          <cell r="B6577" t="str">
            <v>M</v>
          </cell>
        </row>
        <row r="6578">
          <cell r="A6578">
            <v>4392</v>
          </cell>
          <cell r="B6578" t="str">
            <v>MEIO-FIO OU GUIA GRANITICO OU BASALTICO</v>
          </cell>
          <cell r="C6578" t="str">
            <v>M</v>
          </cell>
          <cell r="D6578">
            <v>2</v>
          </cell>
          <cell r="E6578">
            <v>13.4</v>
          </cell>
          <cell r="F6578">
            <v>13.4</v>
          </cell>
          <cell r="H6578">
            <v>13.4</v>
          </cell>
          <cell r="I6578" t="str">
            <v>MATE MDIV 4392</v>
          </cell>
        </row>
        <row r="6579">
          <cell r="A6579">
            <v>1376</v>
          </cell>
          <cell r="B6579" t="str">
            <v>MEMBRANA ASFALT MODIFICADA K 80 HEY'DI P/ OBTER MEMBRANA FLE</v>
          </cell>
          <cell r="C6579" t="str">
            <v>KG</v>
          </cell>
          <cell r="D6579">
            <v>2</v>
          </cell>
          <cell r="E6579">
            <v>3.19</v>
          </cell>
          <cell r="F6579">
            <v>3.6</v>
          </cell>
          <cell r="H6579">
            <v>4.57</v>
          </cell>
          <cell r="I6579" t="str">
            <v>MATE MDIV 1376</v>
          </cell>
        </row>
        <row r="6580">
          <cell r="B6580" t="str">
            <v>XIV IMPERM</v>
          </cell>
        </row>
        <row r="6581">
          <cell r="A6581">
            <v>7322</v>
          </cell>
          <cell r="B6581" t="str">
            <v>MEMBRANA LIQUIDA P/ IMPERM. DE COBERTURA TIPO VEDAPREN OTTO</v>
          </cell>
          <cell r="C6581" t="str">
            <v>KG</v>
          </cell>
          <cell r="D6581">
            <v>2</v>
          </cell>
          <cell r="E6581">
            <v>10.42</v>
          </cell>
          <cell r="F6581">
            <v>12.45</v>
          </cell>
          <cell r="H6581">
            <v>14.78</v>
          </cell>
          <cell r="I6581" t="str">
            <v>MATE MDIV 7322</v>
          </cell>
        </row>
        <row r="6582">
          <cell r="B6582" t="str">
            <v>BAUMGART OU EQUIV. BRANCO</v>
          </cell>
        </row>
        <row r="6583">
          <cell r="A6583">
            <v>10608</v>
          </cell>
          <cell r="B6583" t="str">
            <v>MESA VIBRATORIA MVM - 2,0 X 1,0M MOTOR ELETRICO 3CV - 2POLOS</v>
          </cell>
          <cell r="C6583" t="str">
            <v>UN</v>
          </cell>
          <cell r="D6583">
            <v>1</v>
          </cell>
          <cell r="E6583">
            <v>3663.08</v>
          </cell>
          <cell r="F6583">
            <v>3663.08</v>
          </cell>
          <cell r="H6583">
            <v>3663.08</v>
          </cell>
          <cell r="I6583" t="str">
            <v>EQHP EQAQ 10608</v>
          </cell>
        </row>
        <row r="6584">
          <cell r="B6584" t="str">
            <v>MARCA MENEGOTTI OU EQUIV</v>
          </cell>
        </row>
        <row r="6585">
          <cell r="A6585">
            <v>4069</v>
          </cell>
          <cell r="B6585" t="str">
            <v>MESTRE DE OBRAS</v>
          </cell>
          <cell r="C6585" t="str">
            <v>H</v>
          </cell>
          <cell r="D6585">
            <v>2</v>
          </cell>
          <cell r="E6585">
            <v>4.04</v>
          </cell>
          <cell r="F6585">
            <v>4.13</v>
          </cell>
          <cell r="H6585">
            <v>4.21</v>
          </cell>
          <cell r="I6585" t="str">
            <v>MOBR MOBA 4069</v>
          </cell>
        </row>
        <row r="6586">
          <cell r="A6586">
            <v>25972</v>
          </cell>
          <cell r="B6586" t="str">
            <v>MICRO ESFERAS DE  VIDRO TIPO I-B PRE-MIX (PADRÃO INFRAERO) -</v>
          </cell>
          <cell r="C6586" t="str">
            <v>KG</v>
          </cell>
          <cell r="D6586">
            <v>2</v>
          </cell>
          <cell r="E6586">
            <v>4.2</v>
          </cell>
          <cell r="F6586">
            <v>4.4800000000000004</v>
          </cell>
          <cell r="H6586">
            <v>5.72</v>
          </cell>
          <cell r="I6586" t="str">
            <v>MATE MDIV 25972</v>
          </cell>
        </row>
        <row r="6587">
          <cell r="B6587" t="str">
            <v>NBR 8169</v>
          </cell>
        </row>
        <row r="6588">
          <cell r="A6588">
            <v>25973</v>
          </cell>
          <cell r="B6588" t="str">
            <v>MICRO ESFERAS DE VIDRO DO TIPO II-A - DROP-ON (PADRÃO INFRAE</v>
          </cell>
          <cell r="C6588" t="str">
            <v>KG</v>
          </cell>
          <cell r="D6588">
            <v>2</v>
          </cell>
          <cell r="E6588">
            <v>4.2</v>
          </cell>
          <cell r="F6588">
            <v>4.4800000000000004</v>
          </cell>
          <cell r="H6588">
            <v>5.72</v>
          </cell>
          <cell r="I6588" t="str">
            <v>MATE MDIV 25973</v>
          </cell>
        </row>
        <row r="6589">
          <cell r="A6589" t="str">
            <v>ÓDIGO</v>
          </cell>
          <cell r="B6589" t="str">
            <v>| DESCRIÇÃO DO INSUMO</v>
          </cell>
          <cell r="C6589" t="str">
            <v>| UNID.</v>
          </cell>
          <cell r="D6589" t="str">
            <v>| CAT.</v>
          </cell>
          <cell r="E6589" t="str">
            <v>P R E Ç O</v>
          </cell>
          <cell r="F6589" t="str">
            <v>S  C A L C</v>
          </cell>
          <cell r="G6589" t="str">
            <v>U L A</v>
          </cell>
          <cell r="H6589" t="str">
            <v>D O S  |</v>
          </cell>
          <cell r="I6589" t="str">
            <v>COD.INTELIGENTE</v>
          </cell>
        </row>
        <row r="6590">
          <cell r="D6590">
            <v>1</v>
          </cell>
          <cell r="E6590" t="str">
            <v>.QUARTIL</v>
          </cell>
          <cell r="F6590" t="str">
            <v>MEDIANO</v>
          </cell>
          <cell r="G6590">
            <v>3</v>
          </cell>
          <cell r="H6590" t="str">
            <v>.QUARTIL</v>
          </cell>
        </row>
        <row r="6592">
          <cell r="A6592" t="str">
            <v>íNCULO..</v>
          </cell>
          <cell r="B6592" t="str">
            <v>...: NACIONAL CAIXA</v>
          </cell>
        </row>
        <row r="6594">
          <cell r="B6594" t="str">
            <v>RO) - NBR 8169</v>
          </cell>
        </row>
        <row r="6595">
          <cell r="A6595">
            <v>14665</v>
          </cell>
          <cell r="B6595" t="str">
            <v>MICRO-TRATOR KUBOTA MF-14OF 13HP**CAIXA**</v>
          </cell>
          <cell r="C6595" t="str">
            <v>UN</v>
          </cell>
          <cell r="D6595" t="str">
            <v>2     1</v>
          </cell>
          <cell r="E6595">
            <v>8253.1200000000008</v>
          </cell>
          <cell r="F6595">
            <v>18253.12</v>
          </cell>
          <cell r="G6595">
            <v>1</v>
          </cell>
          <cell r="H6595">
            <v>8253.1200000000008</v>
          </cell>
          <cell r="I6595" t="str">
            <v>EQHP EQAQ 14665</v>
          </cell>
        </row>
        <row r="6596">
          <cell r="A6596">
            <v>14092</v>
          </cell>
          <cell r="B6596" t="str">
            <v>MICRO-TRATOR TOBATA MB.15 NS (CORTADOR GRAMA)**CAIXA**</v>
          </cell>
          <cell r="C6596" t="str">
            <v>UN</v>
          </cell>
          <cell r="D6596" t="str">
            <v>2     2</v>
          </cell>
          <cell r="E6596" t="str">
            <v>0.050,56</v>
          </cell>
          <cell r="F6596">
            <v>20050.560000000001</v>
          </cell>
          <cell r="G6596">
            <v>2</v>
          </cell>
          <cell r="H6596" t="str">
            <v>0.050,56</v>
          </cell>
          <cell r="I6596" t="str">
            <v>EQHP EQAQ 14092</v>
          </cell>
        </row>
        <row r="6597">
          <cell r="A6597">
            <v>11699</v>
          </cell>
          <cell r="B6597" t="str">
            <v>MICTORIO ACO INOX 50 X50 X45CM</v>
          </cell>
          <cell r="C6597" t="str">
            <v>UN</v>
          </cell>
          <cell r="D6597">
            <v>2</v>
          </cell>
          <cell r="E6597">
            <v>182.75</v>
          </cell>
          <cell r="F6597">
            <v>184.96</v>
          </cell>
          <cell r="H6597">
            <v>212.54</v>
          </cell>
          <cell r="I6597" t="str">
            <v>MATE MDIV 11699</v>
          </cell>
        </row>
        <row r="6598">
          <cell r="A6598">
            <v>11697</v>
          </cell>
          <cell r="B6598" t="str">
            <v>MICTORIO COLETIVO ACO INOX 380 X 250MM</v>
          </cell>
          <cell r="C6598" t="str">
            <v>M</v>
          </cell>
          <cell r="D6598">
            <v>2</v>
          </cell>
          <cell r="E6598">
            <v>223.68</v>
          </cell>
          <cell r="F6598">
            <v>226.39</v>
          </cell>
          <cell r="H6598">
            <v>260.14</v>
          </cell>
          <cell r="I6598" t="str">
            <v>MATE MDIV 11697</v>
          </cell>
        </row>
        <row r="6599">
          <cell r="A6599">
            <v>11698</v>
          </cell>
          <cell r="B6599" t="str">
            <v>MICTORIO COLETIVO ACO INOX 58 X 30CM</v>
          </cell>
          <cell r="C6599" t="str">
            <v>M</v>
          </cell>
          <cell r="D6599">
            <v>2</v>
          </cell>
          <cell r="E6599">
            <v>287.74</v>
          </cell>
          <cell r="F6599">
            <v>291.22000000000003</v>
          </cell>
          <cell r="H6599">
            <v>334.64</v>
          </cell>
          <cell r="I6599" t="str">
            <v>MATE MDIV 11698</v>
          </cell>
        </row>
        <row r="6600">
          <cell r="A6600">
            <v>10432</v>
          </cell>
          <cell r="B6600" t="str">
            <v>MICTORIO SIFONADO LOUCA BRANCA C/PERTENCES</v>
          </cell>
          <cell r="C6600" t="str">
            <v>UN</v>
          </cell>
          <cell r="D6600">
            <v>2</v>
          </cell>
          <cell r="E6600">
            <v>80.8</v>
          </cell>
          <cell r="F6600">
            <v>81.77</v>
          </cell>
          <cell r="H6600">
            <v>93.97</v>
          </cell>
          <cell r="I6600" t="str">
            <v>MATE MDIV 10432</v>
          </cell>
        </row>
        <row r="6601">
          <cell r="A6601">
            <v>10430</v>
          </cell>
          <cell r="B6601" t="str">
            <v>MICTORIO SIFONADO LOUCA COR C/PERTENCES</v>
          </cell>
          <cell r="C6601" t="str">
            <v>UN</v>
          </cell>
          <cell r="D6601">
            <v>2</v>
          </cell>
          <cell r="E6601">
            <v>82.2</v>
          </cell>
          <cell r="F6601">
            <v>83.19</v>
          </cell>
          <cell r="H6601">
            <v>95.6</v>
          </cell>
          <cell r="I6601" t="str">
            <v>MATE MDIV 10430</v>
          </cell>
        </row>
        <row r="6602">
          <cell r="A6602">
            <v>11560</v>
          </cell>
          <cell r="B6602" t="str">
            <v>MOLA FECHA PORTA P/ PORTA C/ LARGURA ATE 90CM</v>
          </cell>
          <cell r="C6602" t="str">
            <v>UN</v>
          </cell>
          <cell r="D6602">
            <v>2</v>
          </cell>
          <cell r="E6602">
            <v>165.81</v>
          </cell>
          <cell r="F6602">
            <v>178.62</v>
          </cell>
          <cell r="H6602">
            <v>202.91</v>
          </cell>
          <cell r="I6602" t="str">
            <v>MATE MDIV 11560</v>
          </cell>
        </row>
        <row r="6603">
          <cell r="A6603">
            <v>11571</v>
          </cell>
          <cell r="B6603" t="str">
            <v>MOLA FECHA PORTA P/ PORTA C/ LARGURA MAIOR QUE 100CM</v>
          </cell>
          <cell r="C6603" t="str">
            <v>UN</v>
          </cell>
          <cell r="D6603">
            <v>2</v>
          </cell>
          <cell r="E6603">
            <v>174.2</v>
          </cell>
          <cell r="F6603">
            <v>187.66</v>
          </cell>
          <cell r="H6603">
            <v>213.18</v>
          </cell>
          <cell r="I6603" t="str">
            <v>MATE MDIV 11571</v>
          </cell>
        </row>
        <row r="6604">
          <cell r="A6604">
            <v>11561</v>
          </cell>
          <cell r="B6604" t="str">
            <v>MOLA FECHA PORTA P/ PORTA C/ LARGURA 91 A 100CM</v>
          </cell>
          <cell r="C6604" t="str">
            <v>UN</v>
          </cell>
          <cell r="D6604">
            <v>2</v>
          </cell>
          <cell r="E6604">
            <v>184.64</v>
          </cell>
          <cell r="F6604">
            <v>198.91</v>
          </cell>
          <cell r="H6604">
            <v>225.96</v>
          </cell>
          <cell r="I6604" t="str">
            <v>MATE MDIV 11561</v>
          </cell>
        </row>
        <row r="6605">
          <cell r="A6605">
            <v>11499</v>
          </cell>
          <cell r="B6605" t="str">
            <v>MOLA HIDRAULICA DE PISO P/ VIDRO TEMPERADO 10MM</v>
          </cell>
          <cell r="C6605" t="str">
            <v>UN</v>
          </cell>
          <cell r="D6605">
            <v>2</v>
          </cell>
          <cell r="E6605">
            <v>280.79000000000002</v>
          </cell>
          <cell r="F6605">
            <v>345.49</v>
          </cell>
          <cell r="H6605">
            <v>375.64</v>
          </cell>
          <cell r="I6605" t="str">
            <v>MATE MDIV 11499</v>
          </cell>
        </row>
        <row r="6606">
          <cell r="A6606">
            <v>2700</v>
          </cell>
          <cell r="B6606" t="str">
            <v>MONTADOR</v>
          </cell>
          <cell r="C6606" t="str">
            <v>H</v>
          </cell>
          <cell r="D6606">
            <v>2</v>
          </cell>
          <cell r="E6606">
            <v>4.25</v>
          </cell>
          <cell r="F6606">
            <v>4.25</v>
          </cell>
          <cell r="H6606">
            <v>4.25</v>
          </cell>
          <cell r="I6606" t="str">
            <v>MOBR MOBA 2700</v>
          </cell>
        </row>
        <row r="6607">
          <cell r="A6607">
            <v>2701</v>
          </cell>
          <cell r="B6607" t="str">
            <v>MONTADOR (TUBO ACO/EQUIPAMENTOS)</v>
          </cell>
          <cell r="C6607" t="str">
            <v>H</v>
          </cell>
          <cell r="D6607">
            <v>2</v>
          </cell>
          <cell r="E6607">
            <v>4.25</v>
          </cell>
          <cell r="F6607">
            <v>4.25</v>
          </cell>
          <cell r="H6607">
            <v>4.25</v>
          </cell>
          <cell r="I6607" t="str">
            <v>MOBR MOBA 2701</v>
          </cell>
        </row>
        <row r="6608">
          <cell r="A6608">
            <v>2437</v>
          </cell>
          <cell r="B6608" t="str">
            <v>MONTADOR ELETROMECANICO</v>
          </cell>
          <cell r="C6608" t="str">
            <v>H</v>
          </cell>
          <cell r="D6608">
            <v>2</v>
          </cell>
          <cell r="E6608">
            <v>6.06</v>
          </cell>
          <cell r="F6608">
            <v>6.06</v>
          </cell>
          <cell r="H6608">
            <v>6.06</v>
          </cell>
          <cell r="I6608" t="str">
            <v>MOBR MOBA 2437</v>
          </cell>
        </row>
        <row r="6609">
          <cell r="A6609">
            <v>2703</v>
          </cell>
          <cell r="B6609" t="str">
            <v>MONTADOR INDUSTRIAL</v>
          </cell>
          <cell r="C6609" t="str">
            <v>H</v>
          </cell>
          <cell r="D6609">
            <v>2</v>
          </cell>
          <cell r="E6609">
            <v>6.15</v>
          </cell>
          <cell r="F6609">
            <v>6.15</v>
          </cell>
          <cell r="H6609">
            <v>6.15</v>
          </cell>
          <cell r="I6609" t="str">
            <v>MOBR MOBA 2703</v>
          </cell>
        </row>
        <row r="6610">
          <cell r="A6610">
            <v>4716</v>
          </cell>
          <cell r="B6610" t="str">
            <v>MOSAICO PORTUGUES</v>
          </cell>
          <cell r="C6610" t="str">
            <v>M2</v>
          </cell>
          <cell r="D6610">
            <v>2</v>
          </cell>
          <cell r="E6610">
            <v>11.71</v>
          </cell>
          <cell r="F6610">
            <v>15.46</v>
          </cell>
          <cell r="H6610">
            <v>20.62</v>
          </cell>
          <cell r="I6610" t="str">
            <v>MATE MDIV 4716</v>
          </cell>
        </row>
        <row r="6611">
          <cell r="A6611">
            <v>730</v>
          </cell>
          <cell r="B6611" t="str">
            <v>MOTOBOMBA AUTOESCORVANTE C/ MOTOR ELETRICO TRIFASICO 7,5CV B</v>
          </cell>
          <cell r="C6611" t="str">
            <v>UN</v>
          </cell>
          <cell r="D6611">
            <v>2</v>
          </cell>
          <cell r="E6611">
            <v>2093.5700000000002</v>
          </cell>
          <cell r="F6611">
            <v>2093.5700000000002</v>
          </cell>
          <cell r="H6611">
            <v>2093.5700000000002</v>
          </cell>
          <cell r="I6611" t="str">
            <v>EQHP EQAQ 730</v>
          </cell>
        </row>
        <row r="6612">
          <cell r="B6612" t="str">
            <v>OCA IS 3 X 3" MARCA DANCOR SERIE AAE MOD. 725 - TJM HM/ Q =</v>
          </cell>
        </row>
        <row r="6613">
          <cell r="B6613" t="str">
            <v>6M / 91,5M3 / H A 3 1M / 28,5 M3 /H**CAIXA**"</v>
          </cell>
        </row>
        <row r="6614">
          <cell r="A6614">
            <v>723</v>
          </cell>
          <cell r="B6614" t="str">
            <v>MOTOBOMBA AUTOESCORVANTE P/ DRENAGEM BOCAIS 2 X 2" A GASOLIN</v>
          </cell>
          <cell r="C6614" t="str">
            <v>UN</v>
          </cell>
          <cell r="D6614">
            <v>2</v>
          </cell>
          <cell r="E6614">
            <v>1131.0999999999999</v>
          </cell>
          <cell r="F6614">
            <v>1131.0999999999999</v>
          </cell>
          <cell r="H6614">
            <v>1131.0999999999999</v>
          </cell>
          <cell r="I6614" t="str">
            <v>EQHP EQAQ 723</v>
          </cell>
        </row>
        <row r="6615">
          <cell r="B6615" t="str">
            <v>A   3,5CV MARCA BRANCO MOD. 710,HM/Q = 6M/33M3 / H A 36M/ 10</v>
          </cell>
        </row>
        <row r="6616">
          <cell r="B6616" t="str">
            <v>M3 / H**CAIXA**"</v>
          </cell>
        </row>
        <row r="6617">
          <cell r="A6617">
            <v>14252</v>
          </cell>
          <cell r="B6617" t="str">
            <v>MOTOBOMBA AUTOESCORVANTE P/ DRENAGEM BOCAIS 3" X 2 1/2" MOTO</v>
          </cell>
          <cell r="C6617" t="str">
            <v>UN</v>
          </cell>
          <cell r="D6617">
            <v>2</v>
          </cell>
          <cell r="E6617">
            <v>3140.36</v>
          </cell>
          <cell r="F6617">
            <v>3140.36</v>
          </cell>
          <cell r="H6617">
            <v>3140.36</v>
          </cell>
          <cell r="I6617" t="str">
            <v>EQHP EQAQ 14252</v>
          </cell>
        </row>
        <row r="6618">
          <cell r="B6618" t="str">
            <v>R A GASOLINA * 7HP, HM/Q = 5M/25M3/H A 45M/3M3/H *"</v>
          </cell>
        </row>
        <row r="6619">
          <cell r="A6619">
            <v>724</v>
          </cell>
          <cell r="B6619" t="str">
            <v>MOTOBOMBA AUTOESCORVANTE ROTOR ABERTO C/ MOTOR A GASOLINA OU</v>
          </cell>
          <cell r="C6619" t="str">
            <v>UN</v>
          </cell>
          <cell r="D6619">
            <v>2</v>
          </cell>
          <cell r="E6619">
            <v>8431.8799999999992</v>
          </cell>
          <cell r="F6619">
            <v>8431.8799999999992</v>
          </cell>
          <cell r="H6619">
            <v>8431.8799999999992</v>
          </cell>
          <cell r="I6619" t="str">
            <v>EQHP EQAQ 724</v>
          </cell>
        </row>
        <row r="6620">
          <cell r="A6620" t="str">
            <v>ÓDIGO</v>
          </cell>
          <cell r="B6620" t="str">
            <v>| DESCRIÇÃO DO INSUMO</v>
          </cell>
          <cell r="C6620" t="str">
            <v>| UNID.</v>
          </cell>
          <cell r="D6620" t="str">
            <v>| CAT.</v>
          </cell>
          <cell r="E6620" t="str">
            <v>P R E Ç O</v>
          </cell>
          <cell r="F6620" t="str">
            <v>S  C A L C</v>
          </cell>
          <cell r="G6620" t="str">
            <v>U L A</v>
          </cell>
          <cell r="H6620" t="str">
            <v>D O S  |</v>
          </cell>
          <cell r="I6620" t="str">
            <v>COD.INTELIGENTE</v>
          </cell>
        </row>
        <row r="6621">
          <cell r="D6621">
            <v>1</v>
          </cell>
          <cell r="E6621" t="str">
            <v>.QUARTIL</v>
          </cell>
          <cell r="F6621" t="str">
            <v>MEDIANO</v>
          </cell>
          <cell r="G6621">
            <v>3</v>
          </cell>
          <cell r="H6621" t="str">
            <v>.QUARTIL</v>
          </cell>
        </row>
        <row r="6623">
          <cell r="A6623" t="str">
            <v>íNCULO..</v>
          </cell>
          <cell r="B6623" t="str">
            <v>...: NACIONAL CAIXA</v>
          </cell>
        </row>
        <row r="6625">
          <cell r="B6625" t="str">
            <v>DI ESEL * 10,5CV * BOCAIS 3" X 4" * HM/Q = 40 M/3,2M3/H A 9</v>
          </cell>
        </row>
        <row r="6626">
          <cell r="B6626" t="str">
            <v>0M/7,3M3/H*"</v>
          </cell>
        </row>
        <row r="6627">
          <cell r="A6627">
            <v>719</v>
          </cell>
          <cell r="B6627" t="str">
            <v>MOTOBOMBA CENTRIFUGA BOCAIS 1 1/2" X 1" A GASOLINA 3,5CV MAR</v>
          </cell>
          <cell r="C6627" t="str">
            <v>UN</v>
          </cell>
          <cell r="D6627">
            <v>2</v>
          </cell>
          <cell r="E6627">
            <v>946.01</v>
          </cell>
          <cell r="F6627">
            <v>946.01</v>
          </cell>
          <cell r="H6627">
            <v>946.01</v>
          </cell>
          <cell r="I6627" t="str">
            <v>EQHP EQAQ 719</v>
          </cell>
        </row>
        <row r="6628">
          <cell r="B6628" t="str">
            <v>C A BRANCO MOD. 715 HM/Q = 6M/16,8M3/H A 38M/6,6M 3/H**CAIXA</v>
          </cell>
        </row>
        <row r="6629">
          <cell r="B6629" t="str">
            <v>**"</v>
          </cell>
        </row>
        <row r="6630">
          <cell r="A6630">
            <v>741</v>
          </cell>
          <cell r="B6630" t="str">
            <v>MOTOBOMBA CENTRIFUGA ELETRICA MONOFASICA   ATE 2CV P/ DRENAG</v>
          </cell>
          <cell r="C6630" t="str">
            <v>H</v>
          </cell>
          <cell r="D6630">
            <v>2</v>
          </cell>
          <cell r="E6630">
            <v>1.31</v>
          </cell>
          <cell r="F6630">
            <v>1.74</v>
          </cell>
          <cell r="H6630">
            <v>2.1800000000000002</v>
          </cell>
          <cell r="I6630" t="str">
            <v>EQHP EQLC 741</v>
          </cell>
        </row>
        <row r="6631">
          <cell r="B6631" t="str">
            <v>EM,  SAIDA 1 1/2"</v>
          </cell>
        </row>
        <row r="6632">
          <cell r="A6632">
            <v>743</v>
          </cell>
          <cell r="B6632" t="str">
            <v>MOTOBOMBA CENTRIFUGA ELETRICA TRIFASICA POTENCIA   * 3 A 5CV</v>
          </cell>
          <cell r="C6632" t="str">
            <v>H</v>
          </cell>
          <cell r="D6632">
            <v>1</v>
          </cell>
          <cell r="E6632">
            <v>1.35</v>
          </cell>
          <cell r="F6632">
            <v>1.8</v>
          </cell>
          <cell r="H6632">
            <v>2.25</v>
          </cell>
          <cell r="I6632" t="str">
            <v>EQHP EQLC 743</v>
          </cell>
        </row>
        <row r="6633">
          <cell r="B6633" t="str">
            <v>*   P/ DRENAGEM, SAIDA 2" HM = * 20 M *"</v>
          </cell>
        </row>
        <row r="6634">
          <cell r="A6634">
            <v>744</v>
          </cell>
          <cell r="B6634" t="str">
            <v>MOTOBOMBA CENTRIFUGA ELETRICA TRIFASICA POTENCIA &gt; 5 ATE 10C</v>
          </cell>
          <cell r="C6634" t="str">
            <v>H</v>
          </cell>
          <cell r="D6634">
            <v>2</v>
          </cell>
          <cell r="E6634">
            <v>2.0299999999999998</v>
          </cell>
          <cell r="F6634">
            <v>2.71</v>
          </cell>
          <cell r="H6634">
            <v>3.39</v>
          </cell>
          <cell r="I6634" t="str">
            <v>EQHP EQLC 744</v>
          </cell>
        </row>
        <row r="6635">
          <cell r="B6635" t="str">
            <v>V P / DRENAGEM, SAIDA 3", HM = * 20 M *"</v>
          </cell>
        </row>
        <row r="6636">
          <cell r="A6636">
            <v>720</v>
          </cell>
          <cell r="B6636" t="str">
            <v>MOTOBOMBA CENTRIFUGA P/ AGUA SUJA BOCAIS 3" X 2 1/2" C/ MOTO</v>
          </cell>
          <cell r="C6636" t="str">
            <v>UN</v>
          </cell>
          <cell r="D6636">
            <v>2</v>
          </cell>
          <cell r="E6636">
            <v>2488.4299999999998</v>
          </cell>
          <cell r="F6636">
            <v>2488.4299999999998</v>
          </cell>
          <cell r="H6636">
            <v>2488.4299999999998</v>
          </cell>
          <cell r="I6636" t="str">
            <v>EQHP EQAQ 720</v>
          </cell>
        </row>
        <row r="6637">
          <cell r="B6637" t="str">
            <v>R    DIESEL OU GASOLINA * 6HP HM/Q = 10M/18M3/H A 65M/3M3/H*</v>
          </cell>
        </row>
        <row r="6638">
          <cell r="B6638" t="str">
            <v>"</v>
          </cell>
        </row>
        <row r="6639">
          <cell r="A6639">
            <v>4087</v>
          </cell>
          <cell r="B6639" t="str">
            <v>MOTOCICLETA HONDA CG 125 - 16 HP**CAIXA**</v>
          </cell>
          <cell r="C6639" t="str">
            <v>UN</v>
          </cell>
          <cell r="D6639">
            <v>1</v>
          </cell>
          <cell r="E6639">
            <v>6390</v>
          </cell>
          <cell r="F6639">
            <v>6390</v>
          </cell>
          <cell r="H6639">
            <v>6390</v>
          </cell>
          <cell r="I6639" t="str">
            <v>EQHP EQAQ 4087</v>
          </cell>
        </row>
        <row r="6640">
          <cell r="A6640">
            <v>4099</v>
          </cell>
          <cell r="B6640" t="str">
            <v>MOTOESCREIPER CATERPILLAR 621 330HP OU EQUIV CAP. 15,3M3/23T</v>
          </cell>
          <cell r="C6640" t="str">
            <v>H</v>
          </cell>
          <cell r="D6640">
            <v>1</v>
          </cell>
          <cell r="E6640">
            <v>126.29</v>
          </cell>
          <cell r="F6640">
            <v>126.29</v>
          </cell>
          <cell r="H6640">
            <v>126.29</v>
          </cell>
          <cell r="I6640" t="str">
            <v>EQHP EQLC 4099</v>
          </cell>
        </row>
        <row r="6641">
          <cell r="B6641" t="str">
            <v>(INCL MANUT/OPERACAO)</v>
          </cell>
        </row>
        <row r="6642">
          <cell r="A6642">
            <v>4098</v>
          </cell>
          <cell r="B6642" t="str">
            <v>MOTOESCREIPER CATERPILLAR 621F 330HP CAP. 15,3M3/23T PESO OP</v>
          </cell>
          <cell r="C6642" t="str">
            <v>UN</v>
          </cell>
          <cell r="D6642" t="str">
            <v>1  1.67</v>
          </cell>
          <cell r="E6642" t="str">
            <v>2.257,33  1</v>
          </cell>
          <cell r="F6642" t="str">
            <v>.672.257,33</v>
          </cell>
          <cell r="G6642" t="str">
            <v>1.67</v>
          </cell>
          <cell r="H6642">
            <v>2257.33</v>
          </cell>
          <cell r="I6642" t="str">
            <v>EQHP EQAQ 4098</v>
          </cell>
        </row>
        <row r="6643">
          <cell r="B6643" t="str">
            <v>ERACIONAL 30,7T**CAIXA**</v>
          </cell>
        </row>
        <row r="6644">
          <cell r="A6644">
            <v>4092</v>
          </cell>
          <cell r="B6644" t="str">
            <v>MOTONIVELADORA ATE 130HP (INCL MANUT/OPERACAO)</v>
          </cell>
          <cell r="C6644" t="str">
            <v>H</v>
          </cell>
          <cell r="D6644">
            <v>2</v>
          </cell>
          <cell r="E6644">
            <v>53.34</v>
          </cell>
          <cell r="F6644">
            <v>88.16</v>
          </cell>
          <cell r="H6644">
            <v>123.43</v>
          </cell>
          <cell r="I6644" t="str">
            <v>EQHP EQLC 4092</v>
          </cell>
        </row>
        <row r="6645">
          <cell r="A6645">
            <v>10597</v>
          </cell>
          <cell r="B6645" t="str">
            <v>MOTONIVELADORA CARTEPILLAR 140-H 185HP PESO OPERACIONAL 14,7</v>
          </cell>
          <cell r="C6645" t="str">
            <v>UN</v>
          </cell>
          <cell r="D6645" t="str">
            <v>2    73</v>
          </cell>
          <cell r="E6645">
            <v>8372.2900000000009</v>
          </cell>
          <cell r="F6645">
            <v>738372.29</v>
          </cell>
          <cell r="G6645">
            <v>73</v>
          </cell>
          <cell r="H6645">
            <v>8372.2900000000009</v>
          </cell>
          <cell r="I6645" t="str">
            <v>EQHP EQAQ 10597</v>
          </cell>
        </row>
        <row r="6646">
          <cell r="B6646" t="str">
            <v>T**CAIXA**</v>
          </cell>
        </row>
        <row r="6647">
          <cell r="A6647">
            <v>4090</v>
          </cell>
          <cell r="B6647" t="str">
            <v>MOTONIVELADORA CATERPILLAR 120-H 140HP PESO OPERACIONAL 12,5</v>
          </cell>
          <cell r="C6647" t="str">
            <v>UN</v>
          </cell>
          <cell r="D6647" t="str">
            <v>1    52</v>
          </cell>
          <cell r="E6647">
            <v>5401</v>
          </cell>
          <cell r="F6647">
            <v>525401</v>
          </cell>
          <cell r="G6647">
            <v>52</v>
          </cell>
          <cell r="H6647">
            <v>5401</v>
          </cell>
          <cell r="I6647" t="str">
            <v>EQHP EQAQ 4090</v>
          </cell>
        </row>
        <row r="6648">
          <cell r="B6648" t="str">
            <v>T**CAIXA**</v>
          </cell>
        </row>
        <row r="6649">
          <cell r="A6649">
            <v>13227</v>
          </cell>
          <cell r="B6649" t="str">
            <v>MOTONIVELADORA KOMATSU GD 623-A - PESO OPERACIONAL 14720 KG</v>
          </cell>
          <cell r="C6649" t="str">
            <v>UN</v>
          </cell>
          <cell r="D6649" t="str">
            <v>2    54</v>
          </cell>
          <cell r="E6649">
            <v>8723.5499999999993</v>
          </cell>
          <cell r="F6649">
            <v>548723.55000000005</v>
          </cell>
          <cell r="G6649">
            <v>54</v>
          </cell>
          <cell r="H6649">
            <v>8723.5499999999993</v>
          </cell>
          <cell r="I6649" t="str">
            <v>EQHP EQAQ 13227</v>
          </cell>
        </row>
        <row r="6650">
          <cell r="B6650" t="str">
            <v>- 177 HP**CAIXA**</v>
          </cell>
        </row>
        <row r="6651">
          <cell r="A6651" t="str">
            <v>ÓDIGO</v>
          </cell>
          <cell r="B6651" t="str">
            <v>| DESCRIÇÃO DO INSUMO</v>
          </cell>
          <cell r="C6651" t="str">
            <v>| UNID.</v>
          </cell>
          <cell r="D6651" t="str">
            <v>| CAT.</v>
          </cell>
          <cell r="E6651" t="str">
            <v>P R E Ç O</v>
          </cell>
          <cell r="F6651" t="str">
            <v>S  C A L C</v>
          </cell>
          <cell r="G6651" t="str">
            <v>U L A</v>
          </cell>
          <cell r="H6651" t="str">
            <v>D O S  |</v>
          </cell>
          <cell r="I6651" t="str">
            <v>COD.INTELIGENTE</v>
          </cell>
        </row>
        <row r="6652">
          <cell r="D6652">
            <v>1</v>
          </cell>
          <cell r="E6652" t="str">
            <v>.QUARTIL</v>
          </cell>
          <cell r="F6652" t="str">
            <v>MEDIANO</v>
          </cell>
          <cell r="G6652">
            <v>3</v>
          </cell>
          <cell r="H6652" t="str">
            <v>.QUARTIL</v>
          </cell>
        </row>
        <row r="6654">
          <cell r="A6654" t="str">
            <v>íNCULO..</v>
          </cell>
          <cell r="B6654" t="str">
            <v>...: NACIONAL CAIXA</v>
          </cell>
        </row>
        <row r="6656">
          <cell r="A6656">
            <v>4091</v>
          </cell>
          <cell r="B6656" t="str">
            <v>MOTONIVELADORA 140 A 155HP (INCL MANUT/OPERACAO)</v>
          </cell>
          <cell r="C6656" t="str">
            <v>H</v>
          </cell>
          <cell r="D6656">
            <v>1</v>
          </cell>
          <cell r="E6656">
            <v>54.45</v>
          </cell>
          <cell r="F6656">
            <v>90</v>
          </cell>
          <cell r="H6656">
            <v>126</v>
          </cell>
          <cell r="I6656" t="str">
            <v>EQHP EQLC 4091</v>
          </cell>
        </row>
        <row r="6657">
          <cell r="A6657">
            <v>4089</v>
          </cell>
          <cell r="B6657" t="str">
            <v>MOTONIVELADORA 185 A 200HP (INCL MANUT/OPERACAO)</v>
          </cell>
          <cell r="C6657" t="str">
            <v>H</v>
          </cell>
          <cell r="D6657">
            <v>2</v>
          </cell>
          <cell r="E6657">
            <v>60.49</v>
          </cell>
          <cell r="F6657">
            <v>99.99</v>
          </cell>
          <cell r="H6657">
            <v>139.99</v>
          </cell>
          <cell r="I6657" t="str">
            <v>EQHP EQLC 4089</v>
          </cell>
        </row>
        <row r="6658">
          <cell r="A6658">
            <v>20020</v>
          </cell>
          <cell r="B6658" t="str">
            <v>MOTORISTA DE BASCULANTE</v>
          </cell>
          <cell r="C6658" t="str">
            <v>H</v>
          </cell>
          <cell r="D6658">
            <v>2</v>
          </cell>
          <cell r="E6658">
            <v>2.35</v>
          </cell>
          <cell r="F6658">
            <v>2.92</v>
          </cell>
          <cell r="H6658">
            <v>3.48</v>
          </cell>
          <cell r="I6658" t="str">
            <v>MOBR MOBA 20020</v>
          </cell>
        </row>
        <row r="6659">
          <cell r="A6659">
            <v>4093</v>
          </cell>
          <cell r="B6659" t="str">
            <v>MOTORISTA DE CAMINHAO</v>
          </cell>
          <cell r="C6659" t="str">
            <v>H</v>
          </cell>
          <cell r="D6659">
            <v>2</v>
          </cell>
          <cell r="E6659">
            <v>2.5499999999999998</v>
          </cell>
          <cell r="F6659">
            <v>3.16</v>
          </cell>
          <cell r="H6659">
            <v>3.77</v>
          </cell>
          <cell r="I6659" t="str">
            <v>MOBR MOBT 4093</v>
          </cell>
        </row>
        <row r="6660">
          <cell r="A6660">
            <v>10512</v>
          </cell>
          <cell r="B6660" t="str">
            <v>MOTORISTA DE CAMINHAO - PISO MENSAL</v>
          </cell>
          <cell r="C6660" t="str">
            <v>MES</v>
          </cell>
          <cell r="D6660">
            <v>2</v>
          </cell>
          <cell r="E6660">
            <v>2.67</v>
          </cell>
          <cell r="F6660">
            <v>3.16</v>
          </cell>
          <cell r="H6660">
            <v>3.64</v>
          </cell>
          <cell r="I6660" t="str">
            <v>MOBR MOBT 10512</v>
          </cell>
        </row>
        <row r="6661">
          <cell r="A6661">
            <v>4094</v>
          </cell>
          <cell r="B6661" t="str">
            <v>MOTORISTA DE CAMINHAO E CARRETA</v>
          </cell>
          <cell r="C6661" t="str">
            <v>H</v>
          </cell>
          <cell r="D6661">
            <v>2</v>
          </cell>
          <cell r="E6661">
            <v>2.69</v>
          </cell>
          <cell r="F6661">
            <v>3.34</v>
          </cell>
          <cell r="H6661">
            <v>3.98</v>
          </cell>
          <cell r="I6661" t="str">
            <v>MOBR MOBA 4094</v>
          </cell>
        </row>
        <row r="6662">
          <cell r="A6662">
            <v>4095</v>
          </cell>
          <cell r="B6662" t="str">
            <v>MOTORISTA DE VEICULO LEVE</v>
          </cell>
          <cell r="C6662" t="str">
            <v>H</v>
          </cell>
          <cell r="D6662">
            <v>2</v>
          </cell>
          <cell r="E6662">
            <v>2.5299999999999998</v>
          </cell>
          <cell r="F6662">
            <v>3.14</v>
          </cell>
          <cell r="H6662">
            <v>3.74</v>
          </cell>
          <cell r="I6662" t="str">
            <v>MOBR MOBA 4095</v>
          </cell>
        </row>
        <row r="6663">
          <cell r="A6663">
            <v>4097</v>
          </cell>
          <cell r="B6663" t="str">
            <v>MOTORISTA DE VEICULO PESADO</v>
          </cell>
          <cell r="C6663" t="str">
            <v>H</v>
          </cell>
          <cell r="D6663">
            <v>2</v>
          </cell>
          <cell r="E6663">
            <v>2.74</v>
          </cell>
          <cell r="F6663">
            <v>3.4</v>
          </cell>
          <cell r="H6663">
            <v>4.05</v>
          </cell>
          <cell r="I6663" t="str">
            <v>MOBR MOBA 4097</v>
          </cell>
        </row>
        <row r="6664">
          <cell r="A6664">
            <v>4096</v>
          </cell>
          <cell r="B6664" t="str">
            <v>MOTORISTA OPERADOR DE MUNCK</v>
          </cell>
          <cell r="C6664" t="str">
            <v>H</v>
          </cell>
          <cell r="D6664">
            <v>2</v>
          </cell>
          <cell r="E6664">
            <v>2.74</v>
          </cell>
          <cell r="F6664">
            <v>3.4</v>
          </cell>
          <cell r="H6664">
            <v>4.05</v>
          </cell>
          <cell r="I6664" t="str">
            <v>MOBR MOBA 4096</v>
          </cell>
        </row>
        <row r="6665">
          <cell r="A6665">
            <v>13955</v>
          </cell>
          <cell r="B6665" t="str">
            <v>MOTOSSERRA A GASOLINA PORTATIL HUSKVARNA MOD 61**CAIXA**</v>
          </cell>
          <cell r="C6665" t="str">
            <v>UN</v>
          </cell>
          <cell r="D6665">
            <v>2</v>
          </cell>
          <cell r="E6665">
            <v>1767.86</v>
          </cell>
          <cell r="F6665">
            <v>1767.86</v>
          </cell>
          <cell r="H6665">
            <v>1767.86</v>
          </cell>
          <cell r="I6665" t="str">
            <v>EQHP EQAQ 13955</v>
          </cell>
        </row>
        <row r="6666">
          <cell r="A6666">
            <v>10763</v>
          </cell>
          <cell r="B6666" t="str">
            <v>MOTOSSERRA A GASOLINA PORTATIL TIPO HUSQVARNA MOD. 61 OU SIM</v>
          </cell>
          <cell r="C6666" t="str">
            <v>H</v>
          </cell>
          <cell r="D6666">
            <v>2</v>
          </cell>
          <cell r="E6666">
            <v>2.13</v>
          </cell>
          <cell r="F6666">
            <v>2.13</v>
          </cell>
          <cell r="H6666">
            <v>2.13</v>
          </cell>
          <cell r="I6666" t="str">
            <v>EQHP EQLC 10763</v>
          </cell>
        </row>
        <row r="6667">
          <cell r="B6667" t="str">
            <v>ILAR</v>
          </cell>
        </row>
        <row r="6668">
          <cell r="A6668">
            <v>4114</v>
          </cell>
          <cell r="B6668" t="str">
            <v>MOURAO CONCRETO "T" H = 2,78M P/ 8FIOS + 0,45M P/ 3FIOS"</v>
          </cell>
          <cell r="C6668" t="str">
            <v>UN</v>
          </cell>
          <cell r="D6668">
            <v>2</v>
          </cell>
          <cell r="E6668">
            <v>21.59</v>
          </cell>
          <cell r="F6668">
            <v>23.89</v>
          </cell>
          <cell r="H6668">
            <v>26.17</v>
          </cell>
          <cell r="I6668" t="str">
            <v>MATE MDIV 4114</v>
          </cell>
        </row>
        <row r="6669">
          <cell r="A6669">
            <v>4112</v>
          </cell>
          <cell r="B6669" t="str">
            <v>MOURAO CONCRETO RETO SECAO TRIANGULAR 12 CM H = 2,2M</v>
          </cell>
          <cell r="C6669" t="str">
            <v>UN</v>
          </cell>
          <cell r="D6669">
            <v>2</v>
          </cell>
          <cell r="E6669">
            <v>14.82</v>
          </cell>
          <cell r="F6669">
            <v>16.399999999999999</v>
          </cell>
          <cell r="H6669">
            <v>17.97</v>
          </cell>
          <cell r="I6669" t="str">
            <v>MATE MDIV 4112</v>
          </cell>
        </row>
        <row r="6670">
          <cell r="A6670">
            <v>4103</v>
          </cell>
          <cell r="B6670" t="str">
            <v>MOURAO CONCRETO RETO TP ALAMBRADO 10 X 10CM H = 3,25M</v>
          </cell>
          <cell r="C6670" t="str">
            <v>UN</v>
          </cell>
          <cell r="D6670">
            <v>2</v>
          </cell>
          <cell r="E6670">
            <v>19.7</v>
          </cell>
          <cell r="F6670">
            <v>21.79</v>
          </cell>
          <cell r="H6670">
            <v>23.88</v>
          </cell>
          <cell r="I6670" t="str">
            <v>MATE MDIV 4103</v>
          </cell>
        </row>
        <row r="6671">
          <cell r="A6671">
            <v>4102</v>
          </cell>
          <cell r="B6671" t="str">
            <v>MOURAO CONCRETO RETO TP ALAMBRADO 10 X 10CM H = 3M</v>
          </cell>
          <cell r="C6671" t="str">
            <v>UN</v>
          </cell>
          <cell r="D6671">
            <v>1</v>
          </cell>
          <cell r="E6671">
            <v>21</v>
          </cell>
          <cell r="F6671">
            <v>23.23</v>
          </cell>
          <cell r="H6671">
            <v>25.45</v>
          </cell>
          <cell r="I6671" t="str">
            <v>MATE MDIV 4102</v>
          </cell>
        </row>
        <row r="6672">
          <cell r="A6672">
            <v>4108</v>
          </cell>
          <cell r="B6672" t="str">
            <v>MOURAO CONCRETO RETO 10X10CM H = 2M</v>
          </cell>
          <cell r="C6672" t="str">
            <v>UN</v>
          </cell>
          <cell r="D6672">
            <v>2</v>
          </cell>
          <cell r="E6672">
            <v>14.82</v>
          </cell>
          <cell r="F6672">
            <v>16.399999999999999</v>
          </cell>
          <cell r="H6672">
            <v>17.97</v>
          </cell>
          <cell r="I6672" t="str">
            <v>MATE MDIV 4108</v>
          </cell>
        </row>
        <row r="6673">
          <cell r="A6673">
            <v>4107</v>
          </cell>
          <cell r="B6673" t="str">
            <v>MOURAO CONCRETO RETO 15X15CM H = 2,30M</v>
          </cell>
          <cell r="C6673" t="str">
            <v>UN</v>
          </cell>
          <cell r="D6673">
            <v>2</v>
          </cell>
          <cell r="E6673">
            <v>17.510000000000002</v>
          </cell>
          <cell r="F6673">
            <v>19.37</v>
          </cell>
          <cell r="H6673">
            <v>21.22</v>
          </cell>
          <cell r="I6673" t="str">
            <v>MATE MDIV 4107</v>
          </cell>
        </row>
        <row r="6674">
          <cell r="A6674">
            <v>357</v>
          </cell>
          <cell r="B6674" t="str">
            <v>MUDA DE ARBUSTO REGIONAL ORNAMENTAL</v>
          </cell>
          <cell r="C6674" t="str">
            <v>UN</v>
          </cell>
          <cell r="D6674">
            <v>2</v>
          </cell>
          <cell r="E6674">
            <v>6</v>
          </cell>
          <cell r="F6674">
            <v>6.5</v>
          </cell>
          <cell r="H6674">
            <v>8</v>
          </cell>
          <cell r="I6674" t="str">
            <v>MATE MAJD 357</v>
          </cell>
        </row>
        <row r="6675">
          <cell r="A6675">
            <v>358</v>
          </cell>
          <cell r="B6675" t="str">
            <v>MUDA DE ARVORE REGIONAL ORNAMENTAL</v>
          </cell>
          <cell r="C6675" t="str">
            <v>UN</v>
          </cell>
          <cell r="D6675">
            <v>2</v>
          </cell>
          <cell r="E6675">
            <v>14.4</v>
          </cell>
          <cell r="F6675">
            <v>15.6</v>
          </cell>
          <cell r="H6675">
            <v>19.2</v>
          </cell>
          <cell r="I6675" t="str">
            <v>MATE MAJD 358</v>
          </cell>
        </row>
        <row r="6676">
          <cell r="A6676">
            <v>365</v>
          </cell>
          <cell r="B6676" t="str">
            <v>MUDAS ARBUSTIVAS DA REGIAO</v>
          </cell>
          <cell r="C6676" t="str">
            <v>UN</v>
          </cell>
          <cell r="D6676">
            <v>2</v>
          </cell>
          <cell r="E6676">
            <v>6</v>
          </cell>
          <cell r="F6676">
            <v>6.5</v>
          </cell>
          <cell r="H6676">
            <v>8</v>
          </cell>
          <cell r="I6676" t="str">
            <v>MATE MAJD 365</v>
          </cell>
        </row>
        <row r="6677">
          <cell r="A6677">
            <v>349</v>
          </cell>
          <cell r="B6677" t="str">
            <v>MUDAS HERBACEAS DA REGIAO</v>
          </cell>
          <cell r="C6677" t="str">
            <v>UN</v>
          </cell>
          <cell r="D6677">
            <v>2</v>
          </cell>
          <cell r="E6677">
            <v>1.48</v>
          </cell>
          <cell r="F6677">
            <v>1.6</v>
          </cell>
          <cell r="H6677">
            <v>1.97</v>
          </cell>
          <cell r="I6677" t="str">
            <v>MATE MAJD 349</v>
          </cell>
        </row>
        <row r="6678">
          <cell r="A6678">
            <v>360</v>
          </cell>
          <cell r="B6678" t="str">
            <v>MUDAS RASTEIRAS DA REGIAO</v>
          </cell>
          <cell r="C6678" t="str">
            <v>UN</v>
          </cell>
          <cell r="D6678">
            <v>1</v>
          </cell>
          <cell r="E6678">
            <v>0.6</v>
          </cell>
          <cell r="F6678">
            <v>0.65</v>
          </cell>
          <cell r="H6678">
            <v>0.8</v>
          </cell>
          <cell r="I6678" t="str">
            <v>MATE MAJD 360</v>
          </cell>
        </row>
        <row r="6679">
          <cell r="A6679">
            <v>4146</v>
          </cell>
          <cell r="B6679" t="str">
            <v>MUFLA TERMINAL PRIMARIA UNIPOLAR USO EXTERNO PARA CABO 10/16</v>
          </cell>
          <cell r="C6679" t="str">
            <v>UN</v>
          </cell>
          <cell r="D6679">
            <v>2</v>
          </cell>
          <cell r="E6679">
            <v>195</v>
          </cell>
          <cell r="F6679">
            <v>199.84</v>
          </cell>
          <cell r="H6679">
            <v>204.66</v>
          </cell>
          <cell r="I6679" t="str">
            <v>MATE MELE 4146</v>
          </cell>
        </row>
        <row r="6680">
          <cell r="B6680" t="str">
            <v>MM2 ISOL. 6/10KV EM EPR - BORRACHA DE SILICONE</v>
          </cell>
        </row>
        <row r="6681">
          <cell r="A6681">
            <v>4126</v>
          </cell>
          <cell r="B6681" t="str">
            <v>MUFLA TERMINAL PRIMARIA UNIPOLAR USO EXTERNO PARA CABO 10/16</v>
          </cell>
          <cell r="C6681" t="str">
            <v>UN</v>
          </cell>
          <cell r="D6681">
            <v>1</v>
          </cell>
          <cell r="E6681">
            <v>179.06</v>
          </cell>
          <cell r="F6681">
            <v>183.5</v>
          </cell>
          <cell r="H6681">
            <v>187.93</v>
          </cell>
          <cell r="I6681" t="str">
            <v>MATE MELE 4126</v>
          </cell>
        </row>
        <row r="6682">
          <cell r="A6682" t="str">
            <v>ÓDIGO</v>
          </cell>
          <cell r="B6682" t="str">
            <v>| DESCRIÇÃO DO INSUMO</v>
          </cell>
          <cell r="C6682" t="str">
            <v>| UNID.</v>
          </cell>
          <cell r="D6682" t="str">
            <v>| CAT.</v>
          </cell>
          <cell r="E6682" t="str">
            <v>P R E Ç O</v>
          </cell>
          <cell r="F6682" t="str">
            <v>S  C A L C</v>
          </cell>
          <cell r="G6682" t="str">
            <v>U L A</v>
          </cell>
          <cell r="H6682" t="str">
            <v>D O S  |</v>
          </cell>
          <cell r="I6682" t="str">
            <v>COD.INTELIGENTE</v>
          </cell>
        </row>
        <row r="6683">
          <cell r="D6683">
            <v>1</v>
          </cell>
          <cell r="E6683" t="str">
            <v>.QUARTIL</v>
          </cell>
          <cell r="F6683" t="str">
            <v>MEDIANO</v>
          </cell>
          <cell r="G6683">
            <v>3</v>
          </cell>
          <cell r="H6683" t="str">
            <v>.QUARTIL</v>
          </cell>
        </row>
        <row r="6685">
          <cell r="A6685" t="str">
            <v>íNCULO..</v>
          </cell>
          <cell r="B6685" t="str">
            <v>...: NACIONAL CAIXA</v>
          </cell>
        </row>
        <row r="6687">
          <cell r="B6687" t="str">
            <v>MM2 ISOL, 3,6/6KV EM EPR - BORRACHA DE SILICONE</v>
          </cell>
        </row>
        <row r="6688">
          <cell r="A6688">
            <v>4127</v>
          </cell>
          <cell r="B6688" t="str">
            <v>MUFLA TERMINAL PRIMARIA UNIPOLAR USO EXTERNO PARA CABO 25/70</v>
          </cell>
          <cell r="C6688" t="str">
            <v>UN</v>
          </cell>
          <cell r="D6688">
            <v>2</v>
          </cell>
          <cell r="E6688">
            <v>179.78</v>
          </cell>
          <cell r="F6688">
            <v>184.24</v>
          </cell>
          <cell r="H6688">
            <v>188.69</v>
          </cell>
          <cell r="I6688" t="str">
            <v>MATE MELE 4127</v>
          </cell>
        </row>
        <row r="6689">
          <cell r="B6689" t="str">
            <v>MM2 ISOL, 3,6/6KV EM EPR - BORRACHA DE SILICONE</v>
          </cell>
        </row>
        <row r="6690">
          <cell r="A6690">
            <v>4133</v>
          </cell>
          <cell r="B6690" t="str">
            <v>MUFLA TERMINAL PRIMARIA UNIPOLAR USO EXTERNO PARA CABO 35/12</v>
          </cell>
          <cell r="C6690" t="str">
            <v>UN</v>
          </cell>
          <cell r="D6690">
            <v>2</v>
          </cell>
          <cell r="E6690">
            <v>246.47</v>
          </cell>
          <cell r="F6690">
            <v>252.59</v>
          </cell>
          <cell r="H6690">
            <v>258.68</v>
          </cell>
          <cell r="I6690" t="str">
            <v>MATE MELE 4133</v>
          </cell>
        </row>
        <row r="6691">
          <cell r="B6691" t="str">
            <v>0MM2 ISOL. 15/25KV EM EPR - BORRACHA DE SILICONE</v>
          </cell>
        </row>
        <row r="6692">
          <cell r="A6692">
            <v>4135</v>
          </cell>
          <cell r="B6692" t="str">
            <v>MUFLA TERMINAL PRIMARIA UNIPOLAR USO EXTERNO PARA CABO 35/70</v>
          </cell>
          <cell r="C6692" t="str">
            <v>UN</v>
          </cell>
          <cell r="D6692">
            <v>2</v>
          </cell>
          <cell r="E6692">
            <v>271.12</v>
          </cell>
          <cell r="F6692">
            <v>277.85000000000002</v>
          </cell>
          <cell r="H6692">
            <v>284.55</v>
          </cell>
          <cell r="I6692" t="str">
            <v>MATE MELE 4135</v>
          </cell>
        </row>
        <row r="6693">
          <cell r="B6693" t="str">
            <v>MM2 ISOL. 20/35KV EM EPR - BORRACHA DE SILICONE</v>
          </cell>
        </row>
        <row r="6694">
          <cell r="A6694">
            <v>4145</v>
          </cell>
          <cell r="B6694" t="str">
            <v>MUFLA TERMINAL PRIMARIA UNIPOLAR USO EXTERNO PARA CABO 50/18</v>
          </cell>
          <cell r="C6694" t="str">
            <v>UN</v>
          </cell>
          <cell r="D6694">
            <v>2</v>
          </cell>
          <cell r="E6694">
            <v>214.58</v>
          </cell>
          <cell r="F6694">
            <v>219.9</v>
          </cell>
          <cell r="H6694">
            <v>225.21</v>
          </cell>
          <cell r="I6694" t="str">
            <v>MATE MELE 4145</v>
          </cell>
        </row>
        <row r="6695">
          <cell r="B6695" t="str">
            <v>5MM2 ISOL. 20/35KV EM EPR</v>
          </cell>
        </row>
        <row r="6696">
          <cell r="A6696">
            <v>4140</v>
          </cell>
          <cell r="B6696" t="str">
            <v>MUFLA TERMINAL PRIMARIA UNIPOLAR USO EXTERNO, TERMOCONTRATIL</v>
          </cell>
          <cell r="C6696" t="str">
            <v>UN</v>
          </cell>
          <cell r="D6696">
            <v>2</v>
          </cell>
          <cell r="E6696">
            <v>214.58</v>
          </cell>
          <cell r="F6696">
            <v>219.9</v>
          </cell>
          <cell r="H6696">
            <v>225.21</v>
          </cell>
          <cell r="I6696" t="str">
            <v>MATE MELE 4140</v>
          </cell>
        </row>
        <row r="6697">
          <cell r="B6697" t="str">
            <v>, PARA CABO 10/16MM2 ISOL. 3,6KV EM EPR - BORRACHA DE SILICO</v>
          </cell>
        </row>
        <row r="6698">
          <cell r="B6698" t="str">
            <v>NE</v>
          </cell>
        </row>
        <row r="6699">
          <cell r="A6699">
            <v>4154</v>
          </cell>
          <cell r="B6699" t="str">
            <v>MUFLA TERMINAL PRIMARIA UNIPOLAR USO INTERNO PARA CABO 25/70</v>
          </cell>
          <cell r="C6699" t="str">
            <v>UN</v>
          </cell>
          <cell r="D6699">
            <v>2</v>
          </cell>
          <cell r="E6699">
            <v>219.65</v>
          </cell>
          <cell r="F6699">
            <v>225.1</v>
          </cell>
          <cell r="H6699">
            <v>230.53</v>
          </cell>
          <cell r="I6699" t="str">
            <v>MATE MELE 4154</v>
          </cell>
        </row>
        <row r="6700">
          <cell r="B6700" t="str">
            <v>MM2 ISOL 6/10KV EM EPR- BORRACHA DE SILICONE</v>
          </cell>
        </row>
        <row r="6701">
          <cell r="A6701">
            <v>4152</v>
          </cell>
          <cell r="B6701" t="str">
            <v>MUFLA TERMINAL PRIMARIA UNIPOLAR USO INTERNO PARA CABO 25/70</v>
          </cell>
          <cell r="C6701" t="str">
            <v>UN</v>
          </cell>
          <cell r="D6701">
            <v>2</v>
          </cell>
          <cell r="E6701">
            <v>219.65</v>
          </cell>
          <cell r="F6701">
            <v>225.1</v>
          </cell>
          <cell r="H6701">
            <v>230.53</v>
          </cell>
          <cell r="I6701" t="str">
            <v>MATE MELE 4152</v>
          </cell>
        </row>
        <row r="6702">
          <cell r="B6702" t="str">
            <v>MM2 ISOL.3,6 /6KV EM EPR - BORRACHA DE SILICONE</v>
          </cell>
        </row>
        <row r="6703">
          <cell r="A6703">
            <v>4168</v>
          </cell>
          <cell r="B6703" t="str">
            <v>MUFLA TERMINAL PRIMARIA UNIPOLAR USO INTERNO PARA CABO 35/12</v>
          </cell>
          <cell r="C6703" t="str">
            <v>UN</v>
          </cell>
          <cell r="D6703">
            <v>2</v>
          </cell>
          <cell r="E6703">
            <v>231.98</v>
          </cell>
          <cell r="F6703">
            <v>237.73</v>
          </cell>
          <cell r="H6703">
            <v>243.47</v>
          </cell>
          <cell r="I6703" t="str">
            <v>MATE MELE 4168</v>
          </cell>
        </row>
        <row r="6704">
          <cell r="B6704" t="str">
            <v>0MM2 ISOLACAO 15/25KV EM EPR - BORRACHA DE SILICONE</v>
          </cell>
        </row>
        <row r="6705">
          <cell r="A6705">
            <v>4161</v>
          </cell>
          <cell r="B6705" t="str">
            <v>MUFLA TERMINAL PRIMARIA UNIPOLAR USO INTERNO PARA CABO 35/70</v>
          </cell>
          <cell r="C6705" t="str">
            <v>UN</v>
          </cell>
          <cell r="D6705">
            <v>2</v>
          </cell>
          <cell r="E6705">
            <v>223.28</v>
          </cell>
          <cell r="F6705">
            <v>228.81</v>
          </cell>
          <cell r="H6705">
            <v>234.34</v>
          </cell>
          <cell r="I6705" t="str">
            <v>MATE MELE 4161</v>
          </cell>
        </row>
        <row r="6706">
          <cell r="B6706" t="str">
            <v>MM2 ISOLACAO 8,7/15KV EM EPR - BORRACHA DE SILICONE</v>
          </cell>
        </row>
        <row r="6707">
          <cell r="A6707">
            <v>4167</v>
          </cell>
          <cell r="B6707" t="str">
            <v>MUFLA TERMINAL PRIMARIA UNIPOLAR USO INTERNO PARA CABO 50/18</v>
          </cell>
          <cell r="C6707" t="str">
            <v>UN</v>
          </cell>
          <cell r="D6707">
            <v>2</v>
          </cell>
          <cell r="E6707">
            <v>212.72</v>
          </cell>
          <cell r="F6707">
            <v>218</v>
          </cell>
          <cell r="H6707">
            <v>223.26</v>
          </cell>
          <cell r="I6707" t="str">
            <v>MATE MELE 4167</v>
          </cell>
        </row>
        <row r="6708">
          <cell r="B6708" t="str">
            <v>5MM2   ISOLACAO 20/35KV EM EPR - BORRACHA DE SILICONE</v>
          </cell>
        </row>
        <row r="6709">
          <cell r="A6709">
            <v>4209</v>
          </cell>
          <cell r="B6709" t="str">
            <v>NIPEL FERRO GALV ROSCA 1.1/2"</v>
          </cell>
          <cell r="C6709" t="str">
            <v>UN</v>
          </cell>
          <cell r="D6709">
            <v>2</v>
          </cell>
          <cell r="E6709">
            <v>5.38</v>
          </cell>
          <cell r="F6709">
            <v>6.64</v>
          </cell>
          <cell r="H6709">
            <v>8.07</v>
          </cell>
          <cell r="I6709" t="str">
            <v>MATE MHIS 4209</v>
          </cell>
        </row>
        <row r="6710">
          <cell r="A6710">
            <v>4180</v>
          </cell>
          <cell r="B6710" t="str">
            <v>NIPEL FERRO GALV ROSCA 1.1/4"</v>
          </cell>
          <cell r="C6710" t="str">
            <v>UN</v>
          </cell>
          <cell r="D6710">
            <v>2</v>
          </cell>
          <cell r="E6710">
            <v>4.74</v>
          </cell>
          <cell r="F6710">
            <v>5.86</v>
          </cell>
          <cell r="H6710">
            <v>7.12</v>
          </cell>
          <cell r="I6710" t="str">
            <v>MATE MHIS 4180</v>
          </cell>
        </row>
        <row r="6711">
          <cell r="A6711">
            <v>4177</v>
          </cell>
          <cell r="B6711" t="str">
            <v>NIPEL FERRO GALV ROSCA 1/2"</v>
          </cell>
          <cell r="C6711" t="str">
            <v>UN</v>
          </cell>
          <cell r="D6711">
            <v>2</v>
          </cell>
          <cell r="E6711">
            <v>1.41</v>
          </cell>
          <cell r="F6711">
            <v>1.74</v>
          </cell>
          <cell r="H6711">
            <v>2.11</v>
          </cell>
          <cell r="I6711" t="str">
            <v>MATE MHIS 4177</v>
          </cell>
        </row>
        <row r="6712">
          <cell r="A6712">
            <v>4179</v>
          </cell>
          <cell r="B6712" t="str">
            <v>NIPEL FERRO GALV ROSCA 1"</v>
          </cell>
          <cell r="C6712" t="str">
            <v>UN</v>
          </cell>
          <cell r="D6712">
            <v>2</v>
          </cell>
          <cell r="E6712">
            <v>3.4</v>
          </cell>
          <cell r="F6712">
            <v>4.21</v>
          </cell>
          <cell r="H6712">
            <v>5.1100000000000003</v>
          </cell>
          <cell r="I6712" t="str">
            <v>MATE MHIS 4179</v>
          </cell>
        </row>
        <row r="6713">
          <cell r="A6713" t="str">
            <v>ÓDIGO</v>
          </cell>
          <cell r="B6713" t="str">
            <v>| DESCRIÇÃO DO INSUMO</v>
          </cell>
          <cell r="C6713" t="str">
            <v>| UNID.</v>
          </cell>
          <cell r="D6713" t="str">
            <v>| CAT.</v>
          </cell>
          <cell r="E6713" t="str">
            <v>P R E Ç O</v>
          </cell>
          <cell r="F6713" t="str">
            <v>S  C A L C</v>
          </cell>
          <cell r="G6713" t="str">
            <v>U L A</v>
          </cell>
          <cell r="H6713" t="str">
            <v>D O S  |</v>
          </cell>
          <cell r="I6713" t="str">
            <v>COD.INTELIGENTE</v>
          </cell>
        </row>
        <row r="6714">
          <cell r="D6714">
            <v>1</v>
          </cell>
          <cell r="E6714" t="str">
            <v>.QUARTIL</v>
          </cell>
          <cell r="F6714" t="str">
            <v>MEDIANO</v>
          </cell>
          <cell r="G6714">
            <v>3</v>
          </cell>
          <cell r="H6714" t="str">
            <v>.QUARTIL</v>
          </cell>
        </row>
        <row r="6716">
          <cell r="A6716" t="str">
            <v>íNCULO..</v>
          </cell>
          <cell r="B6716" t="str">
            <v>...: NACIONAL CAIXA</v>
          </cell>
        </row>
        <row r="6718">
          <cell r="A6718">
            <v>4208</v>
          </cell>
          <cell r="B6718" t="str">
            <v>NIPEL FERRO GALV ROSCA 2.1/2"</v>
          </cell>
          <cell r="C6718" t="str">
            <v>UN</v>
          </cell>
          <cell r="D6718">
            <v>2</v>
          </cell>
          <cell r="E6718">
            <v>16.72</v>
          </cell>
          <cell r="F6718">
            <v>20.66</v>
          </cell>
          <cell r="H6718">
            <v>25.09</v>
          </cell>
          <cell r="I6718" t="str">
            <v>MATE MHIS 4208</v>
          </cell>
        </row>
        <row r="6719">
          <cell r="A6719">
            <v>4181</v>
          </cell>
          <cell r="B6719" t="str">
            <v>NIPEL FERRO GALV ROSCA 2"</v>
          </cell>
          <cell r="C6719" t="str">
            <v>UN</v>
          </cell>
          <cell r="D6719">
            <v>2</v>
          </cell>
          <cell r="E6719">
            <v>11.71</v>
          </cell>
          <cell r="F6719">
            <v>14.47</v>
          </cell>
          <cell r="H6719">
            <v>17.559999999999999</v>
          </cell>
          <cell r="I6719" t="str">
            <v>MATE MHIS 4181</v>
          </cell>
        </row>
        <row r="6720">
          <cell r="A6720">
            <v>4178</v>
          </cell>
          <cell r="B6720" t="str">
            <v>NIPEL FERRO GALV ROSCA 3/4"</v>
          </cell>
          <cell r="C6720" t="str">
            <v>UN</v>
          </cell>
          <cell r="D6720">
            <v>2</v>
          </cell>
          <cell r="E6720">
            <v>2.02</v>
          </cell>
          <cell r="F6720">
            <v>2.4900000000000002</v>
          </cell>
          <cell r="H6720">
            <v>3.03</v>
          </cell>
          <cell r="I6720" t="str">
            <v>MATE MHIS 4178</v>
          </cell>
        </row>
        <row r="6721">
          <cell r="A6721">
            <v>4182</v>
          </cell>
          <cell r="B6721" t="str">
            <v>NIPEL FERRO GALV ROSCA 3"</v>
          </cell>
          <cell r="C6721" t="str">
            <v>UN</v>
          </cell>
          <cell r="D6721">
            <v>2</v>
          </cell>
          <cell r="E6721">
            <v>23.76</v>
          </cell>
          <cell r="F6721">
            <v>29.36</v>
          </cell>
          <cell r="H6721">
            <v>35.64</v>
          </cell>
          <cell r="I6721" t="str">
            <v>MATE MHIS 4182</v>
          </cell>
        </row>
        <row r="6722">
          <cell r="A6722">
            <v>4183</v>
          </cell>
          <cell r="B6722" t="str">
            <v>NIPEL FERRO GALV ROSCA 4"</v>
          </cell>
          <cell r="C6722" t="str">
            <v>UN</v>
          </cell>
          <cell r="D6722">
            <v>2</v>
          </cell>
          <cell r="E6722">
            <v>37.32</v>
          </cell>
          <cell r="F6722">
            <v>46.12</v>
          </cell>
          <cell r="H6722">
            <v>55.98</v>
          </cell>
          <cell r="I6722" t="str">
            <v>MATE MHIS 4183</v>
          </cell>
        </row>
        <row r="6723">
          <cell r="A6723">
            <v>4184</v>
          </cell>
          <cell r="B6723" t="str">
            <v>NIPEL FERRO GALV ROSCA 5"</v>
          </cell>
          <cell r="C6723" t="str">
            <v>UN</v>
          </cell>
          <cell r="D6723">
            <v>2</v>
          </cell>
          <cell r="E6723">
            <v>67.02</v>
          </cell>
          <cell r="F6723">
            <v>82.82</v>
          </cell>
          <cell r="H6723">
            <v>100.54</v>
          </cell>
          <cell r="I6723" t="str">
            <v>MATE MHIS 4184</v>
          </cell>
        </row>
        <row r="6724">
          <cell r="A6724">
            <v>4185</v>
          </cell>
          <cell r="B6724" t="str">
            <v>NIPEL FERRO GALV ROSCA 6"</v>
          </cell>
          <cell r="C6724" t="str">
            <v>UN</v>
          </cell>
          <cell r="D6724">
            <v>2</v>
          </cell>
          <cell r="E6724">
            <v>81.900000000000006</v>
          </cell>
          <cell r="F6724">
            <v>101.21</v>
          </cell>
          <cell r="H6724">
            <v>122.85</v>
          </cell>
          <cell r="I6724" t="str">
            <v>MATE MHIS 4185</v>
          </cell>
        </row>
        <row r="6725">
          <cell r="A6725">
            <v>4214</v>
          </cell>
          <cell r="B6725" t="str">
            <v>NIPEL PVC C/ C/ ROSCA P/ AGUA FRIA PREDIAL 1.1/2"</v>
          </cell>
          <cell r="C6725" t="str">
            <v>UN</v>
          </cell>
          <cell r="D6725">
            <v>2</v>
          </cell>
          <cell r="E6725">
            <v>2.74</v>
          </cell>
          <cell r="F6725">
            <v>3.11</v>
          </cell>
          <cell r="H6725">
            <v>3.47</v>
          </cell>
          <cell r="I6725" t="str">
            <v>MATE MHIS 4214</v>
          </cell>
        </row>
        <row r="6726">
          <cell r="A6726">
            <v>4215</v>
          </cell>
          <cell r="B6726" t="str">
            <v>NIPEL PVC C/ C/ ROSCA P/ AGUA FRIA PREDIAL 1.1/4"</v>
          </cell>
          <cell r="C6726" t="str">
            <v>UN</v>
          </cell>
          <cell r="D6726">
            <v>2</v>
          </cell>
          <cell r="E6726">
            <v>2.48</v>
          </cell>
          <cell r="F6726">
            <v>2.81</v>
          </cell>
          <cell r="H6726">
            <v>3.13</v>
          </cell>
          <cell r="I6726" t="str">
            <v>MATE MHIS 4215</v>
          </cell>
        </row>
        <row r="6727">
          <cell r="A6727">
            <v>4210</v>
          </cell>
          <cell r="B6727" t="str">
            <v>NIPEL PVC C/ C/ ROSCA P/ AGUA FRIA PREDIAL 1/2"</v>
          </cell>
          <cell r="C6727" t="str">
            <v>UN</v>
          </cell>
          <cell r="D6727">
            <v>1</v>
          </cell>
          <cell r="E6727">
            <v>0.32</v>
          </cell>
          <cell r="F6727">
            <v>0.36</v>
          </cell>
          <cell r="H6727">
            <v>0.39</v>
          </cell>
          <cell r="I6727" t="str">
            <v>MATE MHIS 4210</v>
          </cell>
        </row>
        <row r="6728">
          <cell r="A6728">
            <v>4212</v>
          </cell>
          <cell r="B6728" t="str">
            <v>NIPEL PVC C/ C/ ROSCA P/ AGUA FRIA PREDIAL 1"</v>
          </cell>
          <cell r="C6728" t="str">
            <v>UN</v>
          </cell>
          <cell r="D6728">
            <v>2</v>
          </cell>
          <cell r="E6728">
            <v>0.89</v>
          </cell>
          <cell r="F6728">
            <v>1</v>
          </cell>
          <cell r="H6728">
            <v>1.0900000000000001</v>
          </cell>
          <cell r="I6728" t="str">
            <v>MATE MHIS 4212</v>
          </cell>
        </row>
        <row r="6729">
          <cell r="A6729">
            <v>4213</v>
          </cell>
          <cell r="B6729" t="str">
            <v>NIPEL PVC C/ C/ ROSCA P/ AGUA FRIA PREDIAL 2"</v>
          </cell>
          <cell r="C6729" t="str">
            <v>UN</v>
          </cell>
          <cell r="D6729">
            <v>2</v>
          </cell>
          <cell r="E6729">
            <v>4.8600000000000003</v>
          </cell>
          <cell r="F6729">
            <v>5.51</v>
          </cell>
          <cell r="H6729">
            <v>6.14</v>
          </cell>
          <cell r="I6729" t="str">
            <v>MATE MHIS 4213</v>
          </cell>
        </row>
        <row r="6730">
          <cell r="A6730">
            <v>4211</v>
          </cell>
          <cell r="B6730" t="str">
            <v>NIPEL PVC C/ C/ ROSCA P/ AGUA FRIA PREDIAL 3/4"</v>
          </cell>
          <cell r="C6730" t="str">
            <v>UN</v>
          </cell>
          <cell r="D6730">
            <v>2</v>
          </cell>
          <cell r="E6730">
            <v>0.43</v>
          </cell>
          <cell r="F6730">
            <v>0.48</v>
          </cell>
          <cell r="H6730">
            <v>0.54</v>
          </cell>
          <cell r="I6730" t="str">
            <v>MATE MHIS 4211</v>
          </cell>
        </row>
        <row r="6731">
          <cell r="A6731">
            <v>4205</v>
          </cell>
          <cell r="B6731" t="str">
            <v>NIPEL REDUCAO FERRO GALV ROSCA 1.1/2" X 1.1/4"</v>
          </cell>
          <cell r="C6731" t="str">
            <v>UN</v>
          </cell>
          <cell r="D6731">
            <v>2</v>
          </cell>
          <cell r="E6731">
            <v>5.35</v>
          </cell>
          <cell r="F6731">
            <v>6.61</v>
          </cell>
          <cell r="H6731">
            <v>8.0299999999999994</v>
          </cell>
          <cell r="I6731" t="str">
            <v>MATE MHIS 4205</v>
          </cell>
        </row>
        <row r="6732">
          <cell r="A6732">
            <v>4192</v>
          </cell>
          <cell r="B6732" t="str">
            <v>NIPEL REDUCAO FERRO GALV ROSCA 1.1/2" X 1"</v>
          </cell>
          <cell r="C6732" t="str">
            <v>UN</v>
          </cell>
          <cell r="D6732">
            <v>2</v>
          </cell>
          <cell r="E6732">
            <v>5.3</v>
          </cell>
          <cell r="F6732">
            <v>6.55</v>
          </cell>
          <cell r="H6732">
            <v>7.96</v>
          </cell>
          <cell r="I6732" t="str">
            <v>MATE MHIS 4192</v>
          </cell>
        </row>
        <row r="6733">
          <cell r="A6733">
            <v>4191</v>
          </cell>
          <cell r="B6733" t="str">
            <v>NIPEL REDUCAO FERRO GALV ROSCA 1.1/2" X 3/4"</v>
          </cell>
          <cell r="C6733" t="str">
            <v>UN</v>
          </cell>
          <cell r="D6733">
            <v>2</v>
          </cell>
          <cell r="E6733">
            <v>5.3</v>
          </cell>
          <cell r="F6733">
            <v>6.55</v>
          </cell>
          <cell r="H6733">
            <v>7.96</v>
          </cell>
          <cell r="I6733" t="str">
            <v>MATE MHIS 4191</v>
          </cell>
        </row>
        <row r="6734">
          <cell r="A6734">
            <v>4207</v>
          </cell>
          <cell r="B6734" t="str">
            <v>NIPEL REDUCAO FERRO GALV ROSCA 1.1/4" X 1/2"</v>
          </cell>
          <cell r="C6734" t="str">
            <v>UN</v>
          </cell>
          <cell r="D6734">
            <v>2</v>
          </cell>
          <cell r="E6734">
            <v>4.45</v>
          </cell>
          <cell r="F6734">
            <v>5.5</v>
          </cell>
          <cell r="H6734">
            <v>6.68</v>
          </cell>
          <cell r="I6734" t="str">
            <v>MATE MHIS 4207</v>
          </cell>
        </row>
        <row r="6735">
          <cell r="A6735">
            <v>4206</v>
          </cell>
          <cell r="B6735" t="str">
            <v>NIPEL REDUCAO FERRO GALV ROSCA 1.1/4" X 1"</v>
          </cell>
          <cell r="C6735" t="str">
            <v>UN</v>
          </cell>
          <cell r="D6735">
            <v>2</v>
          </cell>
          <cell r="E6735">
            <v>4.6900000000000004</v>
          </cell>
          <cell r="F6735">
            <v>5.8</v>
          </cell>
          <cell r="H6735">
            <v>7.04</v>
          </cell>
          <cell r="I6735" t="str">
            <v>MATE MHIS 4206</v>
          </cell>
        </row>
        <row r="6736">
          <cell r="A6736">
            <v>4190</v>
          </cell>
          <cell r="B6736" t="str">
            <v>NIPEL REDUCAO FERRO GALV ROSCA 1.1/4" X 3/4"</v>
          </cell>
          <cell r="C6736" t="str">
            <v>UN</v>
          </cell>
          <cell r="D6736">
            <v>2</v>
          </cell>
          <cell r="E6736">
            <v>4.57</v>
          </cell>
          <cell r="F6736">
            <v>5.65</v>
          </cell>
          <cell r="H6736">
            <v>6.86</v>
          </cell>
          <cell r="I6736" t="str">
            <v>MATE MHIS 4190</v>
          </cell>
        </row>
        <row r="6737">
          <cell r="A6737">
            <v>4186</v>
          </cell>
          <cell r="B6737" t="str">
            <v>NIPEL REDUCAO FERRO GALV ROSCA 1/2" X 1/4"</v>
          </cell>
          <cell r="C6737" t="str">
            <v>UN</v>
          </cell>
          <cell r="D6737">
            <v>2</v>
          </cell>
          <cell r="E6737">
            <v>1.41</v>
          </cell>
          <cell r="F6737">
            <v>1.74</v>
          </cell>
          <cell r="H6737">
            <v>2.11</v>
          </cell>
          <cell r="I6737" t="str">
            <v>MATE MHIS 4186</v>
          </cell>
        </row>
        <row r="6738">
          <cell r="A6738">
            <v>4188</v>
          </cell>
          <cell r="B6738" t="str">
            <v>NIPEL REDUCAO FERRO GALV ROSCA 1" X 1/2"</v>
          </cell>
          <cell r="C6738" t="str">
            <v>UN</v>
          </cell>
          <cell r="D6738">
            <v>2</v>
          </cell>
          <cell r="E6738">
            <v>3.36</v>
          </cell>
          <cell r="F6738">
            <v>4.1500000000000004</v>
          </cell>
          <cell r="H6738">
            <v>5.04</v>
          </cell>
          <cell r="I6738" t="str">
            <v>MATE MHIS 4188</v>
          </cell>
        </row>
        <row r="6739">
          <cell r="A6739">
            <v>4189</v>
          </cell>
          <cell r="B6739" t="str">
            <v>NIPEL REDUCAO FERRO GALV ROSCA 1" X 3/4"</v>
          </cell>
          <cell r="C6739" t="str">
            <v>UN</v>
          </cell>
          <cell r="D6739">
            <v>2</v>
          </cell>
          <cell r="E6739">
            <v>3.28</v>
          </cell>
          <cell r="F6739">
            <v>4.0599999999999996</v>
          </cell>
          <cell r="H6739">
            <v>4.93</v>
          </cell>
          <cell r="I6739" t="str">
            <v>MATE MHIS 4189</v>
          </cell>
        </row>
        <row r="6740">
          <cell r="A6740">
            <v>4196</v>
          </cell>
          <cell r="B6740" t="str">
            <v>NIPEL REDUCAO FERRO GALV ROSCA 2.1/2" X 1.1/2"</v>
          </cell>
          <cell r="C6740" t="str">
            <v>UN</v>
          </cell>
          <cell r="D6740">
            <v>2</v>
          </cell>
          <cell r="E6740">
            <v>16.260000000000002</v>
          </cell>
          <cell r="F6740">
            <v>20.09</v>
          </cell>
          <cell r="H6740">
            <v>24.39</v>
          </cell>
          <cell r="I6740" t="str">
            <v>MATE MHIS 4196</v>
          </cell>
        </row>
        <row r="6741">
          <cell r="A6741">
            <v>4195</v>
          </cell>
          <cell r="B6741" t="str">
            <v>NIPEL REDUCAO FERRO GALV ROSCA 2.1/2" X 1.1/4"</v>
          </cell>
          <cell r="C6741" t="str">
            <v>UN</v>
          </cell>
          <cell r="D6741">
            <v>2</v>
          </cell>
          <cell r="E6741">
            <v>16.45</v>
          </cell>
          <cell r="F6741">
            <v>20.329999999999998</v>
          </cell>
          <cell r="H6741">
            <v>24.68</v>
          </cell>
          <cell r="I6741" t="str">
            <v>MATE MHIS 4195</v>
          </cell>
        </row>
        <row r="6742">
          <cell r="A6742">
            <v>4197</v>
          </cell>
          <cell r="B6742" t="str">
            <v>NIPEL REDUCAO FERRO GALV ROSCA 2.1/2" X 2"</v>
          </cell>
          <cell r="C6742" t="str">
            <v>UN</v>
          </cell>
          <cell r="D6742">
            <v>2</v>
          </cell>
          <cell r="E6742">
            <v>16.260000000000002</v>
          </cell>
          <cell r="F6742">
            <v>20.09</v>
          </cell>
          <cell r="H6742">
            <v>24.39</v>
          </cell>
          <cell r="I6742" t="str">
            <v>MATE MHIS 4197</v>
          </cell>
        </row>
        <row r="6743">
          <cell r="A6743">
            <v>4194</v>
          </cell>
          <cell r="B6743" t="str">
            <v>NIPEL REDUCAO FERRO GALV ROSCA 2" X 1.1/2"</v>
          </cell>
          <cell r="C6743" t="str">
            <v>UN</v>
          </cell>
          <cell r="D6743">
            <v>2</v>
          </cell>
          <cell r="E6743">
            <v>11.44</v>
          </cell>
          <cell r="F6743">
            <v>14.14</v>
          </cell>
          <cell r="H6743">
            <v>17.16</v>
          </cell>
          <cell r="I6743" t="str">
            <v>MATE MHIS 4194</v>
          </cell>
        </row>
        <row r="6744">
          <cell r="A6744" t="str">
            <v>ÓDIGO</v>
          </cell>
          <cell r="B6744" t="str">
            <v>| DESCRIÇÃO DO INSUMO</v>
          </cell>
          <cell r="C6744" t="str">
            <v>| UNID.</v>
          </cell>
          <cell r="D6744" t="str">
            <v>| CAT.</v>
          </cell>
          <cell r="E6744" t="str">
            <v>P R E Ç O</v>
          </cell>
          <cell r="F6744" t="str">
            <v>S  C A L C</v>
          </cell>
          <cell r="G6744" t="str">
            <v>U L A</v>
          </cell>
          <cell r="H6744" t="str">
            <v>D O S  |</v>
          </cell>
          <cell r="I6744" t="str">
            <v>COD.INTELIGENTE</v>
          </cell>
        </row>
        <row r="6745">
          <cell r="D6745">
            <v>1</v>
          </cell>
          <cell r="E6745" t="str">
            <v>.QUARTIL</v>
          </cell>
          <cell r="F6745" t="str">
            <v>MEDIANO</v>
          </cell>
          <cell r="G6745">
            <v>3</v>
          </cell>
          <cell r="H6745" t="str">
            <v>.QUARTIL</v>
          </cell>
        </row>
        <row r="6747">
          <cell r="A6747" t="str">
            <v>íNCULO..</v>
          </cell>
          <cell r="B6747" t="str">
            <v>...: NACIONAL CAIXA</v>
          </cell>
        </row>
        <row r="6749">
          <cell r="A6749">
            <v>4193</v>
          </cell>
          <cell r="B6749" t="str">
            <v>NIPEL REDUCAO FERRO GALV ROSCA 2" X 1.1/4"</v>
          </cell>
          <cell r="C6749" t="str">
            <v>UN</v>
          </cell>
          <cell r="D6749">
            <v>2</v>
          </cell>
          <cell r="E6749">
            <v>11.44</v>
          </cell>
          <cell r="F6749">
            <v>14.14</v>
          </cell>
          <cell r="H6749">
            <v>17.16</v>
          </cell>
          <cell r="I6749" t="str">
            <v>MATE MHIS 4193</v>
          </cell>
        </row>
        <row r="6750">
          <cell r="A6750">
            <v>4204</v>
          </cell>
          <cell r="B6750" t="str">
            <v>NIPEL REDUCAO FERRO GALV ROSCA 2" X 1"</v>
          </cell>
          <cell r="C6750" t="str">
            <v>UN</v>
          </cell>
          <cell r="D6750">
            <v>2</v>
          </cell>
          <cell r="E6750">
            <v>11.44</v>
          </cell>
          <cell r="F6750">
            <v>14.14</v>
          </cell>
          <cell r="H6750">
            <v>17.16</v>
          </cell>
          <cell r="I6750" t="str">
            <v>MATE MHIS 4204</v>
          </cell>
        </row>
        <row r="6751">
          <cell r="A6751">
            <v>4187</v>
          </cell>
          <cell r="B6751" t="str">
            <v>NIPEL REDUCAO FERRO GALV ROSCA 3/4" X 1/2"</v>
          </cell>
          <cell r="C6751" t="str">
            <v>UN</v>
          </cell>
          <cell r="D6751">
            <v>2</v>
          </cell>
          <cell r="E6751">
            <v>2.02</v>
          </cell>
          <cell r="F6751">
            <v>2.4900000000000002</v>
          </cell>
          <cell r="H6751">
            <v>3.03</v>
          </cell>
          <cell r="I6751" t="str">
            <v>MATE MHIS 4187</v>
          </cell>
        </row>
        <row r="6752">
          <cell r="A6752">
            <v>4198</v>
          </cell>
          <cell r="B6752" t="str">
            <v>NIPEL REDUCAO FERRO GALV ROSCA 3" X 1.1/2"</v>
          </cell>
          <cell r="C6752" t="str">
            <v>UN</v>
          </cell>
          <cell r="D6752">
            <v>2</v>
          </cell>
          <cell r="E6752">
            <v>23.47</v>
          </cell>
          <cell r="F6752">
            <v>29</v>
          </cell>
          <cell r="H6752">
            <v>35.200000000000003</v>
          </cell>
          <cell r="I6752" t="str">
            <v>MATE MHIS 4198</v>
          </cell>
        </row>
        <row r="6753">
          <cell r="A6753">
            <v>4202</v>
          </cell>
          <cell r="B6753" t="str">
            <v>NIPEL REDUCAO FERRO GALV ROSCA 3" X 2.1/2"</v>
          </cell>
          <cell r="C6753" t="str">
            <v>UN</v>
          </cell>
          <cell r="D6753">
            <v>2</v>
          </cell>
          <cell r="E6753">
            <v>23.47</v>
          </cell>
          <cell r="F6753">
            <v>29</v>
          </cell>
          <cell r="H6753">
            <v>35.200000000000003</v>
          </cell>
          <cell r="I6753" t="str">
            <v>MATE MHIS 4202</v>
          </cell>
        </row>
        <row r="6754">
          <cell r="A6754">
            <v>4203</v>
          </cell>
          <cell r="B6754" t="str">
            <v>NIPEL REDUCAO FERRO GALV ROSCA 3" X 2"</v>
          </cell>
          <cell r="C6754" t="str">
            <v>UN</v>
          </cell>
          <cell r="D6754">
            <v>2</v>
          </cell>
          <cell r="E6754">
            <v>23.47</v>
          </cell>
          <cell r="F6754">
            <v>29</v>
          </cell>
          <cell r="H6754">
            <v>35.200000000000003</v>
          </cell>
          <cell r="I6754" t="str">
            <v>MATE MHIS 4203</v>
          </cell>
        </row>
        <row r="6755">
          <cell r="A6755">
            <v>2645</v>
          </cell>
          <cell r="B6755" t="str">
            <v>NIPLE FERRO GALV P/ ELETRODUTO 1"</v>
          </cell>
          <cell r="C6755" t="str">
            <v>UN</v>
          </cell>
          <cell r="D6755">
            <v>2</v>
          </cell>
          <cell r="E6755">
            <v>1.64</v>
          </cell>
          <cell r="F6755">
            <v>1.83</v>
          </cell>
          <cell r="H6755">
            <v>1.85</v>
          </cell>
          <cell r="I6755" t="str">
            <v>MATE MELE 2645</v>
          </cell>
        </row>
        <row r="6756">
          <cell r="A6756">
            <v>2646</v>
          </cell>
          <cell r="B6756" t="str">
            <v>NIPLE LONGO FERRO GALV P/ ELETRODUTO  TAMANHO 150MM X DN 1"</v>
          </cell>
          <cell r="C6756" t="str">
            <v>UN</v>
          </cell>
          <cell r="D6756">
            <v>2</v>
          </cell>
          <cell r="E6756">
            <v>2.6</v>
          </cell>
          <cell r="F6756">
            <v>2.91</v>
          </cell>
          <cell r="H6756">
            <v>2.95</v>
          </cell>
          <cell r="I6756" t="str">
            <v>MATE MELE 2646</v>
          </cell>
        </row>
        <row r="6757">
          <cell r="A6757">
            <v>7252</v>
          </cell>
          <cell r="B6757" t="str">
            <v>NIVEL OTICO C/ PRECISAO +/- 0,7MM TIPO WILD NA-2 OU EQUIV</v>
          </cell>
          <cell r="C6757" t="str">
            <v>H</v>
          </cell>
          <cell r="D6757">
            <v>2</v>
          </cell>
          <cell r="E6757">
            <v>1.17</v>
          </cell>
          <cell r="F6757">
            <v>1.17</v>
          </cell>
          <cell r="H6757">
            <v>1.17</v>
          </cell>
          <cell r="I6757" t="str">
            <v>EQHP EQLC 7252</v>
          </cell>
        </row>
        <row r="6758">
          <cell r="A6758">
            <v>7595</v>
          </cell>
          <cell r="B6758" t="str">
            <v>NIVELADOR</v>
          </cell>
          <cell r="C6758" t="str">
            <v>H</v>
          </cell>
          <cell r="D6758">
            <v>2</v>
          </cell>
          <cell r="E6758">
            <v>1.66</v>
          </cell>
          <cell r="F6758">
            <v>1.66</v>
          </cell>
          <cell r="H6758">
            <v>1.66</v>
          </cell>
          <cell r="I6758" t="str">
            <v>MOBR MOBA 7595</v>
          </cell>
        </row>
        <row r="6759">
          <cell r="A6759">
            <v>2697</v>
          </cell>
          <cell r="B6759" t="str">
            <v>OFICIAL DE AGUA OU DE ESGOTO</v>
          </cell>
          <cell r="C6759" t="str">
            <v>H</v>
          </cell>
          <cell r="D6759">
            <v>2</v>
          </cell>
          <cell r="E6759">
            <v>4.5999999999999996</v>
          </cell>
          <cell r="F6759">
            <v>4.5999999999999996</v>
          </cell>
          <cell r="H6759">
            <v>4.5999999999999996</v>
          </cell>
          <cell r="I6759" t="str">
            <v>MOBR MOBA 2697</v>
          </cell>
        </row>
        <row r="6760">
          <cell r="A6760">
            <v>2698</v>
          </cell>
          <cell r="B6760" t="str">
            <v>OFICIAL INSTALADOR HIDRAULICO</v>
          </cell>
          <cell r="C6760" t="str">
            <v>H</v>
          </cell>
          <cell r="D6760">
            <v>2</v>
          </cell>
          <cell r="E6760">
            <v>4.49</v>
          </cell>
          <cell r="F6760">
            <v>4.49</v>
          </cell>
          <cell r="H6760">
            <v>4.49</v>
          </cell>
          <cell r="I6760" t="str">
            <v>MOBR MOBA 2698</v>
          </cell>
        </row>
        <row r="6761">
          <cell r="A6761">
            <v>11138</v>
          </cell>
          <cell r="B6761" t="str">
            <v>OLEO COMBUSTIVEL BPF A GRANEL</v>
          </cell>
          <cell r="C6761" t="str">
            <v>L</v>
          </cell>
          <cell r="D6761">
            <v>2</v>
          </cell>
          <cell r="E6761">
            <v>0.8</v>
          </cell>
          <cell r="F6761">
            <v>0.8</v>
          </cell>
          <cell r="H6761">
            <v>0.8</v>
          </cell>
          <cell r="I6761" t="str">
            <v>MATE MDIV 11138</v>
          </cell>
        </row>
        <row r="6762">
          <cell r="A6762">
            <v>5333</v>
          </cell>
          <cell r="B6762" t="str">
            <v>OLEO DE LINHACA</v>
          </cell>
          <cell r="C6762" t="str">
            <v>L</v>
          </cell>
          <cell r="D6762">
            <v>2</v>
          </cell>
          <cell r="E6762">
            <v>11.41</v>
          </cell>
          <cell r="F6762">
            <v>9.64</v>
          </cell>
          <cell r="H6762">
            <v>13.18</v>
          </cell>
          <cell r="I6762" t="str">
            <v>MATE MDIV 5333</v>
          </cell>
        </row>
        <row r="6763">
          <cell r="A6763">
            <v>4221</v>
          </cell>
          <cell r="B6763" t="str">
            <v>OLEO DIESEL COMBUSTIVEL COMUM</v>
          </cell>
          <cell r="C6763" t="str">
            <v>L</v>
          </cell>
          <cell r="D6763">
            <v>1</v>
          </cell>
          <cell r="E6763">
            <v>1.89</v>
          </cell>
          <cell r="F6763">
            <v>2.15</v>
          </cell>
          <cell r="H6763">
            <v>1.89</v>
          </cell>
          <cell r="I6763" t="str">
            <v>MATE MDIV 4221</v>
          </cell>
        </row>
        <row r="6764">
          <cell r="A6764">
            <v>13778</v>
          </cell>
          <cell r="B6764" t="str">
            <v>OLEO INDUSTRIAL FP - 73</v>
          </cell>
          <cell r="C6764" t="str">
            <v>L</v>
          </cell>
          <cell r="D6764">
            <v>2</v>
          </cell>
          <cell r="E6764">
            <v>9.3000000000000007</v>
          </cell>
          <cell r="F6764">
            <v>9.3000000000000007</v>
          </cell>
          <cell r="H6764">
            <v>9.3000000000000007</v>
          </cell>
          <cell r="I6764" t="str">
            <v>MATE MDIV 13778</v>
          </cell>
        </row>
        <row r="6765">
          <cell r="A6765">
            <v>4227</v>
          </cell>
          <cell r="B6765" t="str">
            <v>OLEO LUBRIFICANTE P/ EQUIP. PESADO (CAMINHAO/TRATOR/RETRO)</v>
          </cell>
          <cell r="C6765" t="str">
            <v>L</v>
          </cell>
          <cell r="D6765">
            <v>1</v>
          </cell>
          <cell r="E6765">
            <v>9</v>
          </cell>
          <cell r="F6765">
            <v>9.9499999999999993</v>
          </cell>
          <cell r="H6765">
            <v>10</v>
          </cell>
          <cell r="I6765" t="str">
            <v>MATE MDIV 4227</v>
          </cell>
        </row>
        <row r="6766">
          <cell r="A6766">
            <v>13817</v>
          </cell>
          <cell r="B6766" t="str">
            <v>OLEO MD 300</v>
          </cell>
          <cell r="C6766" t="str">
            <v>L</v>
          </cell>
          <cell r="D6766">
            <v>2</v>
          </cell>
          <cell r="E6766">
            <v>8.8800000000000008</v>
          </cell>
          <cell r="F6766">
            <v>8.8800000000000008</v>
          </cell>
          <cell r="H6766">
            <v>8.8800000000000008</v>
          </cell>
          <cell r="I6766" t="str">
            <v>MATE MDIV 13817</v>
          </cell>
        </row>
        <row r="6767">
          <cell r="A6767">
            <v>4228</v>
          </cell>
          <cell r="B6767" t="str">
            <v>OLEO QUEIMADO</v>
          </cell>
          <cell r="C6767" t="str">
            <v>L</v>
          </cell>
          <cell r="D6767">
            <v>2</v>
          </cell>
          <cell r="E6767">
            <v>0.18</v>
          </cell>
          <cell r="F6767">
            <v>0.19</v>
          </cell>
          <cell r="H6767">
            <v>0.2</v>
          </cell>
          <cell r="I6767" t="str">
            <v>MATE MDIV 4228</v>
          </cell>
        </row>
        <row r="6768">
          <cell r="A6768">
            <v>4242</v>
          </cell>
          <cell r="B6768" t="str">
            <v>OPERADOR DE ACABADORA</v>
          </cell>
          <cell r="C6768" t="str">
            <v>H</v>
          </cell>
          <cell r="D6768">
            <v>2</v>
          </cell>
          <cell r="E6768">
            <v>2.4900000000000002</v>
          </cell>
          <cell r="F6768">
            <v>3.08</v>
          </cell>
          <cell r="H6768">
            <v>3.68</v>
          </cell>
          <cell r="I6768" t="str">
            <v>MOBR MOBA 4242</v>
          </cell>
        </row>
        <row r="6769">
          <cell r="A6769">
            <v>4243</v>
          </cell>
          <cell r="B6769" t="str">
            <v>OPERADOR DE BETONEIRA</v>
          </cell>
          <cell r="C6769" t="str">
            <v>H</v>
          </cell>
          <cell r="D6769">
            <v>2</v>
          </cell>
          <cell r="E6769">
            <v>2.48</v>
          </cell>
          <cell r="F6769">
            <v>3.07</v>
          </cell>
          <cell r="H6769">
            <v>3.67</v>
          </cell>
          <cell r="I6769" t="str">
            <v>MOBR MOBA 4243</v>
          </cell>
        </row>
        <row r="6770">
          <cell r="A6770">
            <v>4250</v>
          </cell>
          <cell r="B6770" t="str">
            <v>OPERADOR DE COMPRESSOR OU COMPRESSORISTA</v>
          </cell>
          <cell r="C6770" t="str">
            <v>H</v>
          </cell>
          <cell r="D6770">
            <v>2</v>
          </cell>
          <cell r="E6770">
            <v>2.4</v>
          </cell>
          <cell r="F6770">
            <v>2.97</v>
          </cell>
          <cell r="H6770">
            <v>3.55</v>
          </cell>
          <cell r="I6770" t="str">
            <v>MOBR MOBA 4250</v>
          </cell>
        </row>
        <row r="6771">
          <cell r="A6771">
            <v>4234</v>
          </cell>
          <cell r="B6771" t="str">
            <v>OPERADOR DE ESCAVADEIRA</v>
          </cell>
          <cell r="C6771" t="str">
            <v>H</v>
          </cell>
          <cell r="D6771">
            <v>2</v>
          </cell>
          <cell r="E6771">
            <v>2.4900000000000002</v>
          </cell>
          <cell r="F6771">
            <v>3.08</v>
          </cell>
          <cell r="H6771">
            <v>3.68</v>
          </cell>
          <cell r="I6771" t="str">
            <v>MOBR MOBA 4234</v>
          </cell>
        </row>
        <row r="6772">
          <cell r="A6772">
            <v>4253</v>
          </cell>
          <cell r="B6772" t="str">
            <v>OPERADOR DE GUINCHO</v>
          </cell>
          <cell r="C6772" t="str">
            <v>H</v>
          </cell>
          <cell r="D6772">
            <v>2</v>
          </cell>
          <cell r="E6772">
            <v>2.48</v>
          </cell>
          <cell r="F6772">
            <v>3.07</v>
          </cell>
          <cell r="H6772">
            <v>3.67</v>
          </cell>
          <cell r="I6772" t="str">
            <v>MOBR MOBA 4253</v>
          </cell>
        </row>
        <row r="6773">
          <cell r="A6773">
            <v>4254</v>
          </cell>
          <cell r="B6773" t="str">
            <v>OPERADOR DE GUINDASTE</v>
          </cell>
          <cell r="C6773" t="str">
            <v>H</v>
          </cell>
          <cell r="D6773">
            <v>2</v>
          </cell>
          <cell r="E6773">
            <v>2.71</v>
          </cell>
          <cell r="F6773">
            <v>3.36</v>
          </cell>
          <cell r="H6773">
            <v>4.01</v>
          </cell>
          <cell r="I6773" t="str">
            <v>MOBR MOBA 4254</v>
          </cell>
        </row>
        <row r="6774">
          <cell r="A6774">
            <v>4230</v>
          </cell>
          <cell r="B6774" t="str">
            <v>OPERADOR DE MAQUINAS E EQUIPAMENTOS</v>
          </cell>
          <cell r="C6774" t="str">
            <v>H</v>
          </cell>
          <cell r="D6774">
            <v>2</v>
          </cell>
          <cell r="E6774">
            <v>2.61</v>
          </cell>
          <cell r="F6774">
            <v>3.24</v>
          </cell>
          <cell r="H6774">
            <v>3.87</v>
          </cell>
          <cell r="I6774" t="str">
            <v>MOBR MOBA 4230</v>
          </cell>
        </row>
        <row r="6775">
          <cell r="A6775" t="str">
            <v>ÓDIGO</v>
          </cell>
          <cell r="B6775" t="str">
            <v>| DESCRIÇÃO DO INSUMO</v>
          </cell>
          <cell r="C6775" t="str">
            <v>| UNID.</v>
          </cell>
          <cell r="D6775" t="str">
            <v>| CAT.</v>
          </cell>
          <cell r="E6775" t="str">
            <v>P R E Ç O</v>
          </cell>
          <cell r="F6775" t="str">
            <v>S  C A L C</v>
          </cell>
          <cell r="G6775" t="str">
            <v>U L A</v>
          </cell>
          <cell r="H6775" t="str">
            <v>D O S  |</v>
          </cell>
          <cell r="I6775" t="str">
            <v>COD.INTELIGENTE</v>
          </cell>
        </row>
        <row r="6776">
          <cell r="D6776">
            <v>1</v>
          </cell>
          <cell r="E6776" t="str">
            <v>.QUARTIL</v>
          </cell>
          <cell r="F6776" t="str">
            <v>MEDIANO</v>
          </cell>
          <cell r="G6776">
            <v>3</v>
          </cell>
          <cell r="H6776" t="str">
            <v>.QUARTIL</v>
          </cell>
        </row>
        <row r="6778">
          <cell r="A6778" t="str">
            <v>íNCULO..</v>
          </cell>
          <cell r="B6778" t="str">
            <v>...: NACIONAL CAIXA</v>
          </cell>
        </row>
        <row r="6780">
          <cell r="A6780">
            <v>4257</v>
          </cell>
          <cell r="B6780" t="str">
            <v>OPERADOR DE MARTELETE OU MARTELEIRO</v>
          </cell>
          <cell r="C6780" t="str">
            <v>H</v>
          </cell>
          <cell r="D6780">
            <v>2</v>
          </cell>
          <cell r="E6780">
            <v>2.38</v>
          </cell>
          <cell r="F6780">
            <v>2.94</v>
          </cell>
          <cell r="H6780">
            <v>3.51</v>
          </cell>
          <cell r="I6780" t="str">
            <v>MOBR MOBA 4257</v>
          </cell>
        </row>
        <row r="6781">
          <cell r="A6781">
            <v>4240</v>
          </cell>
          <cell r="B6781" t="str">
            <v>OPERADOR DE MOTO-ESCREIPER</v>
          </cell>
          <cell r="C6781" t="str">
            <v>H</v>
          </cell>
          <cell r="D6781">
            <v>2</v>
          </cell>
          <cell r="E6781">
            <v>2.4900000000000002</v>
          </cell>
          <cell r="F6781">
            <v>3.08</v>
          </cell>
          <cell r="H6781">
            <v>3.68</v>
          </cell>
          <cell r="I6781" t="str">
            <v>MOBR MOBA 4240</v>
          </cell>
        </row>
        <row r="6782">
          <cell r="A6782">
            <v>4239</v>
          </cell>
          <cell r="B6782" t="str">
            <v>OPERADOR DE MOTONIVELADORA</v>
          </cell>
          <cell r="C6782" t="str">
            <v>H</v>
          </cell>
          <cell r="D6782">
            <v>2</v>
          </cell>
          <cell r="E6782">
            <v>2.73</v>
          </cell>
          <cell r="F6782">
            <v>3.38</v>
          </cell>
          <cell r="H6782">
            <v>4.04</v>
          </cell>
          <cell r="I6782" t="str">
            <v>MOBR MOBA 4239</v>
          </cell>
        </row>
        <row r="6783">
          <cell r="A6783">
            <v>4248</v>
          </cell>
          <cell r="B6783" t="str">
            <v>OPERADOR DE PA CARREGADEIRA</v>
          </cell>
          <cell r="C6783" t="str">
            <v>H</v>
          </cell>
          <cell r="D6783">
            <v>2</v>
          </cell>
          <cell r="E6783">
            <v>2.67</v>
          </cell>
          <cell r="F6783">
            <v>3.32</v>
          </cell>
          <cell r="H6783">
            <v>3.96</v>
          </cell>
          <cell r="I6783" t="str">
            <v>MOBR MOBA 4248</v>
          </cell>
        </row>
        <row r="6784">
          <cell r="A6784">
            <v>25959</v>
          </cell>
          <cell r="B6784" t="str">
            <v>OPERADOR DE PAVIMENTADORA</v>
          </cell>
          <cell r="C6784" t="str">
            <v>H</v>
          </cell>
          <cell r="D6784">
            <v>2</v>
          </cell>
          <cell r="E6784">
            <v>2.11</v>
          </cell>
          <cell r="F6784">
            <v>2.62</v>
          </cell>
          <cell r="H6784">
            <v>3.13</v>
          </cell>
          <cell r="I6784" t="str">
            <v>MOBR MOBA 25959</v>
          </cell>
        </row>
        <row r="6785">
          <cell r="A6785">
            <v>4238</v>
          </cell>
          <cell r="B6785" t="str">
            <v>OPERADOR DE ROLO COMPACTADOR</v>
          </cell>
          <cell r="C6785" t="str">
            <v>H</v>
          </cell>
          <cell r="D6785">
            <v>2</v>
          </cell>
          <cell r="E6785">
            <v>2.4900000000000002</v>
          </cell>
          <cell r="F6785">
            <v>3.08</v>
          </cell>
          <cell r="H6785">
            <v>3.68</v>
          </cell>
          <cell r="I6785" t="str">
            <v>MOBR MOBA 4238</v>
          </cell>
        </row>
        <row r="6786">
          <cell r="A6786">
            <v>6176</v>
          </cell>
          <cell r="B6786" t="str">
            <v>OPERADOR DE SONDAGEM</v>
          </cell>
          <cell r="C6786" t="str">
            <v>H</v>
          </cell>
          <cell r="D6786">
            <v>2</v>
          </cell>
          <cell r="E6786">
            <v>4.5599999999999996</v>
          </cell>
          <cell r="F6786">
            <v>4.5599999999999996</v>
          </cell>
          <cell r="H6786">
            <v>4.5599999999999996</v>
          </cell>
          <cell r="I6786" t="str">
            <v>MOBR MOBA 6176</v>
          </cell>
        </row>
        <row r="6787">
          <cell r="A6787">
            <v>4233</v>
          </cell>
          <cell r="B6787" t="str">
            <v>OPERADOR DE USINA DE ASFALTO, DE SOLOS OU DE CONCRETO</v>
          </cell>
          <cell r="C6787" t="str">
            <v>H</v>
          </cell>
          <cell r="D6787">
            <v>2</v>
          </cell>
          <cell r="E6787">
            <v>2.74</v>
          </cell>
          <cell r="F6787">
            <v>3.4</v>
          </cell>
          <cell r="H6787">
            <v>4.05</v>
          </cell>
          <cell r="I6787" t="str">
            <v>MOBR MOBA 4233</v>
          </cell>
        </row>
        <row r="6788">
          <cell r="A6788">
            <v>4251</v>
          </cell>
          <cell r="B6788" t="str">
            <v>OPERADOR JATO DE AREIA OU JATISTA</v>
          </cell>
          <cell r="C6788" t="str">
            <v>H</v>
          </cell>
          <cell r="D6788">
            <v>2</v>
          </cell>
          <cell r="E6788">
            <v>2.38</v>
          </cell>
          <cell r="F6788">
            <v>2.94</v>
          </cell>
          <cell r="H6788">
            <v>3.51</v>
          </cell>
          <cell r="I6788" t="str">
            <v>MOBR MOBA 4251</v>
          </cell>
        </row>
        <row r="6789">
          <cell r="A6789">
            <v>4252</v>
          </cell>
          <cell r="B6789" t="str">
            <v>OPERADOR PARA BATE ESTACAS</v>
          </cell>
          <cell r="C6789" t="str">
            <v>H</v>
          </cell>
          <cell r="D6789">
            <v>2</v>
          </cell>
          <cell r="E6789">
            <v>2.38</v>
          </cell>
          <cell r="F6789">
            <v>2.95</v>
          </cell>
          <cell r="H6789">
            <v>3.52</v>
          </cell>
          <cell r="I6789" t="str">
            <v>MOBR MOBA 4252</v>
          </cell>
        </row>
        <row r="6790">
          <cell r="A6790">
            <v>2</v>
          </cell>
          <cell r="B6790" t="str">
            <v>OXIGENIO</v>
          </cell>
          <cell r="C6790" t="str">
            <v>M3</v>
          </cell>
          <cell r="D6790">
            <v>2</v>
          </cell>
          <cell r="E6790">
            <v>11.64</v>
          </cell>
          <cell r="F6790">
            <v>12.58</v>
          </cell>
          <cell r="H6790">
            <v>15.66</v>
          </cell>
          <cell r="I6790" t="str">
            <v>MATE MDIV 2</v>
          </cell>
        </row>
        <row r="6791">
          <cell r="A6791">
            <v>4261</v>
          </cell>
          <cell r="B6791" t="str">
            <v>PA CARREGADEIRA SOBRE PNEUS * 105 HP * CAP. 1,72M3 * PESO OP</v>
          </cell>
          <cell r="C6791" t="str">
            <v>H</v>
          </cell>
          <cell r="D6791">
            <v>2</v>
          </cell>
          <cell r="E6791">
            <v>65.150000000000006</v>
          </cell>
          <cell r="F6791">
            <v>65.150000000000006</v>
          </cell>
          <cell r="H6791">
            <v>65.150000000000006</v>
          </cell>
          <cell r="I6791" t="str">
            <v>EQHP EQLC 4261</v>
          </cell>
        </row>
        <row r="6792">
          <cell r="B6792" t="str">
            <v>ERACIONAL * 9 T * TIPO CATERPILAR 924 - F II NACIONAL OU EQU</v>
          </cell>
        </row>
        <row r="6793">
          <cell r="B6793" t="str">
            <v>IV (INCL MANUTENCAO/OPERACAO)</v>
          </cell>
        </row>
        <row r="6794">
          <cell r="A6794">
            <v>4260</v>
          </cell>
          <cell r="B6794" t="str">
            <v>PA CARREGADEIRA SOBRE PNEUS * 105 HP CAP. 1,91M3 * TIPO CASE</v>
          </cell>
          <cell r="C6794" t="str">
            <v>H</v>
          </cell>
          <cell r="D6794">
            <v>1</v>
          </cell>
          <cell r="E6794">
            <v>67.5</v>
          </cell>
          <cell r="F6794">
            <v>67.5</v>
          </cell>
          <cell r="H6794">
            <v>67.5</v>
          </cell>
          <cell r="I6794" t="str">
            <v>EQHP EQLC 4260</v>
          </cell>
        </row>
        <row r="6795">
          <cell r="B6795" t="str">
            <v>W - 20 E OU EQUIV (INCL MANUTENCAO/OPERACAO)</v>
          </cell>
        </row>
        <row r="6796">
          <cell r="A6796">
            <v>4259</v>
          </cell>
          <cell r="B6796" t="str">
            <v>PA CARREGADEIRA SOBRE PNEUS * 170 HP * CAP. * 3 M 3 * PESO O</v>
          </cell>
          <cell r="C6796" t="str">
            <v>H</v>
          </cell>
          <cell r="D6796">
            <v>2</v>
          </cell>
          <cell r="E6796">
            <v>84.37</v>
          </cell>
          <cell r="F6796">
            <v>84.37</v>
          </cell>
          <cell r="H6796">
            <v>84.37</v>
          </cell>
          <cell r="I6796" t="str">
            <v>EQHP EQLC 4259</v>
          </cell>
        </row>
        <row r="6797">
          <cell r="B6797" t="str">
            <v>PERACIONAL * 16 T * TIPO CATERPILAR 950 - F II NACIONAL OU E</v>
          </cell>
        </row>
        <row r="6798">
          <cell r="B6798" t="str">
            <v>QUIV (INCL MANUTENCAO/OPERACAO)</v>
          </cell>
        </row>
        <row r="6799">
          <cell r="A6799">
            <v>14221</v>
          </cell>
          <cell r="B6799" t="str">
            <v>PA CARREGADEIRA SOBRE RODAS CASE W20 E - POTENCIA 144HP - CA</v>
          </cell>
          <cell r="C6799" t="str">
            <v>UN</v>
          </cell>
          <cell r="D6799" t="str">
            <v>2    30</v>
          </cell>
          <cell r="E6799" t="str">
            <v>0.335,20</v>
          </cell>
          <cell r="F6799">
            <v>300335.2</v>
          </cell>
          <cell r="G6799">
            <v>30</v>
          </cell>
          <cell r="H6799" t="str">
            <v>0.335,20</v>
          </cell>
          <cell r="I6799" t="str">
            <v>EQHP EQAQ 14221</v>
          </cell>
        </row>
        <row r="6800">
          <cell r="B6800" t="str">
            <v>PACIDADE DA CACAMBA 1,53 A 1,91 M3 - PESO OPERACIONAL 10.334</v>
          </cell>
        </row>
        <row r="6801">
          <cell r="B6801" t="str">
            <v>KG**CAIXA**</v>
          </cell>
        </row>
        <row r="6802">
          <cell r="A6802">
            <v>4262</v>
          </cell>
          <cell r="B6802" t="str">
            <v>PA CARREGADEIRA SOBRE RODAS CATERPILLAR 924 F - POTENCIA 105</v>
          </cell>
          <cell r="C6802" t="str">
            <v>UN</v>
          </cell>
          <cell r="D6802" t="str">
            <v>1    35</v>
          </cell>
          <cell r="E6802">
            <v>1833</v>
          </cell>
          <cell r="F6802">
            <v>351833</v>
          </cell>
          <cell r="G6802">
            <v>35</v>
          </cell>
          <cell r="H6802">
            <v>1833</v>
          </cell>
          <cell r="I6802" t="str">
            <v>EQHP EQAQ 4262</v>
          </cell>
        </row>
        <row r="6803">
          <cell r="B6803" t="str">
            <v>HP - CAPACIDADE DA CACAMBA 1,4 A 1,7 M3 - PESO OPERACIONAL</v>
          </cell>
        </row>
        <row r="6804">
          <cell r="B6804" t="str">
            <v>9.100 KG**CAIXA**</v>
          </cell>
        </row>
        <row r="6805">
          <cell r="A6805">
            <v>25016</v>
          </cell>
          <cell r="B6805" t="str">
            <v>PA CARREGADEIRA SOBRE RODAS CATERPILLAR 938 G - POTENCIA 145</v>
          </cell>
          <cell r="C6805" t="str">
            <v>UN</v>
          </cell>
          <cell r="D6805" t="str">
            <v>2    58</v>
          </cell>
          <cell r="E6805">
            <v>1586.98</v>
          </cell>
          <cell r="F6805">
            <v>581586.98</v>
          </cell>
          <cell r="G6805">
            <v>58</v>
          </cell>
          <cell r="H6805">
            <v>1586.98</v>
          </cell>
          <cell r="I6805" t="str">
            <v>EQHP EQAQ 25016</v>
          </cell>
        </row>
        <row r="6806">
          <cell r="A6806" t="str">
            <v>ÓDIGO</v>
          </cell>
          <cell r="B6806" t="str">
            <v>| DESCRIÇÃO DO INSUMO</v>
          </cell>
          <cell r="C6806" t="str">
            <v>| UNID.</v>
          </cell>
          <cell r="D6806" t="str">
            <v>| CAT.</v>
          </cell>
          <cell r="E6806" t="str">
            <v>P R E Ç O</v>
          </cell>
          <cell r="F6806" t="str">
            <v>S  C A L C</v>
          </cell>
          <cell r="G6806" t="str">
            <v>U L A</v>
          </cell>
          <cell r="H6806" t="str">
            <v>D O S  |</v>
          </cell>
          <cell r="I6806" t="str">
            <v>COD.INTELIGENTE</v>
          </cell>
        </row>
        <row r="6807">
          <cell r="D6807">
            <v>1</v>
          </cell>
          <cell r="E6807" t="str">
            <v>.QUARTIL</v>
          </cell>
          <cell r="F6807" t="str">
            <v>MEDIANO</v>
          </cell>
          <cell r="G6807">
            <v>3</v>
          </cell>
          <cell r="H6807" t="str">
            <v>.QUARTIL</v>
          </cell>
        </row>
        <row r="6809">
          <cell r="A6809" t="str">
            <v>íNCULO..</v>
          </cell>
          <cell r="B6809" t="str">
            <v>...: NACIONAL CAIXA</v>
          </cell>
        </row>
        <row r="6811">
          <cell r="B6811" t="str">
            <v>HP - CAPACIDADE DA CACAMBA 2,1 A 2,8 M3 - PESO OPERACIONAL</v>
          </cell>
        </row>
        <row r="6812">
          <cell r="B6812" t="str">
            <v>13.030 KG**CAIXA**</v>
          </cell>
        </row>
        <row r="6813">
          <cell r="A6813">
            <v>4263</v>
          </cell>
          <cell r="B6813" t="str">
            <v>PA CARREGADEIRA SOBRE RODAS CATERPILLAR 950 G - POTENCIA 180</v>
          </cell>
          <cell r="C6813" t="str">
            <v>UN</v>
          </cell>
          <cell r="D6813" t="str">
            <v>2    62</v>
          </cell>
          <cell r="E6813">
            <v>5696.28</v>
          </cell>
          <cell r="F6813">
            <v>625696.28</v>
          </cell>
          <cell r="G6813">
            <v>62</v>
          </cell>
          <cell r="H6813">
            <v>5696.28</v>
          </cell>
          <cell r="I6813" t="str">
            <v>EQHP EQAQ 4263</v>
          </cell>
        </row>
        <row r="6814">
          <cell r="B6814" t="str">
            <v>HP - CAPACIDADE DA CACAMBA. 2,5 A 3,3 M3 - PESO OPERACIONAL</v>
          </cell>
        </row>
        <row r="6815">
          <cell r="B6815" t="str">
            <v>17.428 KG**CAIXA**</v>
          </cell>
        </row>
        <row r="6816">
          <cell r="A6816">
            <v>14524</v>
          </cell>
          <cell r="B6816" t="str">
            <v>PA CARREGADEIRA SOBRE RODAS FIAT-ALLIS FR-180 - POTENCIA 190</v>
          </cell>
          <cell r="C6816" t="str">
            <v>UN</v>
          </cell>
          <cell r="D6816" t="str">
            <v>2    59</v>
          </cell>
          <cell r="E6816">
            <v>5195.88</v>
          </cell>
          <cell r="F6816">
            <v>595195.88</v>
          </cell>
          <cell r="G6816">
            <v>59</v>
          </cell>
          <cell r="H6816">
            <v>5195.88</v>
          </cell>
          <cell r="I6816" t="str">
            <v>EQHP EQAQ 14524</v>
          </cell>
        </row>
        <row r="6817">
          <cell r="B6817" t="str">
            <v>HP-190 HP - CAPACIDADE DA CACAMBA 2,1A 3,06M3-PESO OPERACIO</v>
          </cell>
        </row>
        <row r="6818">
          <cell r="B6818" t="str">
            <v>NAL 16,2T**CAIXA**</v>
          </cell>
        </row>
        <row r="6819">
          <cell r="A6819">
            <v>13181</v>
          </cell>
          <cell r="B6819" t="str">
            <v>PA CARREGADEIRA SOBRE RODAS KOMATSU WA-180 - POTENCIA 110HP</v>
          </cell>
          <cell r="C6819" t="str">
            <v>UN</v>
          </cell>
          <cell r="D6819" t="str">
            <v>2    30</v>
          </cell>
          <cell r="E6819">
            <v>6590.79</v>
          </cell>
          <cell r="F6819">
            <v>306590.78999999998</v>
          </cell>
          <cell r="G6819">
            <v>30</v>
          </cell>
          <cell r="H6819">
            <v>6590.79</v>
          </cell>
          <cell r="I6819" t="str">
            <v>EQHP EQAQ 13181</v>
          </cell>
        </row>
        <row r="6820">
          <cell r="B6820" t="str">
            <v>- CAPACIDADE DA CACMBA 1,8 M3 - PESO OPERACIONAL 8,9 T**CAIX</v>
          </cell>
        </row>
        <row r="6821">
          <cell r="B6821" t="str">
            <v>A**</v>
          </cell>
        </row>
        <row r="6822">
          <cell r="A6822">
            <v>13597</v>
          </cell>
          <cell r="B6822" t="str">
            <v>PADRAO POLIFASICO COMPLETO EM POSTE GALV DE 3" X 5,0M</v>
          </cell>
          <cell r="C6822" t="str">
            <v>UN</v>
          </cell>
          <cell r="D6822">
            <v>2</v>
          </cell>
          <cell r="E6822">
            <v>379.19</v>
          </cell>
          <cell r="F6822">
            <v>424.98</v>
          </cell>
          <cell r="H6822">
            <v>559.16999999999996</v>
          </cell>
          <cell r="I6822" t="str">
            <v>MATE MELE 13597</v>
          </cell>
        </row>
        <row r="6823">
          <cell r="A6823">
            <v>5032</v>
          </cell>
          <cell r="B6823" t="str">
            <v>PAINEL FIXO VIDRO TEMPERADO E = 10 MM</v>
          </cell>
          <cell r="C6823" t="str">
            <v>M2</v>
          </cell>
          <cell r="D6823">
            <v>2</v>
          </cell>
          <cell r="E6823">
            <v>166.75</v>
          </cell>
          <cell r="F6823">
            <v>177</v>
          </cell>
          <cell r="H6823">
            <v>184.98</v>
          </cell>
          <cell r="I6823" t="str">
            <v>MATE MDIV 5032</v>
          </cell>
        </row>
        <row r="6824">
          <cell r="A6824">
            <v>21111</v>
          </cell>
          <cell r="B6824" t="str">
            <v>PAPEL DE PAREDE COLOCADO VINIL TEX EM PAREDE JA PREPARADA</v>
          </cell>
          <cell r="C6824" t="str">
            <v>M2</v>
          </cell>
          <cell r="D6824">
            <v>2</v>
          </cell>
          <cell r="E6824">
            <v>40.159999999999997</v>
          </cell>
          <cell r="F6824">
            <v>40.28</v>
          </cell>
          <cell r="H6824">
            <v>52.72</v>
          </cell>
          <cell r="I6824" t="str">
            <v>MATE MDIV 21111</v>
          </cell>
        </row>
        <row r="6825">
          <cell r="A6825">
            <v>3416</v>
          </cell>
          <cell r="B6825" t="str">
            <v>PAPEL FELTRO</v>
          </cell>
          <cell r="C6825" t="str">
            <v>M2</v>
          </cell>
          <cell r="D6825">
            <v>2</v>
          </cell>
          <cell r="E6825">
            <v>5.29</v>
          </cell>
          <cell r="F6825">
            <v>7.97</v>
          </cell>
          <cell r="H6825">
            <v>12.93</v>
          </cell>
          <cell r="I6825" t="str">
            <v>MATE MDIV 3416</v>
          </cell>
        </row>
        <row r="6826">
          <cell r="A6826">
            <v>21144</v>
          </cell>
          <cell r="B6826" t="str">
            <v>PAPEL MANTEIGA (FOLHA 66 X 96CM)</v>
          </cell>
          <cell r="C6826" t="str">
            <v>UN</v>
          </cell>
          <cell r="D6826">
            <v>2</v>
          </cell>
          <cell r="E6826">
            <v>0.95</v>
          </cell>
          <cell r="F6826">
            <v>0.95</v>
          </cell>
          <cell r="H6826">
            <v>0.95</v>
          </cell>
          <cell r="I6826" t="str">
            <v>MATE MDIV 21144</v>
          </cell>
        </row>
        <row r="6827">
          <cell r="A6827">
            <v>21140</v>
          </cell>
          <cell r="B6827" t="str">
            <v>PAPEL MILIMETRADO TRANSPARENTE - ROLO DE 1,05 X 10M</v>
          </cell>
          <cell r="C6827" t="str">
            <v>10M</v>
          </cell>
          <cell r="D6827">
            <v>2</v>
          </cell>
          <cell r="E6827">
            <v>5</v>
          </cell>
          <cell r="F6827">
            <v>5</v>
          </cell>
          <cell r="H6827">
            <v>5</v>
          </cell>
          <cell r="I6827" t="str">
            <v>MATE MDIV 21140</v>
          </cell>
        </row>
        <row r="6828">
          <cell r="A6828">
            <v>11851</v>
          </cell>
          <cell r="B6828" t="str">
            <v>PAPEL SULFITE A4</v>
          </cell>
          <cell r="C6828" t="str">
            <v>FL</v>
          </cell>
          <cell r="D6828">
            <v>1</v>
          </cell>
          <cell r="E6828">
            <v>0.03</v>
          </cell>
          <cell r="F6828">
            <v>0.03</v>
          </cell>
          <cell r="H6828">
            <v>0.03</v>
          </cell>
          <cell r="I6828" t="str">
            <v>MATE MDIV 11851</v>
          </cell>
        </row>
        <row r="6829">
          <cell r="A6829">
            <v>11852</v>
          </cell>
          <cell r="B6829" t="str">
            <v>PAPEL VEGETAL 100G/M2 - 0,80M DE LARGURA</v>
          </cell>
          <cell r="C6829" t="str">
            <v>M</v>
          </cell>
          <cell r="D6829">
            <v>2</v>
          </cell>
          <cell r="E6829">
            <v>5.43</v>
          </cell>
          <cell r="F6829">
            <v>5.43</v>
          </cell>
          <cell r="H6829">
            <v>5.43</v>
          </cell>
          <cell r="I6829" t="str">
            <v>MATE MDIV 11852</v>
          </cell>
        </row>
        <row r="6830">
          <cell r="A6830">
            <v>11853</v>
          </cell>
          <cell r="B6830" t="str">
            <v>PAPEL VEGETAL 65G/M2 - 0,80M DE LARGURA</v>
          </cell>
          <cell r="C6830" t="str">
            <v>M</v>
          </cell>
          <cell r="D6830">
            <v>2</v>
          </cell>
          <cell r="E6830">
            <v>4.32</v>
          </cell>
          <cell r="F6830">
            <v>4.32</v>
          </cell>
          <cell r="H6830">
            <v>4.32</v>
          </cell>
          <cell r="I6830" t="str">
            <v>MATE MDIV 11853</v>
          </cell>
        </row>
        <row r="6831">
          <cell r="A6831">
            <v>21139</v>
          </cell>
          <cell r="B6831" t="str">
            <v>PAPEL VEGETAL 90G/M2 - 0,8M DE LARGURA</v>
          </cell>
          <cell r="C6831" t="str">
            <v>M</v>
          </cell>
          <cell r="D6831">
            <v>2</v>
          </cell>
          <cell r="E6831">
            <v>4.13</v>
          </cell>
          <cell r="F6831">
            <v>4.13</v>
          </cell>
          <cell r="H6831">
            <v>4.13</v>
          </cell>
          <cell r="I6831" t="str">
            <v>MATE MDIV 21139</v>
          </cell>
        </row>
        <row r="6832">
          <cell r="A6832">
            <v>11703</v>
          </cell>
          <cell r="B6832" t="str">
            <v>PAPELEIRA CROMADA</v>
          </cell>
          <cell r="C6832" t="str">
            <v>UN</v>
          </cell>
          <cell r="D6832">
            <v>2</v>
          </cell>
          <cell r="E6832">
            <v>23.37</v>
          </cell>
          <cell r="F6832">
            <v>26.4</v>
          </cell>
          <cell r="H6832">
            <v>29.83</v>
          </cell>
          <cell r="I6832" t="str">
            <v>MATE MDIV 11703</v>
          </cell>
        </row>
        <row r="6833">
          <cell r="A6833">
            <v>4267</v>
          </cell>
          <cell r="B6833" t="str">
            <v>PAPELEIRA DE LOUCA BRANCA</v>
          </cell>
          <cell r="C6833" t="str">
            <v>UN</v>
          </cell>
          <cell r="D6833">
            <v>1</v>
          </cell>
          <cell r="E6833">
            <v>13.39</v>
          </cell>
          <cell r="F6833">
            <v>13.39</v>
          </cell>
          <cell r="H6833">
            <v>16.399999999999999</v>
          </cell>
          <cell r="I6833" t="str">
            <v>MATE MDIV 4267</v>
          </cell>
        </row>
        <row r="6834">
          <cell r="A6834">
            <v>4272</v>
          </cell>
          <cell r="B6834" t="str">
            <v>PARA-RAIOS DE BAIXA TENSAO, TENSAO DE OPERACAO 275V ( VN = 2</v>
          </cell>
          <cell r="C6834" t="str">
            <v>UN</v>
          </cell>
          <cell r="D6834">
            <v>2</v>
          </cell>
          <cell r="E6834">
            <v>49.7</v>
          </cell>
          <cell r="F6834">
            <v>51.03</v>
          </cell>
          <cell r="H6834">
            <v>54.71</v>
          </cell>
          <cell r="I6834" t="str">
            <v>MATE MELE 4272</v>
          </cell>
        </row>
        <row r="6835">
          <cell r="B6835" t="str">
            <v>20V ) E 150V ( VN = 127V ), CORR. MAX. 19,5KA</v>
          </cell>
        </row>
        <row r="6836">
          <cell r="A6836">
            <v>4276</v>
          </cell>
          <cell r="B6836" t="str">
            <v>PARA-RAIOS DE DISTRIBUICAO TIPO VALVULA DE OXIDO DE ZINCO, T</v>
          </cell>
          <cell r="C6836" t="str">
            <v>UN</v>
          </cell>
          <cell r="D6836">
            <v>2</v>
          </cell>
          <cell r="E6836">
            <v>134.61000000000001</v>
          </cell>
          <cell r="F6836">
            <v>138.22</v>
          </cell>
          <cell r="H6836">
            <v>148.19</v>
          </cell>
          <cell r="I6836" t="str">
            <v>MATE MELE 4276</v>
          </cell>
        </row>
        <row r="6837">
          <cell r="A6837" t="str">
            <v>ÓDIGO</v>
          </cell>
          <cell r="B6837" t="str">
            <v>| DESCRIÇÃO DO INSUMO</v>
          </cell>
          <cell r="C6837" t="str">
            <v>| UNID.</v>
          </cell>
          <cell r="D6837" t="str">
            <v>| CAT.</v>
          </cell>
          <cell r="E6837" t="str">
            <v>P R E Ç O</v>
          </cell>
          <cell r="F6837" t="str">
            <v>S  C A L C</v>
          </cell>
          <cell r="G6837" t="str">
            <v>U L A</v>
          </cell>
          <cell r="H6837" t="str">
            <v>D O S  |</v>
          </cell>
          <cell r="I6837" t="str">
            <v>COD.INTELIGENTE</v>
          </cell>
        </row>
        <row r="6838">
          <cell r="D6838">
            <v>1</v>
          </cell>
          <cell r="E6838" t="str">
            <v>.QUARTIL</v>
          </cell>
          <cell r="F6838" t="str">
            <v>MEDIANO</v>
          </cell>
          <cell r="G6838">
            <v>3</v>
          </cell>
          <cell r="H6838" t="str">
            <v>.QUARTIL</v>
          </cell>
        </row>
        <row r="6840">
          <cell r="A6840" t="str">
            <v>íNCULO..</v>
          </cell>
          <cell r="B6840" t="str">
            <v>...: NACIONAL CAIXA</v>
          </cell>
        </row>
        <row r="6842">
          <cell r="B6842" t="str">
            <v>ENSAO NOMINAL 15KV, 5KA</v>
          </cell>
        </row>
        <row r="6843">
          <cell r="A6843">
            <v>4273</v>
          </cell>
          <cell r="B6843" t="str">
            <v>PARA-RAIOS DE DISTRIBUICAO TIPO VALVULA DE OXIDO DE ZINCO, T</v>
          </cell>
          <cell r="C6843" t="str">
            <v>UN</v>
          </cell>
          <cell r="D6843">
            <v>2</v>
          </cell>
          <cell r="E6843">
            <v>357.74</v>
          </cell>
          <cell r="F6843">
            <v>367.34</v>
          </cell>
          <cell r="H6843">
            <v>393.82</v>
          </cell>
          <cell r="I6843" t="str">
            <v>MATE MELE 4273</v>
          </cell>
        </row>
        <row r="6844">
          <cell r="B6844" t="str">
            <v>ENSAO NOMINAL 30KV, 10KA</v>
          </cell>
        </row>
        <row r="6845">
          <cell r="A6845">
            <v>11963</v>
          </cell>
          <cell r="B6845" t="str">
            <v>PARAFUSO ACO CHUMBADOR PARABOLT 1/2" X 75MM</v>
          </cell>
          <cell r="C6845" t="str">
            <v>UN</v>
          </cell>
          <cell r="D6845">
            <v>2</v>
          </cell>
          <cell r="E6845">
            <v>1.1499999999999999</v>
          </cell>
          <cell r="F6845">
            <v>1.53</v>
          </cell>
          <cell r="H6845">
            <v>1.84</v>
          </cell>
          <cell r="I6845" t="str">
            <v>MATE MDIV 11963</v>
          </cell>
        </row>
        <row r="6846">
          <cell r="A6846">
            <v>11964</v>
          </cell>
          <cell r="B6846" t="str">
            <v>PARAFUSO ACO CHUMBADOR PARABOLT 3/8" X 75MM</v>
          </cell>
          <cell r="C6846" t="str">
            <v>UN</v>
          </cell>
          <cell r="D6846">
            <v>2</v>
          </cell>
          <cell r="E6846">
            <v>0.95</v>
          </cell>
          <cell r="F6846">
            <v>1.27</v>
          </cell>
          <cell r="H6846">
            <v>1.53</v>
          </cell>
          <cell r="I6846" t="str">
            <v>MATE MDIV 11964</v>
          </cell>
        </row>
        <row r="6847">
          <cell r="A6847">
            <v>4277</v>
          </cell>
          <cell r="B6847" t="str">
            <v>PARAFUSO C/ PORCA P/ FLANGES 16X80MM PN-10/16 DN 50 A 100 PN</v>
          </cell>
          <cell r="C6847" t="str">
            <v>UN</v>
          </cell>
          <cell r="D6847">
            <v>1</v>
          </cell>
          <cell r="E6847">
            <v>2.63</v>
          </cell>
          <cell r="F6847">
            <v>2.98</v>
          </cell>
          <cell r="H6847">
            <v>8.27</v>
          </cell>
          <cell r="I6847" t="str">
            <v>MATE MHIS 4277</v>
          </cell>
        </row>
        <row r="6848">
          <cell r="B6848" t="str">
            <v>-25 DN 50 A 80</v>
          </cell>
        </row>
        <row r="6849">
          <cell r="A6849">
            <v>4279</v>
          </cell>
          <cell r="B6849" t="str">
            <v>PARAFUSO C/ PORCA P/ FLANGES 20X90MM PN-10 DN 150 A 350 PN-1</v>
          </cell>
          <cell r="C6849" t="str">
            <v>UN</v>
          </cell>
          <cell r="D6849">
            <v>2</v>
          </cell>
          <cell r="E6849">
            <v>4.97</v>
          </cell>
          <cell r="F6849">
            <v>5.63</v>
          </cell>
          <cell r="H6849">
            <v>15.64</v>
          </cell>
          <cell r="I6849" t="str">
            <v>MATE MHIS 4279</v>
          </cell>
        </row>
        <row r="6850">
          <cell r="B6850" t="str">
            <v>6 150 / 200 PN-25 100</v>
          </cell>
        </row>
        <row r="6851">
          <cell r="A6851">
            <v>4298</v>
          </cell>
          <cell r="B6851" t="str">
            <v>PARAFUSO C/ PORCA P/ FLANGES 24X100MM PN-10 DN 400 A 500 PN-</v>
          </cell>
          <cell r="C6851" t="str">
            <v>UN</v>
          </cell>
          <cell r="D6851">
            <v>2</v>
          </cell>
          <cell r="E6851">
            <v>7.8</v>
          </cell>
          <cell r="F6851">
            <v>8.83</v>
          </cell>
          <cell r="H6851">
            <v>24.52</v>
          </cell>
          <cell r="I6851" t="str">
            <v>MATE MHIS 4298</v>
          </cell>
        </row>
        <row r="6852">
          <cell r="B6852" t="str">
            <v>16 250 A 350 PN-25 150 / 200</v>
          </cell>
        </row>
        <row r="6853">
          <cell r="A6853">
            <v>4297</v>
          </cell>
          <cell r="B6853" t="str">
            <v>PARAFUSO C/ PORCA P/ FLANGES 27X120MM PN-10 600 / 700 PN-16</v>
          </cell>
          <cell r="C6853" t="str">
            <v>UN</v>
          </cell>
          <cell r="D6853">
            <v>2</v>
          </cell>
          <cell r="E6853">
            <v>11.72</v>
          </cell>
          <cell r="F6853">
            <v>13.29</v>
          </cell>
          <cell r="H6853">
            <v>36.880000000000003</v>
          </cell>
          <cell r="I6853" t="str">
            <v>MATE MHIS 4297</v>
          </cell>
        </row>
        <row r="6854">
          <cell r="B6854" t="str">
            <v>400 / 450 PN-25 250 / 300</v>
          </cell>
        </row>
        <row r="6855">
          <cell r="A6855">
            <v>4285</v>
          </cell>
          <cell r="B6855" t="str">
            <v>PARAFUSO C/ PORCA P/ FLANGES 30X130MM PN-10 800 / 900 PN-16</v>
          </cell>
          <cell r="C6855" t="str">
            <v>UN</v>
          </cell>
          <cell r="D6855">
            <v>2</v>
          </cell>
          <cell r="E6855">
            <v>16.41</v>
          </cell>
          <cell r="F6855">
            <v>18.59</v>
          </cell>
          <cell r="H6855">
            <v>51.61</v>
          </cell>
          <cell r="I6855" t="str">
            <v>MATE MHIS 4285</v>
          </cell>
        </row>
        <row r="6856">
          <cell r="B6856" t="str">
            <v>500 PN-25 350</v>
          </cell>
        </row>
        <row r="6857">
          <cell r="A6857">
            <v>4286</v>
          </cell>
          <cell r="B6857" t="str">
            <v>PARAFUSO C/ PORCA P/ FLANGES 33X130MM PN-10 1000 PN-16 600 /</v>
          </cell>
          <cell r="C6857" t="str">
            <v>UN</v>
          </cell>
          <cell r="D6857">
            <v>2</v>
          </cell>
          <cell r="E6857">
            <v>21.06</v>
          </cell>
          <cell r="F6857">
            <v>23.86</v>
          </cell>
          <cell r="H6857">
            <v>66.23</v>
          </cell>
          <cell r="I6857" t="str">
            <v>MATE MHIS 4286</v>
          </cell>
        </row>
        <row r="6858">
          <cell r="B6858" t="str">
            <v>700 PN-25 400 A 500</v>
          </cell>
        </row>
        <row r="6859">
          <cell r="A6859">
            <v>4294</v>
          </cell>
          <cell r="B6859" t="str">
            <v>PARAFUSO C/ PORCA P/ FLANGES 36X140MM PN-10 1200 PN-16 800 /</v>
          </cell>
          <cell r="C6859" t="str">
            <v>UN</v>
          </cell>
          <cell r="D6859">
            <v>2</v>
          </cell>
          <cell r="E6859">
            <v>27.16</v>
          </cell>
          <cell r="F6859">
            <v>30.78</v>
          </cell>
          <cell r="H6859">
            <v>85.43</v>
          </cell>
          <cell r="I6859" t="str">
            <v>MATE MHIS 4294</v>
          </cell>
        </row>
        <row r="6860">
          <cell r="B6860" t="str">
            <v>900 PN-25 600</v>
          </cell>
        </row>
        <row r="6861">
          <cell r="A6861">
            <v>4292</v>
          </cell>
          <cell r="B6861" t="str">
            <v>PARAFUSO C/ PORCA P/ FLANGES 39X150MM PN-16 1000 PN-25 700</v>
          </cell>
          <cell r="C6861" t="str">
            <v>UN</v>
          </cell>
          <cell r="D6861">
            <v>2</v>
          </cell>
          <cell r="E6861">
            <v>35.24</v>
          </cell>
          <cell r="F6861">
            <v>39.93</v>
          </cell>
          <cell r="H6861">
            <v>110.82</v>
          </cell>
          <cell r="I6861" t="str">
            <v>MATE MHIS 4292</v>
          </cell>
        </row>
        <row r="6862">
          <cell r="A6862">
            <v>4293</v>
          </cell>
          <cell r="B6862" t="str">
            <v>PARAFUSO C/ PORCA P/ FLANGES 45X180MM PN-16 1200 PN-25 800 /</v>
          </cell>
          <cell r="C6862" t="str">
            <v>UN</v>
          </cell>
          <cell r="D6862">
            <v>2</v>
          </cell>
          <cell r="E6862">
            <v>56.59</v>
          </cell>
          <cell r="F6862">
            <v>64.12</v>
          </cell>
          <cell r="H6862">
            <v>177.95</v>
          </cell>
          <cell r="I6862" t="str">
            <v>MATE MHIS 4293</v>
          </cell>
        </row>
        <row r="6863">
          <cell r="B6863">
            <v>900</v>
          </cell>
        </row>
        <row r="6864">
          <cell r="A6864">
            <v>4290</v>
          </cell>
          <cell r="B6864" t="str">
            <v>PARAFUSO C/ PORCA P/ FLANGES 52X200MM PN-25 1000 / 1200</v>
          </cell>
          <cell r="C6864" t="str">
            <v>UN</v>
          </cell>
          <cell r="D6864">
            <v>2</v>
          </cell>
          <cell r="E6864">
            <v>76.42</v>
          </cell>
          <cell r="F6864">
            <v>86.59</v>
          </cell>
          <cell r="H6864">
            <v>240.31</v>
          </cell>
          <cell r="I6864" t="str">
            <v>MATE MHIS 4290</v>
          </cell>
        </row>
        <row r="6865">
          <cell r="A6865">
            <v>4383</v>
          </cell>
          <cell r="B6865" t="str">
            <v>PARAFUSO FRANCES METRICO ZINCADO 12 X 140MM, INCL PORCA SEXT</v>
          </cell>
          <cell r="C6865" t="str">
            <v>UN</v>
          </cell>
          <cell r="D6865">
            <v>2</v>
          </cell>
          <cell r="E6865">
            <v>0.64</v>
          </cell>
          <cell r="F6865">
            <v>0.86</v>
          </cell>
          <cell r="H6865">
            <v>1.03</v>
          </cell>
          <cell r="I6865" t="str">
            <v>MATE MDIV 4383</v>
          </cell>
        </row>
        <row r="6866">
          <cell r="B6866" t="str">
            <v>E ARRUELA DE PRESSAO/MEDIA</v>
          </cell>
        </row>
        <row r="6867">
          <cell r="A6867">
            <v>4344</v>
          </cell>
          <cell r="B6867" t="str">
            <v>PARAFUSO FRANCES METRICO ZINCADO 12 X 150MM, INCL PORCA SEXT</v>
          </cell>
          <cell r="C6867" t="str">
            <v>UN</v>
          </cell>
          <cell r="D6867">
            <v>2</v>
          </cell>
          <cell r="E6867">
            <v>0.33</v>
          </cell>
          <cell r="F6867">
            <v>0.44</v>
          </cell>
          <cell r="H6867">
            <v>0.53</v>
          </cell>
          <cell r="I6867" t="str">
            <v>MATE MDIV 4344</v>
          </cell>
        </row>
        <row r="6868">
          <cell r="A6868" t="str">
            <v>ÓDIGO</v>
          </cell>
          <cell r="B6868" t="str">
            <v>| DESCRIÇÃO DO INSUMO</v>
          </cell>
          <cell r="C6868" t="str">
            <v>| UNID.</v>
          </cell>
          <cell r="D6868" t="str">
            <v>| CAT.</v>
          </cell>
          <cell r="E6868" t="str">
            <v>P R E Ç O</v>
          </cell>
          <cell r="F6868" t="str">
            <v>S  C A L C</v>
          </cell>
          <cell r="G6868" t="str">
            <v>U L A</v>
          </cell>
          <cell r="H6868" t="str">
            <v>D O S  |</v>
          </cell>
          <cell r="I6868" t="str">
            <v>COD.INTELIGENTE</v>
          </cell>
        </row>
        <row r="6869">
          <cell r="D6869">
            <v>1</v>
          </cell>
          <cell r="E6869" t="str">
            <v>.QUARTIL</v>
          </cell>
          <cell r="F6869" t="str">
            <v>MEDIANO</v>
          </cell>
          <cell r="G6869">
            <v>3</v>
          </cell>
          <cell r="H6869" t="str">
            <v>.QUARTIL</v>
          </cell>
        </row>
        <row r="6871">
          <cell r="A6871" t="str">
            <v>íNCULO..</v>
          </cell>
          <cell r="B6871" t="str">
            <v>...: NACIONAL CAIXA</v>
          </cell>
        </row>
        <row r="6873">
          <cell r="B6873" t="str">
            <v>E ARRUELA DE PRESSAO/MEDIA</v>
          </cell>
        </row>
        <row r="6874">
          <cell r="A6874">
            <v>436</v>
          </cell>
          <cell r="B6874" t="str">
            <v>PARAFUSO FRANCES M16(D=16MM) X 150MM CAB ABAULADA - ZINCAGEM</v>
          </cell>
          <cell r="C6874" t="str">
            <v>UN</v>
          </cell>
          <cell r="D6874">
            <v>2</v>
          </cell>
          <cell r="E6874">
            <v>3.47</v>
          </cell>
          <cell r="F6874">
            <v>3.47</v>
          </cell>
          <cell r="H6874">
            <v>3.47</v>
          </cell>
          <cell r="I6874" t="str">
            <v>MATE MELE 436</v>
          </cell>
        </row>
        <row r="6875">
          <cell r="B6875" t="str">
            <v>A FOGO</v>
          </cell>
        </row>
        <row r="6876">
          <cell r="A6876">
            <v>442</v>
          </cell>
          <cell r="B6876" t="str">
            <v>PARAFUSO FRANCES M16(D=16MM) X 45MM CAB ABAULADA - ZINCAGEM</v>
          </cell>
          <cell r="C6876" t="str">
            <v>UN</v>
          </cell>
          <cell r="D6876">
            <v>2</v>
          </cell>
          <cell r="E6876">
            <v>2.17</v>
          </cell>
          <cell r="F6876">
            <v>2.17</v>
          </cell>
          <cell r="H6876">
            <v>2.17</v>
          </cell>
          <cell r="I6876" t="str">
            <v>MATE MELE 442</v>
          </cell>
        </row>
        <row r="6877">
          <cell r="B6877" t="str">
            <v>A FOGO</v>
          </cell>
        </row>
        <row r="6878">
          <cell r="A6878">
            <v>4335</v>
          </cell>
          <cell r="B6878" t="str">
            <v>PARAFUSO FRANCES ZINCADO 1/2" X 12" C/ PORCA E ARRUELA LISA/</v>
          </cell>
          <cell r="C6878" t="str">
            <v>UN</v>
          </cell>
          <cell r="D6878">
            <v>2</v>
          </cell>
          <cell r="E6878">
            <v>1.21</v>
          </cell>
          <cell r="F6878">
            <v>1.61</v>
          </cell>
          <cell r="H6878">
            <v>1.93</v>
          </cell>
          <cell r="I6878" t="str">
            <v>MATE MDIV 4335</v>
          </cell>
        </row>
        <row r="6879">
          <cell r="B6879" t="str">
            <v>MEDIA</v>
          </cell>
        </row>
        <row r="6880">
          <cell r="A6880">
            <v>13247</v>
          </cell>
          <cell r="B6880" t="str">
            <v>PARAFUSO FRANCES ZINCADO 1/2" X 14" C/ PORCA E ARRUELA LISA/</v>
          </cell>
          <cell r="C6880" t="str">
            <v>UN</v>
          </cell>
          <cell r="D6880">
            <v>2</v>
          </cell>
          <cell r="E6880">
            <v>29.45</v>
          </cell>
          <cell r="F6880">
            <v>39.270000000000003</v>
          </cell>
          <cell r="H6880">
            <v>47.13</v>
          </cell>
          <cell r="I6880" t="str">
            <v>MATE MDIV 13247</v>
          </cell>
        </row>
        <row r="6881">
          <cell r="B6881" t="str">
            <v>MEDIA</v>
          </cell>
        </row>
        <row r="6882">
          <cell r="A6882">
            <v>4334</v>
          </cell>
          <cell r="B6882" t="str">
            <v>PARAFUSO FRANCES ZINCADO 1/2" X 15" C/ PORCA E ARRUELA LISA/</v>
          </cell>
          <cell r="C6882" t="str">
            <v>UN</v>
          </cell>
          <cell r="D6882">
            <v>2</v>
          </cell>
          <cell r="E6882">
            <v>1.78</v>
          </cell>
          <cell r="F6882">
            <v>2.38</v>
          </cell>
          <cell r="H6882">
            <v>2.86</v>
          </cell>
          <cell r="I6882" t="str">
            <v>MATE MDIV 4334</v>
          </cell>
        </row>
        <row r="6883">
          <cell r="B6883" t="str">
            <v>MEDIA</v>
          </cell>
        </row>
        <row r="6884">
          <cell r="A6884">
            <v>4343</v>
          </cell>
          <cell r="B6884" t="str">
            <v>PARAFUSO FRANCES ZINCADO 1/2" X 4" C/ PORCA E ARRUELA</v>
          </cell>
          <cell r="C6884" t="str">
            <v>UN</v>
          </cell>
          <cell r="D6884">
            <v>2</v>
          </cell>
          <cell r="E6884">
            <v>0.53</v>
          </cell>
          <cell r="F6884">
            <v>0.7</v>
          </cell>
          <cell r="H6884">
            <v>0.84</v>
          </cell>
          <cell r="I6884" t="str">
            <v>MATE MDIV 4343</v>
          </cell>
        </row>
        <row r="6885">
          <cell r="A6885">
            <v>11953</v>
          </cell>
          <cell r="B6885" t="str">
            <v>PARAFUSO FRANCES ZINCADO 1/4" X 2" C/ PORCA E ARRUELA LISA/M</v>
          </cell>
          <cell r="C6885" t="str">
            <v>UN</v>
          </cell>
          <cell r="D6885">
            <v>2</v>
          </cell>
          <cell r="E6885">
            <v>0.09</v>
          </cell>
          <cell r="F6885">
            <v>0.12</v>
          </cell>
          <cell r="H6885">
            <v>0.14000000000000001</v>
          </cell>
          <cell r="I6885" t="str">
            <v>MATE MDIV 11953</v>
          </cell>
        </row>
        <row r="6886">
          <cell r="B6886" t="str">
            <v>EDIA</v>
          </cell>
        </row>
        <row r="6887">
          <cell r="A6887">
            <v>11955</v>
          </cell>
          <cell r="B6887" t="str">
            <v>PARAFUSO LATAO ACAB CROMADO P/ FIXAR PECA SANITARIA - INCL P</v>
          </cell>
          <cell r="C6887" t="str">
            <v>UN</v>
          </cell>
          <cell r="D6887">
            <v>2</v>
          </cell>
          <cell r="E6887">
            <v>0.56000000000000005</v>
          </cell>
          <cell r="F6887">
            <v>0.75</v>
          </cell>
          <cell r="H6887">
            <v>0.9</v>
          </cell>
          <cell r="I6887" t="str">
            <v>MATE MDIV 11955</v>
          </cell>
        </row>
        <row r="6888">
          <cell r="B6888" t="str">
            <v>ORCA CEGA, ARRUELA E BUCHA DE NYLON S-10</v>
          </cell>
        </row>
        <row r="6889">
          <cell r="A6889">
            <v>11960</v>
          </cell>
          <cell r="B6889" t="str">
            <v>PARAFUSO LATAO ROSCA SOBERBA CAB CHATA FENDA SIMPLES 2.5 X 1</v>
          </cell>
          <cell r="C6889" t="str">
            <v>UN</v>
          </cell>
          <cell r="D6889">
            <v>2</v>
          </cell>
          <cell r="E6889">
            <v>2.2999999999999998</v>
          </cell>
          <cell r="F6889">
            <v>3.07</v>
          </cell>
          <cell r="H6889">
            <v>3.69</v>
          </cell>
          <cell r="I6889" t="str">
            <v>MATE MDIV 11960</v>
          </cell>
        </row>
        <row r="6890">
          <cell r="B6890" t="str">
            <v>2MM (NR.3 X 1/2")</v>
          </cell>
        </row>
        <row r="6891">
          <cell r="A6891">
            <v>4333</v>
          </cell>
          <cell r="B6891" t="str">
            <v>PARAFUSO LATAO ROSCA SOBERBA CAB CHATA FENDA SIMPLES 3,2 X 1</v>
          </cell>
          <cell r="C6891" t="str">
            <v>UN</v>
          </cell>
          <cell r="D6891">
            <v>2</v>
          </cell>
          <cell r="E6891">
            <v>0.47</v>
          </cell>
          <cell r="F6891">
            <v>0.63</v>
          </cell>
          <cell r="H6891">
            <v>0.75</v>
          </cell>
          <cell r="I6891" t="str">
            <v>MATE MDIV 4333</v>
          </cell>
        </row>
        <row r="6892">
          <cell r="B6892" t="str">
            <v>6MM</v>
          </cell>
        </row>
        <row r="6893">
          <cell r="A6893">
            <v>4358</v>
          </cell>
          <cell r="B6893" t="str">
            <v>PARAFUSO LATAO ROSCA SOBERBA CAB CHATA FENDA SIMPLES 4,8 X 6</v>
          </cell>
          <cell r="C6893" t="str">
            <v>UN</v>
          </cell>
          <cell r="D6893">
            <v>2</v>
          </cell>
          <cell r="E6893">
            <v>0.34</v>
          </cell>
          <cell r="F6893">
            <v>0.46</v>
          </cell>
          <cell r="H6893">
            <v>0.55000000000000004</v>
          </cell>
          <cell r="I6893" t="str">
            <v>MATE MDIV 4358</v>
          </cell>
        </row>
        <row r="6894">
          <cell r="B6894" t="str">
            <v>5MM (NR.10 X 2.1/2")</v>
          </cell>
        </row>
        <row r="6895">
          <cell r="A6895">
            <v>429</v>
          </cell>
          <cell r="B6895" t="str">
            <v>PARAFUSO M16 (ROSCA DUPLA D=16MM) X 300MM - ZINCAGEM A FOGO</v>
          </cell>
          <cell r="C6895" t="str">
            <v>UN</v>
          </cell>
          <cell r="D6895">
            <v>2</v>
          </cell>
          <cell r="E6895">
            <v>5.39</v>
          </cell>
          <cell r="F6895">
            <v>5.39</v>
          </cell>
          <cell r="H6895">
            <v>5.39</v>
          </cell>
          <cell r="I6895" t="str">
            <v>MATE MELE 429</v>
          </cell>
        </row>
        <row r="6896">
          <cell r="A6896">
            <v>437</v>
          </cell>
          <cell r="B6896" t="str">
            <v>PARAFUSO M16 (ROSCA DUPLA D=16MM) X 400MM - ZINCAGEM A FOGO</v>
          </cell>
          <cell r="C6896" t="str">
            <v>UN</v>
          </cell>
          <cell r="D6896">
            <v>2</v>
          </cell>
          <cell r="E6896">
            <v>8.1999999999999993</v>
          </cell>
          <cell r="F6896">
            <v>8.1999999999999993</v>
          </cell>
          <cell r="H6896">
            <v>8.1999999999999993</v>
          </cell>
          <cell r="I6896" t="str">
            <v>MATE MELE 437</v>
          </cell>
        </row>
        <row r="6897">
          <cell r="A6897">
            <v>428</v>
          </cell>
          <cell r="B6897" t="str">
            <v>PARAFUSO M16 (ROSCA DUPLA D=16MM) X 500MM - ZINCAGEM A FOGO</v>
          </cell>
          <cell r="C6897" t="str">
            <v>UN</v>
          </cell>
          <cell r="D6897">
            <v>1</v>
          </cell>
          <cell r="E6897">
            <v>9.32</v>
          </cell>
          <cell r="F6897">
            <v>9.32</v>
          </cell>
          <cell r="H6897">
            <v>9.32</v>
          </cell>
          <cell r="I6897" t="str">
            <v>MATE MELE 428</v>
          </cell>
        </row>
        <row r="6898">
          <cell r="A6898">
            <v>430</v>
          </cell>
          <cell r="B6898" t="str">
            <v>PARAFUSO M16 (ROSCA MAQUINA D=16MM) X 125MM CAB QUADRADA - Z</v>
          </cell>
          <cell r="C6898" t="str">
            <v>UN</v>
          </cell>
          <cell r="D6898">
            <v>2</v>
          </cell>
          <cell r="E6898">
            <v>2.67</v>
          </cell>
          <cell r="F6898">
            <v>2.67</v>
          </cell>
          <cell r="H6898">
            <v>2.67</v>
          </cell>
          <cell r="I6898" t="str">
            <v>MATE MELE 430</v>
          </cell>
        </row>
        <row r="6899">
          <cell r="A6899" t="str">
            <v>ÓDIGO</v>
          </cell>
          <cell r="B6899" t="str">
            <v>| DESCRIÇÃO DO INSUMO</v>
          </cell>
          <cell r="C6899" t="str">
            <v>| UNID.</v>
          </cell>
          <cell r="D6899" t="str">
            <v>| CAT.</v>
          </cell>
          <cell r="E6899" t="str">
            <v>P R E Ç O</v>
          </cell>
          <cell r="F6899" t="str">
            <v>S  C A L C</v>
          </cell>
          <cell r="G6899" t="str">
            <v>U L A</v>
          </cell>
          <cell r="H6899" t="str">
            <v>D O S  |</v>
          </cell>
          <cell r="I6899" t="str">
            <v>COD.INTELIGENTE</v>
          </cell>
        </row>
        <row r="6900">
          <cell r="D6900">
            <v>1</v>
          </cell>
          <cell r="E6900" t="str">
            <v>.QUARTIL</v>
          </cell>
          <cell r="F6900" t="str">
            <v>MEDIANO</v>
          </cell>
          <cell r="G6900">
            <v>3</v>
          </cell>
          <cell r="H6900" t="str">
            <v>.QUARTIL</v>
          </cell>
        </row>
        <row r="6902">
          <cell r="A6902" t="str">
            <v>íNCULO..</v>
          </cell>
          <cell r="B6902" t="str">
            <v>...: NACIONAL CAIXA</v>
          </cell>
        </row>
        <row r="6904">
          <cell r="B6904" t="str">
            <v>INCAGEM A FOGO</v>
          </cell>
        </row>
        <row r="6905">
          <cell r="A6905">
            <v>441</v>
          </cell>
          <cell r="B6905" t="str">
            <v>PARAFUSO M16 (ROSCA MAQUINA D=16MM) X 150MM CAB QUADRADA - Z</v>
          </cell>
          <cell r="C6905" t="str">
            <v>UN</v>
          </cell>
          <cell r="D6905">
            <v>2</v>
          </cell>
          <cell r="E6905">
            <v>2.97</v>
          </cell>
          <cell r="F6905">
            <v>2.97</v>
          </cell>
          <cell r="H6905">
            <v>2.97</v>
          </cell>
          <cell r="I6905" t="str">
            <v>MATE MELE 441</v>
          </cell>
        </row>
        <row r="6906">
          <cell r="B6906" t="str">
            <v>INCAGEM A FOGO</v>
          </cell>
        </row>
        <row r="6907">
          <cell r="A6907">
            <v>431</v>
          </cell>
          <cell r="B6907" t="str">
            <v>PARAFUSO M16 (ROSCA MAQUINA D=16MM) X 200MM CAB QUADRADA - Z</v>
          </cell>
          <cell r="C6907" t="str">
            <v>UN</v>
          </cell>
          <cell r="D6907">
            <v>2</v>
          </cell>
          <cell r="E6907">
            <v>3.89</v>
          </cell>
          <cell r="F6907">
            <v>3.89</v>
          </cell>
          <cell r="H6907">
            <v>3.89</v>
          </cell>
          <cell r="I6907" t="str">
            <v>MATE MELE 431</v>
          </cell>
        </row>
        <row r="6908">
          <cell r="B6908" t="str">
            <v>INCAGEM A FOGO</v>
          </cell>
        </row>
        <row r="6909">
          <cell r="A6909">
            <v>432</v>
          </cell>
          <cell r="B6909" t="str">
            <v>PARAFUSO M16 (ROSCA MAQUINA D=16MM) X 250MM CAB QUADRADA - Z</v>
          </cell>
          <cell r="C6909" t="str">
            <v>UN</v>
          </cell>
          <cell r="D6909">
            <v>2</v>
          </cell>
          <cell r="E6909">
            <v>4.59</v>
          </cell>
          <cell r="F6909">
            <v>4.59</v>
          </cell>
          <cell r="H6909">
            <v>4.59</v>
          </cell>
          <cell r="I6909" t="str">
            <v>MATE MELE 432</v>
          </cell>
        </row>
        <row r="6910">
          <cell r="B6910" t="str">
            <v>INCAGEM A FOGO</v>
          </cell>
        </row>
        <row r="6911">
          <cell r="A6911">
            <v>439</v>
          </cell>
          <cell r="B6911" t="str">
            <v>PARAFUSO M16 (ROSCA MAQUINA D=16MM) X 300MM CAB QUADRADA - Z</v>
          </cell>
          <cell r="C6911" t="str">
            <v>UN</v>
          </cell>
          <cell r="D6911">
            <v>2</v>
          </cell>
          <cell r="E6911">
            <v>4.59</v>
          </cell>
          <cell r="F6911">
            <v>4.59</v>
          </cell>
          <cell r="H6911">
            <v>4.59</v>
          </cell>
          <cell r="I6911" t="str">
            <v>MATE MELE 439</v>
          </cell>
        </row>
        <row r="6912">
          <cell r="B6912" t="str">
            <v>INCAGEM A FOGO</v>
          </cell>
        </row>
        <row r="6913">
          <cell r="A6913">
            <v>433</v>
          </cell>
          <cell r="B6913" t="str">
            <v>PARAFUSO M16 (ROSCA MAQUINA D=16MM) X 350MM CAB QUADRADA - Z</v>
          </cell>
          <cell r="C6913" t="str">
            <v>UN</v>
          </cell>
          <cell r="D6913">
            <v>2</v>
          </cell>
          <cell r="E6913">
            <v>6.62</v>
          </cell>
          <cell r="F6913">
            <v>6.62</v>
          </cell>
          <cell r="H6913">
            <v>6.62</v>
          </cell>
          <cell r="I6913" t="str">
            <v>MATE MELE 433</v>
          </cell>
        </row>
        <row r="6914">
          <cell r="B6914" t="str">
            <v>INCAGEM A FOGO</v>
          </cell>
        </row>
        <row r="6915">
          <cell r="A6915">
            <v>11790</v>
          </cell>
          <cell r="B6915" t="str">
            <v>PARAFUSO M16 (ROSCA MAQUINA D=16MM) X 450MM CAB QUADRADA - Z</v>
          </cell>
          <cell r="C6915" t="str">
            <v>UN</v>
          </cell>
          <cell r="D6915">
            <v>2</v>
          </cell>
          <cell r="E6915">
            <v>8.6199999999999992</v>
          </cell>
          <cell r="F6915">
            <v>8.6199999999999992</v>
          </cell>
          <cell r="H6915">
            <v>8.6199999999999992</v>
          </cell>
          <cell r="I6915" t="str">
            <v>MATE MELE 11790</v>
          </cell>
        </row>
        <row r="6916">
          <cell r="B6916" t="str">
            <v>INCAGEM A FOGO</v>
          </cell>
        </row>
        <row r="6917">
          <cell r="A6917">
            <v>4351</v>
          </cell>
          <cell r="B6917" t="str">
            <v>PARAFUSO NIQUELADO P/ FIXAR PECA SANITARIA - INCL PORCA CEGA</v>
          </cell>
          <cell r="C6917" t="str">
            <v>UN</v>
          </cell>
          <cell r="D6917">
            <v>2</v>
          </cell>
          <cell r="E6917">
            <v>0.56999999999999995</v>
          </cell>
          <cell r="F6917">
            <v>0.76</v>
          </cell>
          <cell r="H6917">
            <v>0.92</v>
          </cell>
          <cell r="I6917" t="str">
            <v>MATE MDIV 4351</v>
          </cell>
        </row>
        <row r="6918">
          <cell r="B6918" t="str">
            <v>, ARRUELA E BUCHA DE NYLON S-8</v>
          </cell>
        </row>
        <row r="6919">
          <cell r="A6919">
            <v>4384</v>
          </cell>
          <cell r="B6919" t="str">
            <v>PARAFUSO NIQUELADO P/ FIXAR PECA SANITARIA - INCL PORCA CEGA</v>
          </cell>
          <cell r="C6919" t="str">
            <v>UN</v>
          </cell>
          <cell r="D6919">
            <v>2</v>
          </cell>
          <cell r="E6919">
            <v>2.2999999999999998</v>
          </cell>
          <cell r="F6919">
            <v>3.07</v>
          </cell>
          <cell r="H6919">
            <v>3.69</v>
          </cell>
          <cell r="I6919" t="str">
            <v>MATE MDIV 4384</v>
          </cell>
        </row>
        <row r="6920">
          <cell r="B6920" t="str">
            <v>, ARRUELA E BUCHA NYLON S-10</v>
          </cell>
        </row>
        <row r="6921">
          <cell r="A6921">
            <v>4378</v>
          </cell>
          <cell r="B6921" t="str">
            <v>PARAFUSO ROSCA SOBERBA ACO ZINC CABECA CHATA FENDA SIMPLES 7</v>
          </cell>
          <cell r="C6921" t="str">
            <v>UN</v>
          </cell>
          <cell r="D6921">
            <v>2</v>
          </cell>
          <cell r="E6921">
            <v>0.12</v>
          </cell>
          <cell r="F6921">
            <v>0.16</v>
          </cell>
          <cell r="H6921">
            <v>0.2</v>
          </cell>
          <cell r="I6921" t="str">
            <v>MATE MDIV 4378</v>
          </cell>
        </row>
        <row r="6922">
          <cell r="B6922" t="str">
            <v>X 65MM</v>
          </cell>
        </row>
        <row r="6923">
          <cell r="A6923">
            <v>4381</v>
          </cell>
          <cell r="B6923" t="str">
            <v>PARAFUSO ROSCA SOBERBA ACO ZINC CABECA CHATA FENDA SIMPLES 8</v>
          </cell>
          <cell r="C6923" t="str">
            <v>UN</v>
          </cell>
          <cell r="D6923">
            <v>2</v>
          </cell>
          <cell r="E6923">
            <v>0.17</v>
          </cell>
          <cell r="F6923">
            <v>0.23</v>
          </cell>
          <cell r="H6923">
            <v>0.27</v>
          </cell>
          <cell r="I6923" t="str">
            <v>MATE MDIV 4381</v>
          </cell>
        </row>
        <row r="6924">
          <cell r="B6924" t="str">
            <v>X 100MM</v>
          </cell>
        </row>
        <row r="6925">
          <cell r="A6925">
            <v>4379</v>
          </cell>
          <cell r="B6925" t="str">
            <v>PARAFUSO ROSCA SOBERBA ZINCADO CAB CHATA FENDA SIMPLES 2,5 X</v>
          </cell>
          <cell r="C6925" t="str">
            <v>UN</v>
          </cell>
          <cell r="D6925">
            <v>2</v>
          </cell>
          <cell r="E6925">
            <v>0.32</v>
          </cell>
          <cell r="F6925">
            <v>0.43</v>
          </cell>
          <cell r="H6925">
            <v>0.51</v>
          </cell>
          <cell r="I6925" t="str">
            <v>MATE MDIV 4379</v>
          </cell>
        </row>
        <row r="6926">
          <cell r="B6926" t="str">
            <v>10MM (3/8")</v>
          </cell>
        </row>
        <row r="6927">
          <cell r="A6927">
            <v>11054</v>
          </cell>
          <cell r="B6927" t="str">
            <v>PARAFUSO ROSCA SOBERBA ZINCADO CAB CHATA FENDA SIMPLES 3,2 X</v>
          </cell>
          <cell r="C6927" t="str">
            <v>UN</v>
          </cell>
          <cell r="D6927">
            <v>2</v>
          </cell>
          <cell r="E6927">
            <v>0.09</v>
          </cell>
          <cell r="F6927">
            <v>0.11</v>
          </cell>
          <cell r="H6927">
            <v>0.12</v>
          </cell>
          <cell r="I6927" t="str">
            <v>MATE MDIV 11054</v>
          </cell>
        </row>
        <row r="6928">
          <cell r="B6928" t="str">
            <v>20MM (3/4")   "</v>
          </cell>
        </row>
        <row r="6929">
          <cell r="A6929">
            <v>11055</v>
          </cell>
          <cell r="B6929" t="str">
            <v>PARAFUSO ROSCA SOBERBA ZINCADO CAB CHATA FENDA SIMPLES 3,5 X</v>
          </cell>
          <cell r="C6929" t="str">
            <v>UN</v>
          </cell>
          <cell r="D6929">
            <v>2</v>
          </cell>
          <cell r="E6929">
            <v>0.06</v>
          </cell>
          <cell r="F6929">
            <v>7.0000000000000007E-2</v>
          </cell>
          <cell r="H6929">
            <v>0.08</v>
          </cell>
          <cell r="I6929" t="str">
            <v>MATE MDIV 11055</v>
          </cell>
        </row>
        <row r="6930">
          <cell r="A6930" t="str">
            <v>ÓDIGO</v>
          </cell>
          <cell r="B6930" t="str">
            <v>| DESCRIÇÃO DO INSUMO</v>
          </cell>
          <cell r="C6930" t="str">
            <v>| UNID.</v>
          </cell>
          <cell r="D6930" t="str">
            <v>| CAT.</v>
          </cell>
          <cell r="E6930" t="str">
            <v>P R E Ç O</v>
          </cell>
          <cell r="F6930" t="str">
            <v>S  C A L C</v>
          </cell>
          <cell r="G6930" t="str">
            <v>U L A</v>
          </cell>
          <cell r="H6930" t="str">
            <v>D O S  |</v>
          </cell>
          <cell r="I6930" t="str">
            <v>COD.INTELIGENTE</v>
          </cell>
        </row>
        <row r="6931">
          <cell r="D6931">
            <v>1</v>
          </cell>
          <cell r="E6931" t="str">
            <v>.QUARTIL</v>
          </cell>
          <cell r="F6931" t="str">
            <v>MEDIANO</v>
          </cell>
          <cell r="G6931">
            <v>3</v>
          </cell>
          <cell r="H6931" t="str">
            <v>.QUARTIL</v>
          </cell>
        </row>
        <row r="6933">
          <cell r="A6933" t="str">
            <v>íNCULO..</v>
          </cell>
          <cell r="B6933" t="str">
            <v>...: NACIONAL CAIXA</v>
          </cell>
        </row>
        <row r="6935">
          <cell r="B6935" t="str">
            <v>25MM (1")</v>
          </cell>
        </row>
        <row r="6936">
          <cell r="A6936">
            <v>11056</v>
          </cell>
          <cell r="B6936" t="str">
            <v>PARAFUSO ROSCA SOBERBA ZINCADO CAB CHATA FENDA SIMPLES 3,8 X</v>
          </cell>
          <cell r="C6936" t="str">
            <v>UN</v>
          </cell>
          <cell r="D6936">
            <v>2</v>
          </cell>
          <cell r="E6936">
            <v>0.09</v>
          </cell>
          <cell r="F6936">
            <v>0.11</v>
          </cell>
          <cell r="H6936">
            <v>0.12</v>
          </cell>
          <cell r="I6936" t="str">
            <v>MATE MDIV 11056</v>
          </cell>
        </row>
        <row r="6937">
          <cell r="B6937" t="str">
            <v>30MM (1.1/4")</v>
          </cell>
        </row>
        <row r="6938">
          <cell r="A6938">
            <v>4377</v>
          </cell>
          <cell r="B6938" t="str">
            <v>PARAFUSO ROSCA SOBERBA ZINCADO CAB CHATA FENDA SIMPLES 4,2 X</v>
          </cell>
          <cell r="C6938" t="str">
            <v>UN</v>
          </cell>
          <cell r="D6938">
            <v>2</v>
          </cell>
          <cell r="E6938">
            <v>0.03</v>
          </cell>
          <cell r="F6938">
            <v>0.04</v>
          </cell>
          <cell r="H6938">
            <v>0.05</v>
          </cell>
          <cell r="I6938" t="str">
            <v>MATE MDIV 4377</v>
          </cell>
        </row>
        <row r="6939">
          <cell r="B6939" t="str">
            <v>30MM</v>
          </cell>
        </row>
        <row r="6940">
          <cell r="A6940">
            <v>11057</v>
          </cell>
          <cell r="B6940" t="str">
            <v>PARAFUSO ROSCA SOBERBA ZINCADO CAB CHATA FENDA SIMPLES 4,8 X</v>
          </cell>
          <cell r="C6940" t="str">
            <v>UN</v>
          </cell>
          <cell r="D6940">
            <v>2</v>
          </cell>
          <cell r="E6940">
            <v>0.12</v>
          </cell>
          <cell r="F6940">
            <v>0.15</v>
          </cell>
          <cell r="H6940">
            <v>0.16</v>
          </cell>
          <cell r="I6940" t="str">
            <v>MATE MDIV 11057</v>
          </cell>
        </row>
        <row r="6941">
          <cell r="B6941" t="str">
            <v>40MM (1.1/2")</v>
          </cell>
        </row>
        <row r="6942">
          <cell r="A6942">
            <v>4356</v>
          </cell>
          <cell r="B6942" t="str">
            <v>PARAFUSO ROSCA SOBERBA ZINCADO CAB CHATA FENDA SIMPLES 4,8 X</v>
          </cell>
          <cell r="C6942" t="str">
            <v>UN</v>
          </cell>
          <cell r="D6942">
            <v>2</v>
          </cell>
          <cell r="E6942">
            <v>0.02</v>
          </cell>
          <cell r="F6942">
            <v>0.03</v>
          </cell>
          <cell r="H6942">
            <v>0.03</v>
          </cell>
          <cell r="I6942" t="str">
            <v>MATE MDIV 4356</v>
          </cell>
        </row>
        <row r="6943">
          <cell r="B6943" t="str">
            <v>45MM (1.3/4")</v>
          </cell>
        </row>
        <row r="6944">
          <cell r="A6944">
            <v>11059</v>
          </cell>
          <cell r="B6944" t="str">
            <v>PARAFUSO ROSCA SOBERBA ZINCADO CAB CHATA FENDA SIMPLES 5,5 X</v>
          </cell>
          <cell r="C6944" t="str">
            <v>UN</v>
          </cell>
          <cell r="D6944">
            <v>2</v>
          </cell>
          <cell r="E6944">
            <v>0.19</v>
          </cell>
          <cell r="F6944">
            <v>0.22</v>
          </cell>
          <cell r="H6944">
            <v>0.25</v>
          </cell>
          <cell r="I6944" t="str">
            <v>MATE MDIV 11059</v>
          </cell>
        </row>
        <row r="6945">
          <cell r="B6945" t="str">
            <v>50MM (2") "</v>
          </cell>
        </row>
        <row r="6946">
          <cell r="A6946">
            <v>11058</v>
          </cell>
          <cell r="B6946" t="str">
            <v>PARAFUSO ROSCA SOBERBA ZINCADO CAB CHATA FENDA SIMPLES 5,5 X</v>
          </cell>
          <cell r="C6946" t="str">
            <v>UN</v>
          </cell>
          <cell r="D6946">
            <v>2</v>
          </cell>
          <cell r="E6946">
            <v>0.35</v>
          </cell>
          <cell r="F6946">
            <v>0.41</v>
          </cell>
          <cell r="H6946">
            <v>0.46</v>
          </cell>
          <cell r="I6946" t="str">
            <v>MATE MDIV 11058</v>
          </cell>
        </row>
        <row r="6947">
          <cell r="B6947" t="str">
            <v>65MM (2.1/2") "</v>
          </cell>
        </row>
        <row r="6948">
          <cell r="A6948">
            <v>13246</v>
          </cell>
          <cell r="B6948" t="str">
            <v>PARAFUSO SEXTAVADO FERRO POLIDO ROSCA INTEIRA 5/16" X 3/4" C</v>
          </cell>
          <cell r="C6948" t="str">
            <v>UN</v>
          </cell>
          <cell r="D6948">
            <v>2</v>
          </cell>
          <cell r="E6948">
            <v>0.12</v>
          </cell>
          <cell r="F6948">
            <v>0.16</v>
          </cell>
          <cell r="H6948">
            <v>0.2</v>
          </cell>
          <cell r="I6948" t="str">
            <v>MATE MDIV 13246</v>
          </cell>
        </row>
        <row r="6949">
          <cell r="B6949" t="str">
            <v>/ PORCA E ARRUELA LISA/LEVE</v>
          </cell>
        </row>
        <row r="6950">
          <cell r="A6950">
            <v>4346</v>
          </cell>
          <cell r="B6950" t="str">
            <v>PARAFUSO SEXTAVADO FERRO POLIDO ROSCA PARCIAL 5/8" X 6" C/ P</v>
          </cell>
          <cell r="C6950" t="str">
            <v>UN</v>
          </cell>
          <cell r="D6950">
            <v>2</v>
          </cell>
          <cell r="E6950">
            <v>1.1499999999999999</v>
          </cell>
          <cell r="F6950">
            <v>1.53</v>
          </cell>
          <cell r="H6950">
            <v>1.84</v>
          </cell>
          <cell r="I6950" t="str">
            <v>MATE MDIV 4346</v>
          </cell>
        </row>
        <row r="6951">
          <cell r="B6951" t="str">
            <v>ORCA E ARRUELA DE PESSAO/MEDIA</v>
          </cell>
        </row>
        <row r="6952">
          <cell r="A6952">
            <v>13294</v>
          </cell>
          <cell r="B6952" t="str">
            <v>PARAFUSO SEXTAVADO ROSCA SOBERBA ZINCADO 3/8" X 80MM</v>
          </cell>
          <cell r="C6952" t="str">
            <v>UN</v>
          </cell>
          <cell r="D6952">
            <v>2</v>
          </cell>
          <cell r="E6952">
            <v>0.34</v>
          </cell>
          <cell r="F6952">
            <v>0.46</v>
          </cell>
          <cell r="H6952">
            <v>0.55000000000000004</v>
          </cell>
          <cell r="I6952" t="str">
            <v>MATE MDIV 13294</v>
          </cell>
        </row>
        <row r="6953">
          <cell r="A6953">
            <v>11948</v>
          </cell>
          <cell r="B6953" t="str">
            <v>PARAFUSO SEXTAVADO ROSCA SOBERBA ZINCADO 5/16" X 40MM</v>
          </cell>
          <cell r="C6953" t="str">
            <v>UN</v>
          </cell>
          <cell r="D6953">
            <v>2</v>
          </cell>
          <cell r="E6953">
            <v>0.43</v>
          </cell>
          <cell r="F6953">
            <v>0.57999999999999996</v>
          </cell>
          <cell r="H6953">
            <v>0.7</v>
          </cell>
          <cell r="I6953" t="str">
            <v>MATE MDIV 11948</v>
          </cell>
        </row>
        <row r="6954">
          <cell r="A6954">
            <v>4382</v>
          </cell>
          <cell r="B6954" t="str">
            <v>PARAFUSO SEXTAVADO ROSCA SOBERBA ZINCADO 5/16" X 80MM</v>
          </cell>
          <cell r="C6954" t="str">
            <v>UN</v>
          </cell>
          <cell r="D6954">
            <v>2</v>
          </cell>
          <cell r="E6954">
            <v>0.15</v>
          </cell>
          <cell r="F6954">
            <v>0.2</v>
          </cell>
          <cell r="H6954">
            <v>0.24</v>
          </cell>
          <cell r="I6954" t="str">
            <v>MATE MDIV 4382</v>
          </cell>
        </row>
        <row r="6955">
          <cell r="A6955">
            <v>4354</v>
          </cell>
          <cell r="B6955" t="str">
            <v>PARAFUSO SEXTAVADO ZINCADO GRAU 5 ROSCA INTEIRA 1.1/2" X 4"</v>
          </cell>
          <cell r="C6955" t="str">
            <v>UN</v>
          </cell>
          <cell r="D6955">
            <v>2</v>
          </cell>
          <cell r="E6955">
            <v>0.31</v>
          </cell>
          <cell r="F6955">
            <v>0.41</v>
          </cell>
          <cell r="H6955">
            <v>0.49</v>
          </cell>
          <cell r="I6955" t="str">
            <v>MATE MDIV 4354</v>
          </cell>
        </row>
        <row r="6956">
          <cell r="B6956" t="str">
            <v>"</v>
          </cell>
        </row>
        <row r="6957">
          <cell r="A6957">
            <v>4329</v>
          </cell>
          <cell r="B6957" t="str">
            <v>PARAFUSO SEXTAVADO ZINCADO ROSCA INTEIRA 1/2" X 2"</v>
          </cell>
          <cell r="C6957" t="str">
            <v>UN</v>
          </cell>
          <cell r="D6957">
            <v>1</v>
          </cell>
          <cell r="E6957">
            <v>0.3</v>
          </cell>
          <cell r="F6957">
            <v>0.4</v>
          </cell>
          <cell r="H6957">
            <v>0.48</v>
          </cell>
          <cell r="I6957" t="str">
            <v>MATE MDIV 4329</v>
          </cell>
        </row>
        <row r="6958">
          <cell r="A6958">
            <v>11962</v>
          </cell>
          <cell r="B6958" t="str">
            <v>PARAFUSO SEXTAVADO ZINCADO ROSCA INTEIRA 1/4" X 1/2"</v>
          </cell>
          <cell r="C6958" t="str">
            <v>UN</v>
          </cell>
          <cell r="D6958">
            <v>2</v>
          </cell>
          <cell r="E6958">
            <v>0.03</v>
          </cell>
          <cell r="F6958">
            <v>0.04</v>
          </cell>
          <cell r="H6958">
            <v>0.05</v>
          </cell>
          <cell r="I6958" t="str">
            <v>MATE MDIV 11962</v>
          </cell>
        </row>
        <row r="6959">
          <cell r="A6959">
            <v>4332</v>
          </cell>
          <cell r="B6959" t="str">
            <v>PARAFUSO SEXTAVADO ZINCADO ROSCA INTEIRA 3/8" X 2" "</v>
          </cell>
          <cell r="C6959" t="str">
            <v>UN</v>
          </cell>
          <cell r="D6959">
            <v>2</v>
          </cell>
          <cell r="E6959">
            <v>0.1</v>
          </cell>
          <cell r="F6959">
            <v>0.13</v>
          </cell>
          <cell r="H6959">
            <v>0.16</v>
          </cell>
          <cell r="I6959" t="str">
            <v>MATE MDIV 4332</v>
          </cell>
        </row>
        <row r="6960">
          <cell r="A6960">
            <v>4331</v>
          </cell>
          <cell r="B6960" t="str">
            <v>PARAFUSO SEXTAVADO ZINCADO ROSCA INTEIRA 5/8" X 2.1/4" "</v>
          </cell>
          <cell r="C6960" t="str">
            <v>UN</v>
          </cell>
          <cell r="D6960">
            <v>2</v>
          </cell>
          <cell r="E6960">
            <v>0.46</v>
          </cell>
          <cell r="F6960">
            <v>0.61</v>
          </cell>
          <cell r="H6960">
            <v>0.73</v>
          </cell>
          <cell r="I6960" t="str">
            <v>MATE MDIV 4331</v>
          </cell>
        </row>
        <row r="6961">
          <cell r="A6961" t="str">
            <v>ÓDIGO</v>
          </cell>
          <cell r="B6961" t="str">
            <v>| DESCRIÇÃO DO INSUMO</v>
          </cell>
          <cell r="C6961" t="str">
            <v>| UNID.</v>
          </cell>
          <cell r="D6961" t="str">
            <v>| CAT.</v>
          </cell>
          <cell r="E6961" t="str">
            <v>P R E Ç O</v>
          </cell>
          <cell r="F6961" t="str">
            <v>S  C A L C</v>
          </cell>
          <cell r="G6961" t="str">
            <v>U L A</v>
          </cell>
          <cell r="H6961" t="str">
            <v>D O S  |</v>
          </cell>
          <cell r="I6961" t="str">
            <v>COD.INTELIGENTE</v>
          </cell>
        </row>
        <row r="6962">
          <cell r="D6962">
            <v>1</v>
          </cell>
          <cell r="E6962" t="str">
            <v>.QUARTIL</v>
          </cell>
          <cell r="F6962" t="str">
            <v>MEDIANO</v>
          </cell>
          <cell r="G6962">
            <v>3</v>
          </cell>
          <cell r="H6962" t="str">
            <v>.QUARTIL</v>
          </cell>
        </row>
        <row r="6964">
          <cell r="A6964" t="str">
            <v>íNCULO..</v>
          </cell>
          <cell r="B6964" t="str">
            <v>...: NACIONAL CAIXA</v>
          </cell>
        </row>
        <row r="6966">
          <cell r="A6966">
            <v>4336</v>
          </cell>
          <cell r="B6966" t="str">
            <v>PARAFUSO SEXTAVADO ZINCADO ROSCA INTEIRA 5/8" X 3" C/ PORCA</v>
          </cell>
          <cell r="C6966" t="str">
            <v>UN</v>
          </cell>
          <cell r="D6966">
            <v>2</v>
          </cell>
          <cell r="E6966">
            <v>0.53</v>
          </cell>
          <cell r="F6966">
            <v>0.7</v>
          </cell>
          <cell r="H6966">
            <v>0.84</v>
          </cell>
          <cell r="I6966" t="str">
            <v>MATE MDIV 4336</v>
          </cell>
        </row>
        <row r="6967">
          <cell r="B6967" t="str">
            <v>E ARRUELA DE PRESSAO/MEDIA</v>
          </cell>
        </row>
        <row r="6968">
          <cell r="A6968">
            <v>4320</v>
          </cell>
          <cell r="B6968" t="str">
            <v>PARAFUSO ZINCADO - 5/16" X 250MM - P/ TELHA FIBROC CANALETE</v>
          </cell>
          <cell r="C6968" t="str">
            <v>UN</v>
          </cell>
          <cell r="D6968">
            <v>2</v>
          </cell>
          <cell r="E6968">
            <v>0.25</v>
          </cell>
          <cell r="F6968">
            <v>0.3</v>
          </cell>
          <cell r="H6968">
            <v>0.33</v>
          </cell>
          <cell r="I6968" t="str">
            <v>MATE MDIV 4320</v>
          </cell>
        </row>
        <row r="6969">
          <cell r="B6969" t="str">
            <v>49 - INCL BUCHA NYLON S-10</v>
          </cell>
        </row>
        <row r="6970">
          <cell r="A6970">
            <v>4299</v>
          </cell>
          <cell r="B6970" t="str">
            <v>PARAFUSO ZINCADO ROSCA SOBERBA 5/16" X 110MM P/ TELHA FIBROC</v>
          </cell>
          <cell r="C6970" t="str">
            <v>UN</v>
          </cell>
          <cell r="D6970">
            <v>1</v>
          </cell>
          <cell r="E6970">
            <v>0.55000000000000004</v>
          </cell>
          <cell r="F6970">
            <v>0.64</v>
          </cell>
          <cell r="H6970">
            <v>0.72</v>
          </cell>
          <cell r="I6970" t="str">
            <v>MATE MDIV 4299</v>
          </cell>
        </row>
        <row r="6971">
          <cell r="B6971" t="str">
            <v>IMENTO</v>
          </cell>
        </row>
        <row r="6972">
          <cell r="A6972">
            <v>4380</v>
          </cell>
          <cell r="B6972" t="str">
            <v>PARAFUSO ZINCADO ROSCA SOBERBA 5/16" X 120MM P/ TELHA FIBROC</v>
          </cell>
          <cell r="C6972" t="str">
            <v>UN</v>
          </cell>
          <cell r="D6972">
            <v>2</v>
          </cell>
          <cell r="E6972">
            <v>1.29</v>
          </cell>
          <cell r="F6972">
            <v>1.5</v>
          </cell>
          <cell r="H6972">
            <v>1.69</v>
          </cell>
          <cell r="I6972" t="str">
            <v>MATE MDIV 4380</v>
          </cell>
        </row>
        <row r="6973">
          <cell r="B6973" t="str">
            <v>IMENTO</v>
          </cell>
        </row>
        <row r="6974">
          <cell r="A6974">
            <v>4304</v>
          </cell>
          <cell r="B6974" t="str">
            <v>PARAFUSO ZINCADO ROSCA SOBERBA 5/16" X 150MM P/ TELHA FIBROC</v>
          </cell>
          <cell r="C6974" t="str">
            <v>UN</v>
          </cell>
          <cell r="D6974">
            <v>2</v>
          </cell>
          <cell r="E6974">
            <v>0.71</v>
          </cell>
          <cell r="F6974">
            <v>0.82</v>
          </cell>
          <cell r="H6974">
            <v>0.93</v>
          </cell>
          <cell r="I6974" t="str">
            <v>MATE MDIV 4304</v>
          </cell>
        </row>
        <row r="6975">
          <cell r="B6975" t="str">
            <v>IMENTO</v>
          </cell>
        </row>
        <row r="6976">
          <cell r="A6976">
            <v>4305</v>
          </cell>
          <cell r="B6976" t="str">
            <v>PARAFUSO ZINCADO ROSCA SOBERBA 5/16" X 180MM P/ TELHA FIBROC</v>
          </cell>
          <cell r="C6976" t="str">
            <v>UN</v>
          </cell>
          <cell r="D6976">
            <v>2</v>
          </cell>
          <cell r="E6976">
            <v>1.61</v>
          </cell>
          <cell r="F6976">
            <v>1.88</v>
          </cell>
          <cell r="H6976">
            <v>2.11</v>
          </cell>
          <cell r="I6976" t="str">
            <v>MATE MDIV 4305</v>
          </cell>
        </row>
        <row r="6977">
          <cell r="B6977" t="str">
            <v>IMENTO</v>
          </cell>
        </row>
        <row r="6978">
          <cell r="A6978">
            <v>4306</v>
          </cell>
          <cell r="B6978" t="str">
            <v>PARAFUSO ZINCADO ROSCA SOBERBA 5/16" X 200MM P/ TELHA FIBROC</v>
          </cell>
          <cell r="C6978" t="str">
            <v>UN</v>
          </cell>
          <cell r="D6978">
            <v>2</v>
          </cell>
          <cell r="E6978">
            <v>1.03</v>
          </cell>
          <cell r="F6978">
            <v>1.2</v>
          </cell>
          <cell r="H6978">
            <v>1.35</v>
          </cell>
          <cell r="I6978" t="str">
            <v>MATE MDIV 4306</v>
          </cell>
        </row>
        <row r="6979">
          <cell r="B6979" t="str">
            <v>IMENTO</v>
          </cell>
        </row>
        <row r="6980">
          <cell r="A6980">
            <v>4308</v>
          </cell>
          <cell r="B6980" t="str">
            <v>PARAFUSO ZINCADO ROSCA SOBERBA 5/16" X 230MM P/ TELHA FIBROC</v>
          </cell>
          <cell r="C6980" t="str">
            <v>UN</v>
          </cell>
          <cell r="D6980">
            <v>2</v>
          </cell>
          <cell r="E6980">
            <v>1.22</v>
          </cell>
          <cell r="F6980">
            <v>1.43</v>
          </cell>
          <cell r="H6980">
            <v>1.6</v>
          </cell>
          <cell r="I6980" t="str">
            <v>MATE MDIV 4308</v>
          </cell>
        </row>
        <row r="6981">
          <cell r="B6981" t="str">
            <v>IMENTO</v>
          </cell>
        </row>
        <row r="6982">
          <cell r="A6982">
            <v>4302</v>
          </cell>
          <cell r="B6982" t="str">
            <v>PARAFUSO ZINCADO ROSCA SOBERBA 5/16" X 250MM P/ TELHA FIBROC</v>
          </cell>
          <cell r="C6982" t="str">
            <v>UN</v>
          </cell>
          <cell r="D6982">
            <v>2</v>
          </cell>
          <cell r="E6982">
            <v>1.35</v>
          </cell>
          <cell r="F6982">
            <v>1.58</v>
          </cell>
          <cell r="H6982">
            <v>1.77</v>
          </cell>
          <cell r="I6982" t="str">
            <v>MATE MDIV 4302</v>
          </cell>
        </row>
        <row r="6983">
          <cell r="B6983" t="str">
            <v>IMENTO</v>
          </cell>
        </row>
        <row r="6984">
          <cell r="A6984">
            <v>4300</v>
          </cell>
          <cell r="B6984" t="str">
            <v>PARAFUSO ZINCADO ROSCA SOBERBA 5/16" X 50MM P/ TELHA FIBROCI</v>
          </cell>
          <cell r="C6984" t="str">
            <v>UN</v>
          </cell>
          <cell r="D6984">
            <v>2</v>
          </cell>
          <cell r="E6984">
            <v>0.32</v>
          </cell>
          <cell r="F6984">
            <v>0.37</v>
          </cell>
          <cell r="H6984">
            <v>0.42</v>
          </cell>
          <cell r="I6984" t="str">
            <v>MATE MDIV 4300</v>
          </cell>
        </row>
        <row r="6985">
          <cell r="B6985" t="str">
            <v>MENTO</v>
          </cell>
        </row>
        <row r="6986">
          <cell r="A6986">
            <v>4301</v>
          </cell>
          <cell r="B6986" t="str">
            <v>PARAFUSO ZINCADO ROSCA SOBERBA 5/16" X 85MM P/ TELHA FIBROCI</v>
          </cell>
          <cell r="C6986" t="str">
            <v>UN</v>
          </cell>
          <cell r="D6986">
            <v>2</v>
          </cell>
          <cell r="E6986">
            <v>0.51</v>
          </cell>
          <cell r="F6986">
            <v>0.6</v>
          </cell>
          <cell r="H6986">
            <v>0.67</v>
          </cell>
          <cell r="I6986" t="str">
            <v>MATE MDIV 4301</v>
          </cell>
        </row>
        <row r="6987">
          <cell r="B6987" t="str">
            <v>MENTO</v>
          </cell>
        </row>
        <row r="6988">
          <cell r="A6988">
            <v>4318</v>
          </cell>
          <cell r="B6988" t="str">
            <v>PARAFUSO ZINCADO- 5/16" X 85MM - P/ TELHA FIBROC CANALETE 90</v>
          </cell>
          <cell r="C6988" t="str">
            <v>UN</v>
          </cell>
          <cell r="D6988">
            <v>2</v>
          </cell>
          <cell r="E6988">
            <v>0.25</v>
          </cell>
          <cell r="F6988">
            <v>0.3</v>
          </cell>
          <cell r="H6988">
            <v>0.33</v>
          </cell>
          <cell r="I6988" t="str">
            <v>MATE MDIV 4318</v>
          </cell>
        </row>
        <row r="6989">
          <cell r="B6989" t="e">
            <v>#VALUE!</v>
          </cell>
        </row>
        <row r="6990">
          <cell r="A6990">
            <v>4390</v>
          </cell>
          <cell r="B6990" t="str">
            <v>PARALELEPIPEDO GRANITICO - 33 PECAS/M2</v>
          </cell>
          <cell r="C6990" t="str">
            <v>M2</v>
          </cell>
          <cell r="D6990">
            <v>2</v>
          </cell>
          <cell r="E6990">
            <v>15.79</v>
          </cell>
          <cell r="F6990">
            <v>15.79</v>
          </cell>
          <cell r="H6990">
            <v>15.79</v>
          </cell>
          <cell r="I6990" t="str">
            <v>MATE MDIV 4390</v>
          </cell>
        </row>
        <row r="6991">
          <cell r="A6991">
            <v>4386</v>
          </cell>
          <cell r="B6991" t="str">
            <v>PARALELEPIPEDO GRANITICO OU BASALTICO - 30 A 35 PECAS/M2</v>
          </cell>
          <cell r="C6991" t="str">
            <v>UN</v>
          </cell>
          <cell r="D6991">
            <v>2</v>
          </cell>
          <cell r="E6991">
            <v>0.47</v>
          </cell>
          <cell r="F6991">
            <v>0.47</v>
          </cell>
          <cell r="H6991">
            <v>0.47</v>
          </cell>
          <cell r="I6991" t="str">
            <v>MATE MDIV 4386</v>
          </cell>
        </row>
        <row r="6992">
          <cell r="A6992" t="str">
            <v>ÓDIGO</v>
          </cell>
          <cell r="B6992" t="str">
            <v>| DESCRIÇÃO DO INSUMO</v>
          </cell>
          <cell r="C6992" t="str">
            <v>| UNID.</v>
          </cell>
          <cell r="D6992" t="str">
            <v>| CAT.</v>
          </cell>
          <cell r="E6992" t="str">
            <v>P R E Ç O</v>
          </cell>
          <cell r="F6992" t="str">
            <v>S  C A L C</v>
          </cell>
          <cell r="G6992" t="str">
            <v>U L A</v>
          </cell>
          <cell r="H6992" t="str">
            <v>D O S  |</v>
          </cell>
          <cell r="I6992" t="str">
            <v>COD.INTELIGENTE</v>
          </cell>
        </row>
        <row r="6993">
          <cell r="D6993">
            <v>1</v>
          </cell>
          <cell r="E6993" t="str">
            <v>.QUARTIL</v>
          </cell>
          <cell r="F6993" t="str">
            <v>MEDIANO</v>
          </cell>
          <cell r="G6993">
            <v>3</v>
          </cell>
          <cell r="H6993" t="str">
            <v>.QUARTIL</v>
          </cell>
        </row>
        <row r="6995">
          <cell r="A6995" t="str">
            <v>íNCULO..</v>
          </cell>
          <cell r="B6995" t="str">
            <v>...: NACIONAL CAIXA</v>
          </cell>
        </row>
        <row r="6997">
          <cell r="A6997">
            <v>4385</v>
          </cell>
          <cell r="B6997" t="str">
            <v>PARALELEPIPEDO GRANITICO OU BASALTICO - 30 A 35 PECAS/M2</v>
          </cell>
          <cell r="C6997" t="str">
            <v>MIL</v>
          </cell>
          <cell r="D6997">
            <v>1</v>
          </cell>
          <cell r="E6997">
            <v>478.77</v>
          </cell>
          <cell r="F6997">
            <v>478.77</v>
          </cell>
          <cell r="H6997">
            <v>478.77</v>
          </cell>
          <cell r="I6997" t="str">
            <v>MATE MDIV 4385</v>
          </cell>
        </row>
        <row r="6998">
          <cell r="A6998">
            <v>6217</v>
          </cell>
          <cell r="B6998" t="str">
            <v>PARQUET PAULISTA TIPO MOSAICO 20 X 20 CM</v>
          </cell>
          <cell r="C6998" t="str">
            <v>M2</v>
          </cell>
          <cell r="D6998">
            <v>2</v>
          </cell>
          <cell r="E6998">
            <v>43.31</v>
          </cell>
          <cell r="F6998">
            <v>43.31</v>
          </cell>
          <cell r="H6998">
            <v>43.31</v>
          </cell>
          <cell r="I6998" t="str">
            <v>MATE MDIV 6217</v>
          </cell>
        </row>
        <row r="6999">
          <cell r="A6999">
            <v>20078</v>
          </cell>
          <cell r="B6999" t="str">
            <v>PASTA LUBRIFICANTE PARA TUBOS DE PVC C/ ANEL DE BORRACHA ( P</v>
          </cell>
          <cell r="C6999" t="str">
            <v>UN</v>
          </cell>
          <cell r="D6999">
            <v>2</v>
          </cell>
          <cell r="E6999">
            <v>15.04</v>
          </cell>
          <cell r="F6999">
            <v>17.03</v>
          </cell>
          <cell r="H6999">
            <v>23.49</v>
          </cell>
          <cell r="I6999" t="str">
            <v>MATE MHIS 20078</v>
          </cell>
        </row>
        <row r="7000">
          <cell r="B7000" t="str">
            <v>OTE 500G)</v>
          </cell>
        </row>
        <row r="7001">
          <cell r="A7001">
            <v>20079</v>
          </cell>
          <cell r="B7001" t="str">
            <v>PASTA LUBRIFICANTE PARA TUBOS DE PVC C/ ANEL DE BORRACHA ( P</v>
          </cell>
          <cell r="C7001" t="str">
            <v>UN</v>
          </cell>
          <cell r="D7001">
            <v>2</v>
          </cell>
          <cell r="E7001">
            <v>138.88999999999999</v>
          </cell>
          <cell r="F7001">
            <v>157.28</v>
          </cell>
          <cell r="H7001">
            <v>216.89</v>
          </cell>
          <cell r="I7001" t="str">
            <v>MATE MHIS 20079</v>
          </cell>
        </row>
        <row r="7002">
          <cell r="B7002" t="str">
            <v>OTE 5000G)</v>
          </cell>
        </row>
        <row r="7003">
          <cell r="A7003">
            <v>118</v>
          </cell>
          <cell r="B7003" t="str">
            <v>PASTA VEDA JUNTAS LATA C/ 0,50 KG TIPO PASTA NIAGARA OU SIMI</v>
          </cell>
          <cell r="C7003" t="str">
            <v>UN</v>
          </cell>
          <cell r="D7003">
            <v>2</v>
          </cell>
          <cell r="E7003">
            <v>31.12</v>
          </cell>
          <cell r="F7003">
            <v>35.24</v>
          </cell>
          <cell r="H7003">
            <v>48.6</v>
          </cell>
          <cell r="I7003" t="str">
            <v>MATE MHIS 118</v>
          </cell>
        </row>
        <row r="7004">
          <cell r="B7004" t="str">
            <v>LAR</v>
          </cell>
        </row>
        <row r="7005">
          <cell r="A7005">
            <v>4396</v>
          </cell>
          <cell r="B7005" t="str">
            <v>PASTILHA CERAMICA ESMALTADA QUADRADA 1"</v>
          </cell>
          <cell r="C7005" t="str">
            <v>M2</v>
          </cell>
          <cell r="D7005">
            <v>1</v>
          </cell>
          <cell r="E7005">
            <v>62.83</v>
          </cell>
          <cell r="F7005">
            <v>63.42</v>
          </cell>
          <cell r="H7005">
            <v>64</v>
          </cell>
          <cell r="I7005" t="str">
            <v>MATE MDIV 4396</v>
          </cell>
        </row>
        <row r="7006">
          <cell r="A7006">
            <v>4397</v>
          </cell>
          <cell r="B7006" t="str">
            <v>PASTILHA CERAMICA FOSCA QUADRADA 1"</v>
          </cell>
          <cell r="C7006" t="str">
            <v>M2</v>
          </cell>
          <cell r="D7006">
            <v>2</v>
          </cell>
          <cell r="E7006">
            <v>62.34</v>
          </cell>
          <cell r="F7006">
            <v>62.93</v>
          </cell>
          <cell r="H7006">
            <v>63.5</v>
          </cell>
          <cell r="I7006" t="str">
            <v>MATE MDIV 4397</v>
          </cell>
        </row>
        <row r="7007">
          <cell r="A7007">
            <v>25962</v>
          </cell>
          <cell r="B7007" t="str">
            <v>PASTILHA DE VIDRO BRANCA 2 x 2 CM</v>
          </cell>
          <cell r="C7007" t="str">
            <v>M2</v>
          </cell>
          <cell r="D7007">
            <v>2</v>
          </cell>
          <cell r="E7007">
            <v>34.85</v>
          </cell>
          <cell r="F7007">
            <v>35.17</v>
          </cell>
          <cell r="H7007">
            <v>35.5</v>
          </cell>
          <cell r="I7007" t="str">
            <v>MATE MDIV 25962</v>
          </cell>
        </row>
        <row r="7008">
          <cell r="A7008">
            <v>4751</v>
          </cell>
          <cell r="B7008" t="str">
            <v>PASTILHEIRO</v>
          </cell>
          <cell r="C7008" t="str">
            <v>H</v>
          </cell>
          <cell r="D7008">
            <v>2</v>
          </cell>
          <cell r="E7008">
            <v>3.1</v>
          </cell>
          <cell r="F7008">
            <v>3.1</v>
          </cell>
          <cell r="H7008">
            <v>3.1</v>
          </cell>
          <cell r="I7008" t="str">
            <v>MOBR MOBA 4751</v>
          </cell>
        </row>
        <row r="7009">
          <cell r="A7009">
            <v>4448</v>
          </cell>
          <cell r="B7009" t="str">
            <v>PEÇA DE MADEIRA 3A./4A QUALIDADE 7,5 X 12,50 CM (3X5") NÃO A</v>
          </cell>
          <cell r="C7009" t="str">
            <v>M</v>
          </cell>
          <cell r="D7009">
            <v>2</v>
          </cell>
          <cell r="E7009">
            <v>5.48</v>
          </cell>
          <cell r="F7009">
            <v>6.49</v>
          </cell>
          <cell r="H7009">
            <v>6.84</v>
          </cell>
          <cell r="I7009" t="str">
            <v>MATE MDIV 4448</v>
          </cell>
        </row>
        <row r="7010">
          <cell r="B7010" t="str">
            <v>PARELHADA</v>
          </cell>
        </row>
        <row r="7011">
          <cell r="A7011">
            <v>4435</v>
          </cell>
          <cell r="B7011" t="str">
            <v>PECA DE MADEIRA ( PINHO) 1A QUALIDADE 3,75 X 22,5CM NAO APAR</v>
          </cell>
          <cell r="C7011" t="str">
            <v>M</v>
          </cell>
          <cell r="D7011">
            <v>2</v>
          </cell>
          <cell r="E7011">
            <v>6.58</v>
          </cell>
          <cell r="F7011">
            <v>6.84</v>
          </cell>
          <cell r="H7011">
            <v>7.09</v>
          </cell>
          <cell r="I7011" t="str">
            <v>MATE MDIV 4435</v>
          </cell>
        </row>
        <row r="7012">
          <cell r="B7012" t="str">
            <v>ELHADA</v>
          </cell>
        </row>
        <row r="7013">
          <cell r="A7013">
            <v>20207</v>
          </cell>
          <cell r="B7013" t="str">
            <v>PECA DE MADEIRA (MASSARANDUBA) APARELHADA 1 1/2 X 3" (4 X 7,</v>
          </cell>
          <cell r="C7013" t="str">
            <v>M</v>
          </cell>
          <cell r="D7013">
            <v>2</v>
          </cell>
          <cell r="E7013">
            <v>5.71</v>
          </cell>
          <cell r="F7013">
            <v>5.85</v>
          </cell>
          <cell r="H7013">
            <v>11.06</v>
          </cell>
          <cell r="I7013" t="str">
            <v>MATE MDIV 20207</v>
          </cell>
        </row>
        <row r="7014">
          <cell r="B7014" t="str">
            <v>5CM)</v>
          </cell>
        </row>
        <row r="7015">
          <cell r="A7015">
            <v>20205</v>
          </cell>
          <cell r="B7015" t="str">
            <v>PECA DE MADEIRA (MASSARANDUBA) APARELHADA 1,5 X 4CM</v>
          </cell>
          <cell r="C7015" t="str">
            <v>M</v>
          </cell>
          <cell r="D7015">
            <v>2</v>
          </cell>
          <cell r="E7015">
            <v>1.1299999999999999</v>
          </cell>
          <cell r="F7015">
            <v>1.1599999999999999</v>
          </cell>
          <cell r="H7015">
            <v>2.2000000000000002</v>
          </cell>
          <cell r="I7015" t="str">
            <v>MATE MDIV 20205</v>
          </cell>
        </row>
        <row r="7016">
          <cell r="A7016">
            <v>20206</v>
          </cell>
          <cell r="B7016" t="str">
            <v>PECA DE MADEIRA (MASSARANDUBA) APARELHADA 2 X 10CM</v>
          </cell>
          <cell r="C7016" t="str">
            <v>M</v>
          </cell>
          <cell r="D7016">
            <v>2</v>
          </cell>
          <cell r="E7016">
            <v>3.81</v>
          </cell>
          <cell r="F7016">
            <v>3.9</v>
          </cell>
          <cell r="H7016">
            <v>7.37</v>
          </cell>
          <cell r="I7016" t="str">
            <v>MATE MDIV 20206</v>
          </cell>
        </row>
        <row r="7017">
          <cell r="A7017">
            <v>20212</v>
          </cell>
          <cell r="B7017" t="str">
            <v>PECA DE MADEIRA (MASSARANDUBA) APARELHADA 2 X 3" (5 X 7,5CM)</v>
          </cell>
          <cell r="C7017" t="str">
            <v>M</v>
          </cell>
          <cell r="D7017">
            <v>2</v>
          </cell>
          <cell r="E7017">
            <v>7.15</v>
          </cell>
          <cell r="F7017">
            <v>7.33</v>
          </cell>
          <cell r="H7017">
            <v>13.85</v>
          </cell>
          <cell r="I7017" t="str">
            <v>MATE MDIV 20212</v>
          </cell>
        </row>
        <row r="7018">
          <cell r="A7018">
            <v>20208</v>
          </cell>
          <cell r="B7018" t="str">
            <v>PECA DE MADEIRA (MASSARANDUBA) APARELHADA 3 X 12" (7,5 X 30C</v>
          </cell>
          <cell r="C7018" t="str">
            <v>M</v>
          </cell>
          <cell r="D7018">
            <v>2</v>
          </cell>
          <cell r="E7018">
            <v>42.93</v>
          </cell>
          <cell r="F7018">
            <v>44</v>
          </cell>
          <cell r="H7018">
            <v>83.11</v>
          </cell>
          <cell r="I7018" t="str">
            <v>MATE MDIV 20208</v>
          </cell>
        </row>
        <row r="7019">
          <cell r="B7019" t="str">
            <v>M)</v>
          </cell>
        </row>
        <row r="7020">
          <cell r="A7020">
            <v>20209</v>
          </cell>
          <cell r="B7020" t="str">
            <v>PECA DE MADEIRA (MASSARANDUBA) APARELHADA 3 X 3" (7,5 X 7,5C</v>
          </cell>
          <cell r="C7020" t="str">
            <v>M</v>
          </cell>
          <cell r="D7020">
            <v>2</v>
          </cell>
          <cell r="E7020">
            <v>10.73</v>
          </cell>
          <cell r="F7020">
            <v>10.99</v>
          </cell>
          <cell r="H7020">
            <v>20.77</v>
          </cell>
          <cell r="I7020" t="str">
            <v>MATE MDIV 20209</v>
          </cell>
        </row>
        <row r="7021">
          <cell r="B7021" t="str">
            <v>M)</v>
          </cell>
        </row>
        <row r="7022">
          <cell r="A7022">
            <v>20210</v>
          </cell>
          <cell r="B7022" t="str">
            <v>PECA DE MADEIRA (MASSARANDUBA) APARELHADA 3 X 4.1/2" (7,5 X</v>
          </cell>
          <cell r="C7022" t="str">
            <v>M</v>
          </cell>
          <cell r="D7022">
            <v>2</v>
          </cell>
          <cell r="E7022">
            <v>16.440000000000001</v>
          </cell>
          <cell r="F7022">
            <v>16.850000000000001</v>
          </cell>
          <cell r="H7022">
            <v>31.83</v>
          </cell>
          <cell r="I7022" t="str">
            <v>MATE MDIV 20210</v>
          </cell>
        </row>
        <row r="7023">
          <cell r="A7023" t="str">
            <v>ÓDIGO</v>
          </cell>
          <cell r="B7023" t="str">
            <v>| DESCRIÇÃO DO INSUMO</v>
          </cell>
          <cell r="C7023" t="str">
            <v>| UNID.</v>
          </cell>
          <cell r="D7023" t="str">
            <v>| CAT.</v>
          </cell>
          <cell r="E7023" t="str">
            <v>P R E Ç O</v>
          </cell>
          <cell r="F7023" t="str">
            <v>S  C A L C</v>
          </cell>
          <cell r="G7023" t="str">
            <v>U L A</v>
          </cell>
          <cell r="H7023" t="str">
            <v>D O S  |</v>
          </cell>
          <cell r="I7023" t="str">
            <v>COD.INTELIGENTE</v>
          </cell>
        </row>
        <row r="7024">
          <cell r="D7024">
            <v>1</v>
          </cell>
          <cell r="E7024" t="str">
            <v>.QUARTIL</v>
          </cell>
          <cell r="F7024" t="str">
            <v>MEDIANO</v>
          </cell>
          <cell r="G7024">
            <v>3</v>
          </cell>
          <cell r="H7024" t="str">
            <v>.QUARTIL</v>
          </cell>
        </row>
        <row r="7026">
          <cell r="A7026" t="str">
            <v>íNCULO..</v>
          </cell>
          <cell r="B7026" t="str">
            <v>...: NACIONAL CAIXA</v>
          </cell>
        </row>
        <row r="7028">
          <cell r="B7028" t="str">
            <v>11,5)</v>
          </cell>
        </row>
        <row r="7029">
          <cell r="A7029">
            <v>20211</v>
          </cell>
          <cell r="B7029" t="str">
            <v>PECA DE MADEIRA (MASSARANDUBA) APARELHADA 3 X 6" (7,5 X 15CM</v>
          </cell>
          <cell r="C7029" t="str">
            <v>M</v>
          </cell>
          <cell r="D7029">
            <v>2</v>
          </cell>
          <cell r="E7029">
            <v>21.47</v>
          </cell>
          <cell r="F7029">
            <v>22</v>
          </cell>
          <cell r="H7029">
            <v>41.57</v>
          </cell>
          <cell r="I7029" t="str">
            <v>MATE MDIV 20211</v>
          </cell>
        </row>
        <row r="7030">
          <cell r="B7030" t="str">
            <v>)</v>
          </cell>
        </row>
        <row r="7031">
          <cell r="A7031">
            <v>20204</v>
          </cell>
          <cell r="B7031" t="str">
            <v>PECA DE MADEIRA (MASSARANDUBA) APARELHADA 3 X 9" (7,5 X 23CM</v>
          </cell>
          <cell r="C7031" t="str">
            <v>M</v>
          </cell>
          <cell r="D7031">
            <v>2</v>
          </cell>
          <cell r="E7031">
            <v>32.909999999999997</v>
          </cell>
          <cell r="F7031">
            <v>33.72</v>
          </cell>
          <cell r="H7031">
            <v>63.7</v>
          </cell>
          <cell r="I7031" t="str">
            <v>MATE MDIV 20204</v>
          </cell>
        </row>
        <row r="7032">
          <cell r="B7032" t="str">
            <v>)</v>
          </cell>
        </row>
        <row r="7033">
          <cell r="A7033">
            <v>20196</v>
          </cell>
          <cell r="B7033" t="str">
            <v>PECA DE MADEIRA (MASSARANDUBA) 3 X 4. 1/2" (7,5 X 11,5CM) NA</v>
          </cell>
          <cell r="C7033" t="str">
            <v>M</v>
          </cell>
          <cell r="D7033">
            <v>2</v>
          </cell>
          <cell r="E7033">
            <v>9.4700000000000006</v>
          </cell>
          <cell r="F7033">
            <v>11.04</v>
          </cell>
          <cell r="H7033">
            <v>14.23</v>
          </cell>
          <cell r="I7033" t="str">
            <v>MATE MDIV 20196</v>
          </cell>
        </row>
        <row r="7034">
          <cell r="B7034" t="str">
            <v>O APARELHADA</v>
          </cell>
        </row>
        <row r="7035">
          <cell r="A7035">
            <v>11844</v>
          </cell>
          <cell r="B7035" t="str">
            <v>PECA DE MADEIRA (MASSARANDUBA) 4 X 30CM APARELHADA</v>
          </cell>
          <cell r="C7035" t="str">
            <v>M</v>
          </cell>
          <cell r="D7035">
            <v>2</v>
          </cell>
          <cell r="E7035">
            <v>22.88</v>
          </cell>
          <cell r="F7035">
            <v>23.45</v>
          </cell>
          <cell r="H7035">
            <v>44.29</v>
          </cell>
          <cell r="I7035" t="str">
            <v>MATE MDIV 11844</v>
          </cell>
        </row>
        <row r="7036">
          <cell r="A7036">
            <v>4400</v>
          </cell>
          <cell r="B7036" t="str">
            <v>PECA DE MADEIRA (MASSARANDUBA) 5,0 X 7,5CM (2 X 3") NAO APAR</v>
          </cell>
          <cell r="C7036" t="str">
            <v>M</v>
          </cell>
          <cell r="D7036">
            <v>2</v>
          </cell>
          <cell r="E7036">
            <v>4.0999999999999996</v>
          </cell>
          <cell r="F7036">
            <v>4.78</v>
          </cell>
          <cell r="H7036">
            <v>6.16</v>
          </cell>
          <cell r="I7036" t="str">
            <v>MATE MDIV 4400</v>
          </cell>
        </row>
        <row r="7037">
          <cell r="B7037" t="str">
            <v>ELHADA</v>
          </cell>
        </row>
        <row r="7038">
          <cell r="A7038">
            <v>4427</v>
          </cell>
          <cell r="B7038" t="str">
            <v>PECA DE MADEIRA (MASSARANDUBA) 7 X 12,5CM NAO APARELHADA</v>
          </cell>
          <cell r="C7038" t="str">
            <v>M</v>
          </cell>
          <cell r="D7038">
            <v>2</v>
          </cell>
          <cell r="E7038">
            <v>9.61</v>
          </cell>
          <cell r="F7038">
            <v>11.19</v>
          </cell>
          <cell r="H7038">
            <v>14.43</v>
          </cell>
          <cell r="I7038" t="str">
            <v>MATE MDIV 4427</v>
          </cell>
        </row>
        <row r="7039">
          <cell r="A7039">
            <v>4429</v>
          </cell>
          <cell r="B7039" t="str">
            <v>PECA DE MADEIRA (MASSARANDUBA) 7,5 X 10CM NAO APARELHADA</v>
          </cell>
          <cell r="C7039" t="str">
            <v>M</v>
          </cell>
          <cell r="D7039">
            <v>2</v>
          </cell>
          <cell r="E7039">
            <v>8.2200000000000006</v>
          </cell>
          <cell r="F7039">
            <v>9.58</v>
          </cell>
          <cell r="H7039">
            <v>12.35</v>
          </cell>
          <cell r="I7039" t="str">
            <v>MATE MDIV 4429</v>
          </cell>
        </row>
        <row r="7040">
          <cell r="A7040">
            <v>4481</v>
          </cell>
          <cell r="B7040" t="str">
            <v>PECA DE MADEIRA (MASSARANDUBA) 7,5 X 15CM (3 X 6") NAO APARE</v>
          </cell>
          <cell r="C7040" t="str">
            <v>M</v>
          </cell>
          <cell r="D7040">
            <v>2</v>
          </cell>
          <cell r="E7040">
            <v>12.33</v>
          </cell>
          <cell r="F7040">
            <v>19.100000000000001</v>
          </cell>
          <cell r="H7040">
            <v>18.52</v>
          </cell>
          <cell r="I7040" t="str">
            <v>MATE MDIV 4481</v>
          </cell>
        </row>
        <row r="7041">
          <cell r="B7041" t="str">
            <v>LHADA</v>
          </cell>
        </row>
        <row r="7042">
          <cell r="A7042">
            <v>20213</v>
          </cell>
          <cell r="B7042" t="str">
            <v>PECA DE MADEIRA (PEROBA) APARELHADA 6 X 12CM</v>
          </cell>
          <cell r="C7042" t="str">
            <v>M</v>
          </cell>
          <cell r="D7042">
            <v>2</v>
          </cell>
          <cell r="E7042">
            <v>12.49</v>
          </cell>
          <cell r="F7042">
            <v>12.8</v>
          </cell>
          <cell r="H7042">
            <v>24.18</v>
          </cell>
          <cell r="I7042" t="str">
            <v>MATE MDIV 20213</v>
          </cell>
        </row>
        <row r="7043">
          <cell r="A7043">
            <v>4472</v>
          </cell>
          <cell r="B7043" t="str">
            <v>PECA DE MADEIRA (PEROBA) 1A QUALIDADE 6 X 16CM NAO APARELHAD</v>
          </cell>
          <cell r="C7043" t="str">
            <v>M</v>
          </cell>
          <cell r="D7043">
            <v>2</v>
          </cell>
          <cell r="E7043">
            <v>10.33</v>
          </cell>
          <cell r="F7043">
            <v>12.04</v>
          </cell>
          <cell r="H7043">
            <v>15.52</v>
          </cell>
          <cell r="I7043" t="str">
            <v>MATE MDIV 4472</v>
          </cell>
        </row>
        <row r="7044">
          <cell r="B7044" t="str">
            <v>A</v>
          </cell>
        </row>
        <row r="7045">
          <cell r="A7045">
            <v>4438</v>
          </cell>
          <cell r="B7045" t="str">
            <v>PECA DE MADEIRA (PINHO) 1A QUALIDADE 3 X 15CM NAO APARELHADA</v>
          </cell>
          <cell r="C7045" t="str">
            <v>M</v>
          </cell>
          <cell r="D7045">
            <v>2</v>
          </cell>
          <cell r="E7045">
            <v>3.51</v>
          </cell>
          <cell r="F7045">
            <v>3.65</v>
          </cell>
          <cell r="H7045">
            <v>3.79</v>
          </cell>
          <cell r="I7045" t="str">
            <v>MATE MDIV 4438</v>
          </cell>
        </row>
        <row r="7046">
          <cell r="A7046">
            <v>4437</v>
          </cell>
          <cell r="B7046" t="str">
            <v>PECA DE MADEIRA (PINHO) 1A QUALIDADE 7,5 X 22,5CM NAO APAREL</v>
          </cell>
          <cell r="C7046" t="str">
            <v>M</v>
          </cell>
          <cell r="D7046">
            <v>2</v>
          </cell>
          <cell r="E7046">
            <v>13.16</v>
          </cell>
          <cell r="F7046">
            <v>13.67</v>
          </cell>
          <cell r="H7046">
            <v>14.18</v>
          </cell>
          <cell r="I7046" t="str">
            <v>MATE MDIV 4437</v>
          </cell>
        </row>
        <row r="7047">
          <cell r="B7047" t="str">
            <v>HADA</v>
          </cell>
        </row>
        <row r="7048">
          <cell r="A7048">
            <v>4496</v>
          </cell>
          <cell r="B7048" t="str">
            <v>PECA DE MADEIRA (PINHO) 2A QUALIDADE 5 X 5CM NAO APARELHADA</v>
          </cell>
          <cell r="C7048" t="str">
            <v>M</v>
          </cell>
          <cell r="D7048">
            <v>2</v>
          </cell>
          <cell r="E7048">
            <v>1.4</v>
          </cell>
          <cell r="F7048">
            <v>1.45</v>
          </cell>
          <cell r="H7048">
            <v>1.51</v>
          </cell>
          <cell r="I7048" t="str">
            <v>MATE MDIV 4496</v>
          </cell>
        </row>
        <row r="7049">
          <cell r="A7049">
            <v>4517</v>
          </cell>
          <cell r="B7049" t="str">
            <v>PECA DE MADEIRA (PINHO) 3A QUALIDADE 2,5 X 7CM</v>
          </cell>
          <cell r="C7049" t="str">
            <v>M</v>
          </cell>
          <cell r="D7049">
            <v>2</v>
          </cell>
          <cell r="E7049">
            <v>0.63</v>
          </cell>
          <cell r="F7049">
            <v>0.65</v>
          </cell>
          <cell r="H7049">
            <v>0.68</v>
          </cell>
          <cell r="I7049" t="str">
            <v>MATE MDIV 4517</v>
          </cell>
        </row>
        <row r="7050">
          <cell r="A7050">
            <v>4513</v>
          </cell>
          <cell r="B7050" t="str">
            <v>PECA DE MADEIRA (PINHO) 3A/4A QUALIDADE 5 X 5CM</v>
          </cell>
          <cell r="C7050" t="str">
            <v>M</v>
          </cell>
          <cell r="D7050">
            <v>2</v>
          </cell>
          <cell r="E7050">
            <v>0.91</v>
          </cell>
          <cell r="F7050">
            <v>0.94</v>
          </cell>
          <cell r="H7050">
            <v>0.98</v>
          </cell>
          <cell r="I7050" t="str">
            <v>MATE MDIV 4513</v>
          </cell>
        </row>
        <row r="7051">
          <cell r="A7051">
            <v>4436</v>
          </cell>
          <cell r="B7051" t="str">
            <v>PECA DE MADEIRA (PINHO),1A QUALIDADE 3,75 X 22,5CM (1.1/2" x</v>
          </cell>
          <cell r="C7051" t="str">
            <v>M</v>
          </cell>
          <cell r="D7051">
            <v>2</v>
          </cell>
          <cell r="E7051">
            <v>8.77</v>
          </cell>
          <cell r="F7051">
            <v>9.11</v>
          </cell>
          <cell r="H7051">
            <v>9.4499999999999993</v>
          </cell>
          <cell r="I7051" t="str">
            <v>MATE MDIV 4436</v>
          </cell>
        </row>
        <row r="7052">
          <cell r="B7052" t="str">
            <v>9") NAO APARELHADA</v>
          </cell>
        </row>
        <row r="7053">
          <cell r="A7053">
            <v>4432</v>
          </cell>
          <cell r="B7053" t="str">
            <v>PECA DE MADEIRA DE LEI 1A QUALIDADE 1,5 X 10CM NAO APARELHAD</v>
          </cell>
          <cell r="C7053" t="str">
            <v>M</v>
          </cell>
          <cell r="D7053">
            <v>2</v>
          </cell>
          <cell r="E7053">
            <v>2.2599999999999998</v>
          </cell>
          <cell r="F7053">
            <v>2.38</v>
          </cell>
          <cell r="H7053">
            <v>2.6</v>
          </cell>
          <cell r="I7053" t="str">
            <v>MATE MDIV 4432</v>
          </cell>
        </row>
        <row r="7054">
          <cell r="A7054" t="str">
            <v>ÓDIGO</v>
          </cell>
          <cell r="B7054" t="str">
            <v>| DESCRIÇÃO DO INSUMO</v>
          </cell>
          <cell r="C7054" t="str">
            <v>| UNID.</v>
          </cell>
          <cell r="D7054" t="str">
            <v>| CAT.</v>
          </cell>
          <cell r="E7054" t="str">
            <v>P R E Ç O</v>
          </cell>
          <cell r="F7054" t="str">
            <v>S  C A L C</v>
          </cell>
          <cell r="G7054" t="str">
            <v>U L A</v>
          </cell>
          <cell r="H7054" t="str">
            <v>D O S  |</v>
          </cell>
          <cell r="I7054" t="str">
            <v>COD.INTELIGENTE</v>
          </cell>
        </row>
        <row r="7055">
          <cell r="D7055">
            <v>1</v>
          </cell>
          <cell r="E7055" t="str">
            <v>.QUARTIL</v>
          </cell>
          <cell r="F7055" t="str">
            <v>MEDIANO</v>
          </cell>
          <cell r="G7055">
            <v>3</v>
          </cell>
          <cell r="H7055" t="str">
            <v>.QUARTIL</v>
          </cell>
        </row>
        <row r="7057">
          <cell r="A7057" t="str">
            <v>íNCULO..</v>
          </cell>
          <cell r="B7057" t="str">
            <v>...: NACIONAL CAIXA</v>
          </cell>
        </row>
        <row r="7059">
          <cell r="B7059" t="str">
            <v>A</v>
          </cell>
        </row>
        <row r="7060">
          <cell r="A7060">
            <v>4407</v>
          </cell>
          <cell r="B7060" t="str">
            <v>PECA DE MADEIRA DE LEI 1A QUALIDADE 1,5 X 4CM NAO APARELHADA</v>
          </cell>
          <cell r="C7060" t="str">
            <v>M</v>
          </cell>
          <cell r="D7060">
            <v>2</v>
          </cell>
          <cell r="E7060">
            <v>0.91</v>
          </cell>
          <cell r="F7060">
            <v>0.96</v>
          </cell>
          <cell r="H7060">
            <v>1.05</v>
          </cell>
          <cell r="I7060" t="str">
            <v>MATE MDIV 4407</v>
          </cell>
        </row>
        <row r="7061">
          <cell r="A7061">
            <v>4408</v>
          </cell>
          <cell r="B7061" t="str">
            <v>PECA DE MADEIRA DE LEI 1A QUALIDADE 1,5 X 5CM (1/ 2X2") NAO</v>
          </cell>
          <cell r="C7061" t="str">
            <v>M</v>
          </cell>
          <cell r="D7061">
            <v>1</v>
          </cell>
          <cell r="E7061">
            <v>1.1299999999999999</v>
          </cell>
          <cell r="F7061">
            <v>1.19</v>
          </cell>
          <cell r="H7061">
            <v>1.3</v>
          </cell>
          <cell r="I7061" t="str">
            <v>MATE MDIV 4408</v>
          </cell>
        </row>
        <row r="7062">
          <cell r="B7062" t="str">
            <v>APARELHADA</v>
          </cell>
        </row>
        <row r="7063">
          <cell r="A7063">
            <v>4410</v>
          </cell>
          <cell r="B7063" t="str">
            <v>PECA DE MADEIRA DE LEI 1A QUALIDADE 2 X 5CM NAO APARELHADA</v>
          </cell>
          <cell r="C7063" t="str">
            <v>M</v>
          </cell>
          <cell r="D7063">
            <v>2</v>
          </cell>
          <cell r="E7063">
            <v>1.49</v>
          </cell>
          <cell r="F7063">
            <v>1.57</v>
          </cell>
          <cell r="H7063">
            <v>1.72</v>
          </cell>
          <cell r="I7063" t="str">
            <v>MATE MDIV 4410</v>
          </cell>
        </row>
        <row r="7064">
          <cell r="A7064">
            <v>4445</v>
          </cell>
          <cell r="B7064" t="str">
            <v>PECA DE MADEIRA DE LEI 1A QUALIDADE 2,5 X 16CM NAO</v>
          </cell>
          <cell r="C7064" t="str">
            <v>M</v>
          </cell>
          <cell r="D7064">
            <v>2</v>
          </cell>
          <cell r="E7064">
            <v>3.27</v>
          </cell>
          <cell r="F7064">
            <v>3.41</v>
          </cell>
          <cell r="H7064">
            <v>3.53</v>
          </cell>
          <cell r="I7064" t="str">
            <v>MATE MDIV 4445</v>
          </cell>
        </row>
        <row r="7065">
          <cell r="A7065">
            <v>4439</v>
          </cell>
          <cell r="B7065" t="str">
            <v>PECA DE MADEIRA DE LEI 1A QUALIDADE 2,5 X 30CM NAO APARELHAD</v>
          </cell>
          <cell r="C7065" t="str">
            <v>M</v>
          </cell>
          <cell r="D7065">
            <v>2</v>
          </cell>
          <cell r="E7065">
            <v>6.16</v>
          </cell>
          <cell r="F7065">
            <v>6.42</v>
          </cell>
          <cell r="H7065">
            <v>6.65</v>
          </cell>
          <cell r="I7065" t="str">
            <v>MATE MDIV 4439</v>
          </cell>
        </row>
        <row r="7066">
          <cell r="B7066" t="str">
            <v>A</v>
          </cell>
        </row>
        <row r="7067">
          <cell r="A7067">
            <v>4440</v>
          </cell>
          <cell r="B7067" t="str">
            <v>PECA DE MADEIRA DE LEI 1A QUALIDADE 3 X 16CM NAO APARELHADA</v>
          </cell>
          <cell r="C7067" t="str">
            <v>M</v>
          </cell>
          <cell r="D7067">
            <v>2</v>
          </cell>
          <cell r="E7067">
            <v>6.05</v>
          </cell>
          <cell r="F7067">
            <v>6.79</v>
          </cell>
          <cell r="H7067">
            <v>8.06</v>
          </cell>
          <cell r="I7067" t="str">
            <v>MATE MDIV 4440</v>
          </cell>
        </row>
        <row r="7068">
          <cell r="A7068">
            <v>4464</v>
          </cell>
          <cell r="B7068" t="str">
            <v>PECA DE MADEIRA DE LEI 1A QUALIDADE 3 X 6CM NAO APARELHADA</v>
          </cell>
          <cell r="C7068" t="str">
            <v>M</v>
          </cell>
          <cell r="D7068">
            <v>2</v>
          </cell>
          <cell r="E7068">
            <v>2.27</v>
          </cell>
          <cell r="F7068">
            <v>2.5499999999999998</v>
          </cell>
          <cell r="H7068">
            <v>3.03</v>
          </cell>
          <cell r="I7068" t="str">
            <v>MATE MDIV 4464</v>
          </cell>
        </row>
        <row r="7069">
          <cell r="A7069">
            <v>4477</v>
          </cell>
          <cell r="B7069" t="str">
            <v>PECA DE MADEIRA DE LEI 1A QUALIDADE 4 X 10CM NAO APARELHADA</v>
          </cell>
          <cell r="C7069" t="str">
            <v>M</v>
          </cell>
          <cell r="D7069">
            <v>2</v>
          </cell>
          <cell r="E7069">
            <v>5.05</v>
          </cell>
          <cell r="F7069">
            <v>5.67</v>
          </cell>
          <cell r="H7069">
            <v>6.73</v>
          </cell>
          <cell r="I7069" t="str">
            <v>MATE MDIV 4477</v>
          </cell>
        </row>
        <row r="7070">
          <cell r="A7070">
            <v>4463</v>
          </cell>
          <cell r="B7070" t="str">
            <v>PECA DE MADEIRA DE LEI 1A QUALIDADE 4 X 30CM NAO APARELHADA</v>
          </cell>
          <cell r="C7070" t="str">
            <v>M3</v>
          </cell>
          <cell r="D7070">
            <v>2</v>
          </cell>
          <cell r="E7070">
            <v>1261.33</v>
          </cell>
          <cell r="F7070">
            <v>1415.99</v>
          </cell>
          <cell r="H7070">
            <v>1679.99</v>
          </cell>
          <cell r="I7070" t="str">
            <v>MATE MDIV 4463</v>
          </cell>
        </row>
        <row r="7071">
          <cell r="A7071">
            <v>4468</v>
          </cell>
          <cell r="B7071" t="str">
            <v>PECA DE MADEIRA DE LEI 1A QUALIDADE 4 X 30CM NAO APARELHADA</v>
          </cell>
          <cell r="C7071" t="str">
            <v>M2</v>
          </cell>
          <cell r="D7071">
            <v>2</v>
          </cell>
          <cell r="E7071">
            <v>50.45</v>
          </cell>
          <cell r="F7071">
            <v>56.63</v>
          </cell>
          <cell r="H7071">
            <v>67.19</v>
          </cell>
          <cell r="I7071" t="str">
            <v>MATE MDIV 4468</v>
          </cell>
        </row>
        <row r="7072">
          <cell r="A7072">
            <v>25022</v>
          </cell>
          <cell r="B7072" t="str">
            <v>PECA DE MADEIRA DE LEI 1A QUALIDADE 4 X 5CM (1.1/2" x 2") NA</v>
          </cell>
          <cell r="C7072" t="str">
            <v>M</v>
          </cell>
          <cell r="D7072">
            <v>2</v>
          </cell>
          <cell r="E7072">
            <v>2.4</v>
          </cell>
          <cell r="F7072">
            <v>2.69</v>
          </cell>
          <cell r="H7072">
            <v>3.2</v>
          </cell>
          <cell r="I7072" t="str">
            <v>MATE MDIV 25022</v>
          </cell>
        </row>
        <row r="7073">
          <cell r="B7073" t="str">
            <v>O APARELHEDA"</v>
          </cell>
        </row>
        <row r="7074">
          <cell r="A7074">
            <v>4449</v>
          </cell>
          <cell r="B7074" t="str">
            <v>PECA DE MADEIRA DE LEI 1A QUALIDADE 4 X 8CM NAO APARELHADA</v>
          </cell>
          <cell r="C7074" t="str">
            <v>M</v>
          </cell>
          <cell r="D7074">
            <v>2</v>
          </cell>
          <cell r="E7074">
            <v>4.0199999999999996</v>
          </cell>
          <cell r="F7074">
            <v>4.5199999999999996</v>
          </cell>
          <cell r="H7074">
            <v>5.36</v>
          </cell>
          <cell r="I7074" t="str">
            <v>MATE MDIV 4449</v>
          </cell>
        </row>
        <row r="7075">
          <cell r="A7075">
            <v>4487</v>
          </cell>
          <cell r="B7075" t="str">
            <v>PECA DE MADEIRA DE LEI 1A QUALIDADE 5 X 10CM NAO APARELHADA</v>
          </cell>
          <cell r="C7075" t="str">
            <v>M</v>
          </cell>
          <cell r="D7075">
            <v>2</v>
          </cell>
          <cell r="E7075">
            <v>4.4000000000000004</v>
          </cell>
          <cell r="F7075">
            <v>4.9400000000000004</v>
          </cell>
          <cell r="H7075">
            <v>5.86</v>
          </cell>
          <cell r="I7075" t="str">
            <v>MATE MDIV 4487</v>
          </cell>
        </row>
        <row r="7076">
          <cell r="A7076">
            <v>4443</v>
          </cell>
          <cell r="B7076" t="str">
            <v>PECA DE MADEIRA DE LEI 1A QUALIDADE 5 X 13CM (2X5") NAO APAR</v>
          </cell>
          <cell r="C7076" t="str">
            <v>M</v>
          </cell>
          <cell r="D7076">
            <v>2</v>
          </cell>
          <cell r="E7076">
            <v>8.2100000000000009</v>
          </cell>
          <cell r="F7076">
            <v>9.2100000000000009</v>
          </cell>
          <cell r="H7076">
            <v>10.93</v>
          </cell>
          <cell r="I7076" t="str">
            <v>MATE MDIV 4443</v>
          </cell>
        </row>
        <row r="7077">
          <cell r="B7077" t="str">
            <v>ELHADA</v>
          </cell>
        </row>
        <row r="7078">
          <cell r="A7078">
            <v>4466</v>
          </cell>
          <cell r="B7078" t="str">
            <v>PECA DE MADEIRA DE LEI 1A QUALIDADE 5 X 15CM NAO APARELHADA</v>
          </cell>
          <cell r="C7078" t="str">
            <v>M</v>
          </cell>
          <cell r="D7078">
            <v>1</v>
          </cell>
          <cell r="E7078">
            <v>9.4600000000000009</v>
          </cell>
          <cell r="F7078">
            <v>10.62</v>
          </cell>
          <cell r="H7078">
            <v>12.6</v>
          </cell>
          <cell r="I7078" t="str">
            <v>MATE MDIV 4466</v>
          </cell>
        </row>
        <row r="7079">
          <cell r="A7079">
            <v>4465</v>
          </cell>
          <cell r="B7079" t="str">
            <v>PECA DE MADEIRA DE LEI 1A QUALIDADE 5 X 22,5CM (2X9") NAO AP</v>
          </cell>
          <cell r="C7079" t="str">
            <v>M</v>
          </cell>
          <cell r="D7079">
            <v>2</v>
          </cell>
          <cell r="E7079">
            <v>14.2</v>
          </cell>
          <cell r="F7079">
            <v>15.94</v>
          </cell>
          <cell r="H7079">
            <v>18.920000000000002</v>
          </cell>
          <cell r="I7079" t="str">
            <v>MATE MDIV 4465</v>
          </cell>
        </row>
        <row r="7080">
          <cell r="B7080" t="str">
            <v>ARELHADA</v>
          </cell>
        </row>
        <row r="7081">
          <cell r="A7081">
            <v>4453</v>
          </cell>
          <cell r="B7081" t="str">
            <v>PECA DE MADEIRA DE LEI 1A QUALIDADE 5 X 5CM NAO APARELHADA</v>
          </cell>
          <cell r="C7081" t="str">
            <v>M</v>
          </cell>
          <cell r="D7081">
            <v>2</v>
          </cell>
          <cell r="E7081">
            <v>3.15</v>
          </cell>
          <cell r="F7081">
            <v>3.53</v>
          </cell>
          <cell r="H7081">
            <v>4.1900000000000004</v>
          </cell>
          <cell r="I7081" t="str">
            <v>MATE MDIV 4453</v>
          </cell>
        </row>
        <row r="7082">
          <cell r="A7082">
            <v>4430</v>
          </cell>
          <cell r="B7082" t="str">
            <v>PECA DE MADEIRA DE LEI 1A QUALIDADE 5 X 6CM NAO APARELHADA</v>
          </cell>
          <cell r="C7082" t="str">
            <v>M</v>
          </cell>
          <cell r="D7082">
            <v>2</v>
          </cell>
          <cell r="E7082">
            <v>3.77</v>
          </cell>
          <cell r="F7082">
            <v>4.62</v>
          </cell>
          <cell r="H7082">
            <v>5.03</v>
          </cell>
          <cell r="I7082" t="str">
            <v>MATE MDIV 4430</v>
          </cell>
        </row>
        <row r="7083">
          <cell r="A7083">
            <v>4425</v>
          </cell>
          <cell r="B7083" t="str">
            <v>PECA DE MADEIRA DE LEI 1A QUALIDADE 6 X 12CM NAO APARELHADA</v>
          </cell>
          <cell r="C7083" t="str">
            <v>M</v>
          </cell>
          <cell r="D7083">
            <v>2</v>
          </cell>
          <cell r="E7083">
            <v>9.08</v>
          </cell>
          <cell r="F7083">
            <v>11.12</v>
          </cell>
          <cell r="H7083">
            <v>12.1</v>
          </cell>
          <cell r="I7083" t="str">
            <v>MATE MDIV 4425</v>
          </cell>
        </row>
        <row r="7084">
          <cell r="A7084">
            <v>4471</v>
          </cell>
          <cell r="B7084" t="str">
            <v>PECA DE MADEIRA DE LEI 1A QUALIDADE 6 X 16CM NAO APARELHADA</v>
          </cell>
          <cell r="C7084" t="str">
            <v>M</v>
          </cell>
          <cell r="D7084">
            <v>2</v>
          </cell>
          <cell r="E7084">
            <v>12.11</v>
          </cell>
          <cell r="F7084">
            <v>13.59</v>
          </cell>
          <cell r="H7084">
            <v>16.13</v>
          </cell>
          <cell r="I7084" t="str">
            <v>MATE MDIV 4471</v>
          </cell>
        </row>
        <row r="7085">
          <cell r="A7085" t="str">
            <v>ÓDIGO</v>
          </cell>
          <cell r="B7085" t="str">
            <v>| DESCRIÇÃO DO INSUMO</v>
          </cell>
          <cell r="C7085" t="str">
            <v>| UNID.</v>
          </cell>
          <cell r="D7085" t="str">
            <v>| CAT.</v>
          </cell>
          <cell r="E7085" t="str">
            <v>P R E Ç O</v>
          </cell>
          <cell r="F7085" t="str">
            <v>S  C A L C</v>
          </cell>
          <cell r="G7085" t="str">
            <v>U L A</v>
          </cell>
          <cell r="H7085" t="str">
            <v>D O S  |</v>
          </cell>
          <cell r="I7085" t="str">
            <v>COD.INTELIGENTE</v>
          </cell>
        </row>
        <row r="7086">
          <cell r="D7086">
            <v>1</v>
          </cell>
          <cell r="E7086" t="str">
            <v>.QUARTIL</v>
          </cell>
          <cell r="F7086" t="str">
            <v>MEDIANO</v>
          </cell>
          <cell r="G7086">
            <v>3</v>
          </cell>
          <cell r="H7086" t="str">
            <v>.QUARTIL</v>
          </cell>
        </row>
        <row r="7088">
          <cell r="A7088" t="str">
            <v>íNCULO..</v>
          </cell>
          <cell r="B7088" t="str">
            <v>...: NACIONAL CAIXA</v>
          </cell>
        </row>
        <row r="7090">
          <cell r="A7090">
            <v>4462</v>
          </cell>
          <cell r="B7090" t="str">
            <v>PECA DE MADEIRA DE LEI 1A QUALIDADE 6 X 25CM NAO APARELHADA</v>
          </cell>
          <cell r="C7090" t="str">
            <v>M2</v>
          </cell>
          <cell r="D7090">
            <v>2</v>
          </cell>
          <cell r="E7090">
            <v>75.680000000000007</v>
          </cell>
          <cell r="F7090">
            <v>84.96</v>
          </cell>
          <cell r="H7090">
            <v>100.8</v>
          </cell>
          <cell r="I7090" t="str">
            <v>MATE MDIV 4462</v>
          </cell>
        </row>
        <row r="7091">
          <cell r="A7091">
            <v>4473</v>
          </cell>
          <cell r="B7091" t="str">
            <v>PECA DE MADEIRA DE LEI 1A QUALIDADE 7,5 X 12,5CM (3 X 5") NA</v>
          </cell>
          <cell r="C7091" t="str">
            <v>M</v>
          </cell>
          <cell r="D7091">
            <v>2</v>
          </cell>
          <cell r="E7091">
            <v>11.83</v>
          </cell>
          <cell r="F7091">
            <v>13.28</v>
          </cell>
          <cell r="H7091">
            <v>15.76</v>
          </cell>
          <cell r="I7091" t="str">
            <v>MATE MDIV 4473</v>
          </cell>
        </row>
        <row r="7092">
          <cell r="B7092" t="str">
            <v>O APARELHADA</v>
          </cell>
        </row>
        <row r="7093">
          <cell r="A7093">
            <v>4478</v>
          </cell>
          <cell r="B7093" t="str">
            <v>PECA DE MADEIRA DE LEI 1A QUALIDADE 7,5 X 15CM (3X6") NAO AP</v>
          </cell>
          <cell r="C7093" t="str">
            <v>M</v>
          </cell>
          <cell r="D7093">
            <v>2</v>
          </cell>
          <cell r="E7093">
            <v>14.2</v>
          </cell>
          <cell r="F7093">
            <v>15.94</v>
          </cell>
          <cell r="H7093">
            <v>18.920000000000002</v>
          </cell>
          <cell r="I7093" t="str">
            <v>MATE MDIV 4478</v>
          </cell>
        </row>
        <row r="7094">
          <cell r="B7094" t="str">
            <v>ARELHADA</v>
          </cell>
        </row>
        <row r="7095">
          <cell r="A7095">
            <v>4470</v>
          </cell>
          <cell r="B7095" t="str">
            <v>PECA DE MADEIRA DE LEI 1A QUALIDADE 7,5 X 40CM (3X16") NAO A</v>
          </cell>
          <cell r="C7095" t="str">
            <v>M</v>
          </cell>
          <cell r="D7095">
            <v>2</v>
          </cell>
          <cell r="E7095">
            <v>37.840000000000003</v>
          </cell>
          <cell r="F7095">
            <v>42.48</v>
          </cell>
          <cell r="H7095">
            <v>50.4</v>
          </cell>
          <cell r="I7095" t="str">
            <v>MATE MDIV 4470</v>
          </cell>
        </row>
        <row r="7096">
          <cell r="B7096" t="str">
            <v>PARELHADA</v>
          </cell>
        </row>
        <row r="7097">
          <cell r="A7097">
            <v>4433</v>
          </cell>
          <cell r="B7097" t="str">
            <v>PECA DE MADEIRA DE LEI 1A QUALIDADE 7,5 X 7,5CM NAO APARELHA</v>
          </cell>
          <cell r="C7097" t="str">
            <v>M</v>
          </cell>
          <cell r="D7097">
            <v>2</v>
          </cell>
          <cell r="E7097">
            <v>7.08</v>
          </cell>
          <cell r="F7097">
            <v>9.9700000000000006</v>
          </cell>
          <cell r="H7097">
            <v>9.43</v>
          </cell>
          <cell r="I7097" t="str">
            <v>MATE MDIV 4433</v>
          </cell>
        </row>
        <row r="7098">
          <cell r="B7098" t="str">
            <v>DA</v>
          </cell>
        </row>
        <row r="7099">
          <cell r="A7099">
            <v>4479</v>
          </cell>
          <cell r="B7099" t="str">
            <v>PECA DE MADEIRA DE LEI 1A QUALIDADE 8 X 12CM NAO APARELHADA</v>
          </cell>
          <cell r="C7099" t="str">
            <v>M</v>
          </cell>
          <cell r="D7099">
            <v>2</v>
          </cell>
          <cell r="E7099">
            <v>12.11</v>
          </cell>
          <cell r="F7099">
            <v>13.59</v>
          </cell>
          <cell r="H7099">
            <v>16.13</v>
          </cell>
          <cell r="I7099" t="str">
            <v>MATE MDIV 4479</v>
          </cell>
        </row>
        <row r="7100">
          <cell r="A7100">
            <v>4490</v>
          </cell>
          <cell r="B7100" t="str">
            <v>PECA DE MADEIRA DE LEI 1A QUALIDADE 8 X 16CM NAO APARELHADA</v>
          </cell>
          <cell r="C7100" t="str">
            <v>M</v>
          </cell>
          <cell r="D7100">
            <v>2</v>
          </cell>
          <cell r="E7100">
            <v>16.14</v>
          </cell>
          <cell r="F7100">
            <v>18.12</v>
          </cell>
          <cell r="H7100">
            <v>21.49</v>
          </cell>
          <cell r="I7100" t="str">
            <v>MATE MDIV 4490</v>
          </cell>
        </row>
        <row r="7101">
          <cell r="A7101">
            <v>4442</v>
          </cell>
          <cell r="B7101" t="str">
            <v>PECA DE MADEIRA DE LEI 1A QUALIDADE 8 X 18CM NAO APARELHADA</v>
          </cell>
          <cell r="C7101" t="str">
            <v>M</v>
          </cell>
          <cell r="D7101">
            <v>2</v>
          </cell>
          <cell r="E7101">
            <v>18.170000000000002</v>
          </cell>
          <cell r="F7101">
            <v>20.39</v>
          </cell>
          <cell r="H7101">
            <v>24.2</v>
          </cell>
          <cell r="I7101" t="str">
            <v>MATE MDIV 4442</v>
          </cell>
        </row>
        <row r="7102">
          <cell r="A7102">
            <v>4431</v>
          </cell>
          <cell r="B7102" t="str">
            <v>PECA DE MADEIRA DE LEI 1A QUALIDADE 8 X 8CM NAO APARELHADA</v>
          </cell>
          <cell r="C7102" t="str">
            <v>M</v>
          </cell>
          <cell r="D7102">
            <v>2</v>
          </cell>
          <cell r="E7102">
            <v>8.08</v>
          </cell>
          <cell r="F7102">
            <v>9.07</v>
          </cell>
          <cell r="H7102">
            <v>10.77</v>
          </cell>
          <cell r="I7102" t="str">
            <v>MATE MDIV 4431</v>
          </cell>
        </row>
        <row r="7103">
          <cell r="A7103">
            <v>4401</v>
          </cell>
          <cell r="B7103" t="str">
            <v>PECA DE MADEIRA LEI 1A QUALIDADE 1 X 8CM NAO APARELHADA</v>
          </cell>
          <cell r="C7103" t="str">
            <v>M</v>
          </cell>
          <cell r="D7103">
            <v>2</v>
          </cell>
          <cell r="E7103">
            <v>1.19</v>
          </cell>
          <cell r="F7103">
            <v>1.25</v>
          </cell>
          <cell r="H7103">
            <v>1.37</v>
          </cell>
          <cell r="I7103" t="str">
            <v>MATE MDIV 4401</v>
          </cell>
        </row>
        <row r="7104">
          <cell r="A7104">
            <v>4415</v>
          </cell>
          <cell r="B7104" t="str">
            <v>PECA DE MADEIRA LEI 1A QUALIDADE 2,5 X 5CM NAO APARELHADA</v>
          </cell>
          <cell r="C7104" t="str">
            <v>M</v>
          </cell>
          <cell r="D7104">
            <v>2</v>
          </cell>
          <cell r="E7104">
            <v>1.89</v>
          </cell>
          <cell r="F7104">
            <v>1.99</v>
          </cell>
          <cell r="H7104">
            <v>2.17</v>
          </cell>
          <cell r="I7104" t="str">
            <v>MATE MDIV 4415</v>
          </cell>
        </row>
        <row r="7105">
          <cell r="A7105">
            <v>4417</v>
          </cell>
          <cell r="B7105" t="str">
            <v>PECA DE MADEIRA LEI 1A QUALIDADE 2,5 X 7,5CM (1 X 3") NAO AP</v>
          </cell>
          <cell r="C7105" t="str">
            <v>M</v>
          </cell>
          <cell r="D7105">
            <v>2</v>
          </cell>
          <cell r="E7105">
            <v>2.84</v>
          </cell>
          <cell r="F7105">
            <v>4.24</v>
          </cell>
          <cell r="H7105">
            <v>3.26</v>
          </cell>
          <cell r="I7105" t="str">
            <v>MATE MDIV 4417</v>
          </cell>
        </row>
        <row r="7106">
          <cell r="B7106" t="str">
            <v>ARELHADA</v>
          </cell>
        </row>
        <row r="7107">
          <cell r="A7107">
            <v>14580</v>
          </cell>
          <cell r="B7107" t="str">
            <v>PECA DE MADEIRA LEI 1A QUALIDADE 3 X 12" (7,5 X 30CM)</v>
          </cell>
          <cell r="C7107" t="str">
            <v>M</v>
          </cell>
          <cell r="D7107">
            <v>2</v>
          </cell>
          <cell r="E7107">
            <v>28.38</v>
          </cell>
          <cell r="F7107">
            <v>31.86</v>
          </cell>
          <cell r="H7107">
            <v>37.799999999999997</v>
          </cell>
          <cell r="I7107" t="str">
            <v>MATE MDIV 14580</v>
          </cell>
        </row>
        <row r="7108">
          <cell r="A7108">
            <v>4485</v>
          </cell>
          <cell r="B7108" t="str">
            <v>PECA DE MADEIRA LEI 1A QUALIDADE 4 X 6CM (1 1/2'' X2.1//2'')</v>
          </cell>
          <cell r="C7108" t="str">
            <v>M</v>
          </cell>
          <cell r="D7108">
            <v>2</v>
          </cell>
          <cell r="E7108">
            <v>3.02</v>
          </cell>
          <cell r="F7108">
            <v>3.39</v>
          </cell>
          <cell r="H7108">
            <v>4.03</v>
          </cell>
          <cell r="I7108" t="str">
            <v>MATE MDIV 4485</v>
          </cell>
        </row>
        <row r="7109">
          <cell r="B7109" t="str">
            <v>NAO APARELHADA</v>
          </cell>
        </row>
        <row r="7110">
          <cell r="A7110">
            <v>13588</v>
          </cell>
          <cell r="B7110" t="str">
            <v>PECA DE MADEIRA NAO APARELHADA L=10 A 15CM ESP =1,5 A 2,0CM</v>
          </cell>
          <cell r="C7110" t="str">
            <v>M</v>
          </cell>
          <cell r="D7110">
            <v>2</v>
          </cell>
          <cell r="E7110">
            <v>2.4700000000000002</v>
          </cell>
          <cell r="F7110">
            <v>2.75</v>
          </cell>
          <cell r="H7110">
            <v>3.43</v>
          </cell>
          <cell r="I7110" t="str">
            <v>MATE MDIV 13588</v>
          </cell>
        </row>
        <row r="7111">
          <cell r="B7111" t="str">
            <v>MOLDURADA P/ ACAB LATERAL TELHADOS CERÂMICOS (ABA, TABEIRA,</v>
          </cell>
        </row>
        <row r="7112">
          <cell r="B7112" t="str">
            <v>VISTA, RIPAO MOLD, ESPELHO, TESTEIRA ETC.)</v>
          </cell>
        </row>
        <row r="7113">
          <cell r="A7113">
            <v>2745</v>
          </cell>
          <cell r="B7113" t="str">
            <v>PECA DE MADEIRA ROLICA (EUCALIPTO) D = 10CM</v>
          </cell>
          <cell r="C7113" t="str">
            <v>M</v>
          </cell>
          <cell r="D7113">
            <v>2</v>
          </cell>
          <cell r="E7113">
            <v>1.37</v>
          </cell>
          <cell r="F7113">
            <v>2.48</v>
          </cell>
          <cell r="H7113">
            <v>2.0299999999999998</v>
          </cell>
          <cell r="I7113" t="str">
            <v>MATE MDIV 2745</v>
          </cell>
        </row>
        <row r="7114">
          <cell r="A7114">
            <v>2735</v>
          </cell>
          <cell r="B7114" t="str">
            <v>PECA DE MADEIRA ROLICA (EUCALIPTO) D = 12CM</v>
          </cell>
          <cell r="C7114" t="str">
            <v>M</v>
          </cell>
          <cell r="D7114">
            <v>2</v>
          </cell>
          <cell r="E7114">
            <v>4.1100000000000003</v>
          </cell>
          <cell r="F7114">
            <v>5.01</v>
          </cell>
          <cell r="H7114">
            <v>6.09</v>
          </cell>
          <cell r="I7114" t="str">
            <v>MATE MDIV 2735</v>
          </cell>
        </row>
        <row r="7115">
          <cell r="A7115">
            <v>2751</v>
          </cell>
          <cell r="B7115" t="str">
            <v>PECA DE MADEIRA ROLICA (EUCALIPTO) D = 15CM</v>
          </cell>
          <cell r="C7115" t="str">
            <v>M</v>
          </cell>
          <cell r="D7115">
            <v>2</v>
          </cell>
          <cell r="E7115">
            <v>4.46</v>
          </cell>
          <cell r="F7115">
            <v>5.44</v>
          </cell>
          <cell r="H7115">
            <v>6.61</v>
          </cell>
          <cell r="I7115" t="str">
            <v>MATE MDIV 2751</v>
          </cell>
        </row>
        <row r="7116">
          <cell r="A7116" t="str">
            <v>ÓDIGO</v>
          </cell>
          <cell r="B7116" t="str">
            <v>| DESCRIÇÃO DO INSUMO</v>
          </cell>
          <cell r="C7116" t="str">
            <v>| UNID.</v>
          </cell>
          <cell r="D7116" t="str">
            <v>| CAT.</v>
          </cell>
          <cell r="E7116" t="str">
            <v>P R E Ç O</v>
          </cell>
          <cell r="F7116" t="str">
            <v>S  C A L C</v>
          </cell>
          <cell r="G7116" t="str">
            <v>U L A</v>
          </cell>
          <cell r="H7116" t="str">
            <v>D O S  |</v>
          </cell>
          <cell r="I7116" t="str">
            <v>COD.INTELIGENTE</v>
          </cell>
        </row>
        <row r="7117">
          <cell r="D7117">
            <v>1</v>
          </cell>
          <cell r="E7117" t="str">
            <v>.QUARTIL</v>
          </cell>
          <cell r="F7117" t="str">
            <v>MEDIANO</v>
          </cell>
          <cell r="G7117">
            <v>3</v>
          </cell>
          <cell r="H7117" t="str">
            <v>.QUARTIL</v>
          </cell>
        </row>
        <row r="7119">
          <cell r="A7119" t="str">
            <v>íNCULO..</v>
          </cell>
          <cell r="B7119" t="str">
            <v>...: NACIONAL CAIXA</v>
          </cell>
        </row>
        <row r="7121">
          <cell r="A7121">
            <v>2750</v>
          </cell>
          <cell r="B7121" t="str">
            <v>PECA DE MADEIRA ROLICA (EUCALIPTO) D = 17CM</v>
          </cell>
          <cell r="C7121" t="str">
            <v>M</v>
          </cell>
          <cell r="D7121">
            <v>2</v>
          </cell>
          <cell r="E7121">
            <v>6.85</v>
          </cell>
          <cell r="F7121">
            <v>8.35</v>
          </cell>
          <cell r="H7121">
            <v>10.15</v>
          </cell>
          <cell r="I7121" t="str">
            <v>MATE MDIV 2750</v>
          </cell>
        </row>
        <row r="7122">
          <cell r="A7122">
            <v>2747</v>
          </cell>
          <cell r="B7122" t="str">
            <v>PECA DE MADEIRA ROLICA (EUCALIPTO) D = 18CM</v>
          </cell>
          <cell r="C7122" t="str">
            <v>M</v>
          </cell>
          <cell r="D7122">
            <v>2</v>
          </cell>
          <cell r="E7122">
            <v>5.01</v>
          </cell>
          <cell r="F7122">
            <v>6.11</v>
          </cell>
          <cell r="H7122">
            <v>7.42</v>
          </cell>
          <cell r="I7122" t="str">
            <v>MATE MDIV 2747</v>
          </cell>
        </row>
        <row r="7123">
          <cell r="A7123">
            <v>2748</v>
          </cell>
          <cell r="B7123" t="str">
            <v>PECA DE MADEIRA ROLICA (EUCALIPTO) D = 19CM</v>
          </cell>
          <cell r="C7123" t="str">
            <v>M</v>
          </cell>
          <cell r="D7123">
            <v>2</v>
          </cell>
          <cell r="E7123">
            <v>5.01</v>
          </cell>
          <cell r="F7123">
            <v>6.11</v>
          </cell>
          <cell r="H7123">
            <v>7.42</v>
          </cell>
          <cell r="I7123" t="str">
            <v>MATE MDIV 2748</v>
          </cell>
        </row>
        <row r="7124">
          <cell r="A7124">
            <v>2731</v>
          </cell>
          <cell r="B7124" t="str">
            <v>PECA DE MADEIRA ROLICA (EUCALIPTO) D = 20CM</v>
          </cell>
          <cell r="C7124" t="str">
            <v>M</v>
          </cell>
          <cell r="D7124">
            <v>2</v>
          </cell>
          <cell r="E7124">
            <v>6.82</v>
          </cell>
          <cell r="F7124">
            <v>8.31</v>
          </cell>
          <cell r="H7124">
            <v>10.1</v>
          </cell>
          <cell r="I7124" t="str">
            <v>MATE MDIV 2731</v>
          </cell>
        </row>
        <row r="7125">
          <cell r="A7125">
            <v>2790</v>
          </cell>
          <cell r="B7125" t="str">
            <v>PECA DE MADEIRA ROLICA (EUCALIPTO) D = 22CM</v>
          </cell>
          <cell r="C7125" t="str">
            <v>M</v>
          </cell>
          <cell r="D7125">
            <v>2</v>
          </cell>
          <cell r="E7125">
            <v>9.09</v>
          </cell>
          <cell r="F7125">
            <v>11.08</v>
          </cell>
          <cell r="H7125">
            <v>13.47</v>
          </cell>
          <cell r="I7125" t="str">
            <v>MATE MDIV 2790</v>
          </cell>
        </row>
        <row r="7126">
          <cell r="A7126">
            <v>2794</v>
          </cell>
          <cell r="B7126" t="str">
            <v>PECA DE MADEIRA ROLICA (EUCALIPTO) D = 25CM</v>
          </cell>
          <cell r="C7126" t="str">
            <v>M</v>
          </cell>
          <cell r="D7126">
            <v>2</v>
          </cell>
          <cell r="E7126">
            <v>11.89</v>
          </cell>
          <cell r="F7126">
            <v>14.49</v>
          </cell>
          <cell r="H7126">
            <v>17.62</v>
          </cell>
          <cell r="I7126" t="str">
            <v>MATE MDIV 2794</v>
          </cell>
        </row>
        <row r="7127">
          <cell r="A7127">
            <v>2791</v>
          </cell>
          <cell r="B7127" t="str">
            <v>PECA DE MADEIRA ROLICA (EUCALIPTO) D = 30CM</v>
          </cell>
          <cell r="C7127" t="str">
            <v>M</v>
          </cell>
          <cell r="D7127">
            <v>2</v>
          </cell>
          <cell r="E7127">
            <v>13.7</v>
          </cell>
          <cell r="F7127">
            <v>16.7</v>
          </cell>
          <cell r="H7127">
            <v>20.3</v>
          </cell>
          <cell r="I7127" t="str">
            <v>MATE MDIV 2791</v>
          </cell>
        </row>
        <row r="7128">
          <cell r="A7128">
            <v>2728</v>
          </cell>
          <cell r="B7128" t="str">
            <v>PECA DE MADEIRA ROLICA D = 10 CM P/ ESCORAMENTOS</v>
          </cell>
          <cell r="C7128" t="str">
            <v>M</v>
          </cell>
          <cell r="D7128">
            <v>1</v>
          </cell>
          <cell r="E7128">
            <v>1.37</v>
          </cell>
          <cell r="F7128">
            <v>1.67</v>
          </cell>
          <cell r="H7128">
            <v>2.0299999999999998</v>
          </cell>
          <cell r="I7128" t="str">
            <v>MATE MDIV 2728</v>
          </cell>
        </row>
        <row r="7129">
          <cell r="A7129">
            <v>14438</v>
          </cell>
          <cell r="B7129" t="str">
            <v>PECA DE MADEIRA ROLICA D = 11 A 15CM P/ ESCORAMENTOS</v>
          </cell>
          <cell r="C7129" t="str">
            <v>M</v>
          </cell>
          <cell r="D7129">
            <v>2</v>
          </cell>
          <cell r="E7129">
            <v>1.37</v>
          </cell>
          <cell r="F7129">
            <v>1.67</v>
          </cell>
          <cell r="H7129">
            <v>2.0299999999999998</v>
          </cell>
          <cell r="I7129" t="str">
            <v>MATE MDIV 14438</v>
          </cell>
        </row>
        <row r="7130">
          <cell r="A7130">
            <v>2743</v>
          </cell>
          <cell r="B7130" t="str">
            <v>PECA DE MADEIRA ROLICA D = 15CM - H = 3,0M</v>
          </cell>
          <cell r="C7130" t="str">
            <v>UN</v>
          </cell>
          <cell r="D7130">
            <v>2</v>
          </cell>
          <cell r="E7130">
            <v>27.4</v>
          </cell>
          <cell r="F7130">
            <v>33.4</v>
          </cell>
          <cell r="H7130">
            <v>40.6</v>
          </cell>
          <cell r="I7130" t="str">
            <v>MATE MDIV 2743</v>
          </cell>
        </row>
        <row r="7131">
          <cell r="A7131">
            <v>2744</v>
          </cell>
          <cell r="B7131" t="str">
            <v>PECA DE MADEIRA ROLICA D = 15CM - H = 4,0M</v>
          </cell>
          <cell r="C7131" t="str">
            <v>UN</v>
          </cell>
          <cell r="D7131">
            <v>2</v>
          </cell>
          <cell r="E7131">
            <v>32.049999999999997</v>
          </cell>
          <cell r="F7131">
            <v>39.07</v>
          </cell>
          <cell r="H7131">
            <v>47.5</v>
          </cell>
          <cell r="I7131" t="str">
            <v>MATE MDIV 2744</v>
          </cell>
        </row>
        <row r="7132">
          <cell r="A7132">
            <v>4115</v>
          </cell>
          <cell r="B7132" t="str">
            <v>PECA DE MADEIRA ROLICA D = 15CM COMPRIM= ATE 3,0M PARA CERCA</v>
          </cell>
          <cell r="C7132" t="str">
            <v>M</v>
          </cell>
          <cell r="D7132">
            <v>1</v>
          </cell>
          <cell r="E7132">
            <v>2.46</v>
          </cell>
          <cell r="F7132">
            <v>2.46</v>
          </cell>
          <cell r="H7132">
            <v>2.46</v>
          </cell>
          <cell r="I7132" t="str">
            <v>MATE MDIV 4115</v>
          </cell>
        </row>
        <row r="7133">
          <cell r="A7133">
            <v>2742</v>
          </cell>
          <cell r="B7133" t="str">
            <v>PECA DE MADEIRA ROLICA D = 15CM P/ ESCORAMENTOS</v>
          </cell>
          <cell r="C7133" t="str">
            <v>M</v>
          </cell>
          <cell r="D7133">
            <v>2</v>
          </cell>
          <cell r="E7133">
            <v>5.48</v>
          </cell>
          <cell r="F7133">
            <v>6.68</v>
          </cell>
          <cell r="H7133">
            <v>8.1199999999999992</v>
          </cell>
          <cell r="I7133" t="str">
            <v>MATE MDIV 2742</v>
          </cell>
        </row>
        <row r="7134">
          <cell r="A7134">
            <v>4119</v>
          </cell>
          <cell r="B7134" t="str">
            <v>PECA DE MADEIRA ROLICA D = 19CM PARA CERCA</v>
          </cell>
          <cell r="C7134" t="str">
            <v>M</v>
          </cell>
          <cell r="D7134">
            <v>2</v>
          </cell>
          <cell r="E7134">
            <v>3.72</v>
          </cell>
          <cell r="F7134">
            <v>3.72</v>
          </cell>
          <cell r="H7134">
            <v>3.72</v>
          </cell>
          <cell r="I7134" t="str">
            <v>MATE MDIV 4119</v>
          </cell>
        </row>
        <row r="7135">
          <cell r="A7135">
            <v>2736</v>
          </cell>
          <cell r="B7135" t="str">
            <v>PECA DE MADEIRA ROLICA D = 20CM</v>
          </cell>
          <cell r="C7135" t="str">
            <v>M</v>
          </cell>
          <cell r="D7135">
            <v>2</v>
          </cell>
          <cell r="E7135">
            <v>6.85</v>
          </cell>
          <cell r="F7135">
            <v>8.35</v>
          </cell>
          <cell r="H7135">
            <v>10.15</v>
          </cell>
          <cell r="I7135" t="str">
            <v>MATE MDIV 2736</v>
          </cell>
        </row>
        <row r="7136">
          <cell r="A7136">
            <v>2787</v>
          </cell>
          <cell r="B7136" t="str">
            <v>PECA DE MADEIRA ROLICA D = 20CM P/ ESTACAS ACIMA 5,0M</v>
          </cell>
          <cell r="C7136" t="str">
            <v>M</v>
          </cell>
          <cell r="D7136">
            <v>2</v>
          </cell>
          <cell r="E7136">
            <v>5.69</v>
          </cell>
          <cell r="F7136">
            <v>6.94</v>
          </cell>
          <cell r="H7136">
            <v>8.44</v>
          </cell>
          <cell r="I7136" t="str">
            <v>MATE MDIV 2787</v>
          </cell>
        </row>
        <row r="7137">
          <cell r="A7137">
            <v>2792</v>
          </cell>
          <cell r="B7137" t="str">
            <v>PECA DE MADEIRA ROLICA D = 22CM P/ ESTACAS</v>
          </cell>
          <cell r="C7137" t="str">
            <v>M</v>
          </cell>
          <cell r="D7137">
            <v>2</v>
          </cell>
          <cell r="E7137">
            <v>9.3699999999999992</v>
          </cell>
          <cell r="F7137">
            <v>11.42</v>
          </cell>
          <cell r="H7137">
            <v>13.88</v>
          </cell>
          <cell r="I7137" t="str">
            <v>MATE MDIV 2792</v>
          </cell>
        </row>
        <row r="7138">
          <cell r="A7138">
            <v>2788</v>
          </cell>
          <cell r="B7138" t="str">
            <v>PECA DE MADEIRA ROLICA D = 25CM P/ ESTACAS</v>
          </cell>
          <cell r="C7138" t="str">
            <v>M</v>
          </cell>
          <cell r="D7138">
            <v>2</v>
          </cell>
          <cell r="E7138">
            <v>13.7</v>
          </cell>
          <cell r="F7138">
            <v>16.7</v>
          </cell>
          <cell r="H7138">
            <v>20.3</v>
          </cell>
          <cell r="I7138" t="str">
            <v>MATE MDIV 2788</v>
          </cell>
        </row>
        <row r="7139">
          <cell r="A7139">
            <v>2729</v>
          </cell>
          <cell r="B7139" t="str">
            <v>PECA DE MADEIRA ROLICA D = 3CM - H = 3,0M</v>
          </cell>
          <cell r="C7139" t="str">
            <v>UN</v>
          </cell>
          <cell r="D7139">
            <v>2</v>
          </cell>
          <cell r="E7139">
            <v>3.01</v>
          </cell>
          <cell r="F7139">
            <v>3.67</v>
          </cell>
          <cell r="H7139">
            <v>4.46</v>
          </cell>
          <cell r="I7139" t="str">
            <v>MATE MDIV 2729</v>
          </cell>
        </row>
        <row r="7140">
          <cell r="A7140">
            <v>14439</v>
          </cell>
          <cell r="B7140" t="str">
            <v>PECA DE MADEIRA ROLICA D = 6 A 10CM P/ ESCORAMENTOS</v>
          </cell>
          <cell r="C7140" t="str">
            <v>M</v>
          </cell>
          <cell r="D7140">
            <v>2</v>
          </cell>
          <cell r="E7140">
            <v>1.37</v>
          </cell>
          <cell r="F7140">
            <v>1.67</v>
          </cell>
          <cell r="H7140">
            <v>2.0299999999999998</v>
          </cell>
          <cell r="I7140" t="str">
            <v>MATE MDIV 14439</v>
          </cell>
        </row>
        <row r="7141">
          <cell r="A7141">
            <v>2739</v>
          </cell>
          <cell r="B7141" t="str">
            <v>PECA DE MADEIRA ROLICA D = 8CM</v>
          </cell>
          <cell r="C7141" t="str">
            <v>M</v>
          </cell>
          <cell r="D7141">
            <v>2</v>
          </cell>
          <cell r="E7141">
            <v>1.26</v>
          </cell>
          <cell r="F7141">
            <v>1.53</v>
          </cell>
          <cell r="H7141">
            <v>1.86</v>
          </cell>
          <cell r="I7141" t="str">
            <v>MATE MDIV 2739</v>
          </cell>
        </row>
        <row r="7142">
          <cell r="A7142">
            <v>21138</v>
          </cell>
          <cell r="B7142" t="str">
            <v>PECA DE MADEIRA ROLICA IMUNIZADA D = 11CM P/ CERCA</v>
          </cell>
          <cell r="C7142" t="str">
            <v>M</v>
          </cell>
          <cell r="D7142">
            <v>2</v>
          </cell>
          <cell r="E7142">
            <v>1.85</v>
          </cell>
          <cell r="F7142">
            <v>1.85</v>
          </cell>
          <cell r="H7142">
            <v>1.85</v>
          </cell>
          <cell r="I7142" t="str">
            <v>MATE MDIV 21138</v>
          </cell>
        </row>
        <row r="7143">
          <cell r="A7143">
            <v>4418</v>
          </cell>
          <cell r="B7143" t="str">
            <v>PECA DE MADEIRA 1A QUALIDADE APROX 5 X 5 X10CM P/ FIXACAO ES</v>
          </cell>
          <cell r="C7143" t="str">
            <v>UN</v>
          </cell>
          <cell r="D7143">
            <v>2</v>
          </cell>
          <cell r="E7143">
            <v>0.36</v>
          </cell>
          <cell r="F7143">
            <v>0.38</v>
          </cell>
          <cell r="H7143">
            <v>0.42</v>
          </cell>
          <cell r="I7143" t="str">
            <v>MATE MDIV 4418</v>
          </cell>
        </row>
        <row r="7144">
          <cell r="B7144" t="str">
            <v>QUADRIAS OU RODAPE</v>
          </cell>
        </row>
        <row r="7145">
          <cell r="A7145">
            <v>4458</v>
          </cell>
          <cell r="B7145" t="str">
            <v>PECA DE MADEIRA 1A QUALIDADE 1 X 2CM NAO APARELHADA</v>
          </cell>
          <cell r="C7145" t="str">
            <v>M</v>
          </cell>
          <cell r="D7145">
            <v>2</v>
          </cell>
          <cell r="E7145">
            <v>0.3</v>
          </cell>
          <cell r="F7145">
            <v>0.32</v>
          </cell>
          <cell r="H7145">
            <v>0.35</v>
          </cell>
          <cell r="I7145" t="str">
            <v>MATE MDIV 4458</v>
          </cell>
        </row>
        <row r="7146">
          <cell r="A7146">
            <v>4412</v>
          </cell>
          <cell r="B7146" t="str">
            <v>PECA DE MADEIRA 1A QUALIDADE 1 X 3CM NAO APARELHADA</v>
          </cell>
          <cell r="C7146" t="str">
            <v>M</v>
          </cell>
          <cell r="D7146">
            <v>2</v>
          </cell>
          <cell r="E7146">
            <v>0.45</v>
          </cell>
          <cell r="F7146">
            <v>0.48</v>
          </cell>
          <cell r="H7146">
            <v>0.52</v>
          </cell>
          <cell r="I7146" t="str">
            <v>MATE MDIV 4412</v>
          </cell>
        </row>
        <row r="7147">
          <cell r="A7147" t="str">
            <v>ÓDIGO</v>
          </cell>
          <cell r="B7147" t="str">
            <v>| DESCRIÇÃO DO INSUMO</v>
          </cell>
          <cell r="C7147" t="str">
            <v>| UNID.</v>
          </cell>
          <cell r="D7147" t="str">
            <v>| CAT.</v>
          </cell>
          <cell r="E7147" t="str">
            <v>P R E Ç O</v>
          </cell>
          <cell r="F7147" t="str">
            <v>S  C A L C</v>
          </cell>
          <cell r="G7147" t="str">
            <v>U L A</v>
          </cell>
          <cell r="H7147" t="str">
            <v>D O S  |</v>
          </cell>
          <cell r="I7147" t="str">
            <v>COD.INTELIGENTE</v>
          </cell>
        </row>
        <row r="7148">
          <cell r="D7148">
            <v>1</v>
          </cell>
          <cell r="E7148" t="str">
            <v>.QUARTIL</v>
          </cell>
          <cell r="F7148" t="str">
            <v>MEDIANO</v>
          </cell>
          <cell r="G7148">
            <v>3</v>
          </cell>
          <cell r="H7148" t="str">
            <v>.QUARTIL</v>
          </cell>
        </row>
        <row r="7150">
          <cell r="A7150" t="str">
            <v>íNCULO..</v>
          </cell>
          <cell r="B7150" t="str">
            <v>...: NACIONAL CAIXA</v>
          </cell>
        </row>
        <row r="7152">
          <cell r="A7152">
            <v>4403</v>
          </cell>
          <cell r="B7152" t="str">
            <v>PECA DE MADEIRA 1A QUALIDADE 1 X 5CM NAO APARELHADA</v>
          </cell>
          <cell r="C7152" t="str">
            <v>M</v>
          </cell>
          <cell r="D7152">
            <v>2</v>
          </cell>
          <cell r="E7152">
            <v>0.76</v>
          </cell>
          <cell r="F7152">
            <v>0.91</v>
          </cell>
          <cell r="H7152">
            <v>0.87</v>
          </cell>
          <cell r="I7152" t="str">
            <v>MATE MDIV 4403</v>
          </cell>
        </row>
        <row r="7153">
          <cell r="A7153">
            <v>4419</v>
          </cell>
          <cell r="B7153" t="str">
            <v>PECA DE MADEIRA 1A QUALIDADE 10 X 10 X 3CM P/ FIXACAO ESQUAD</v>
          </cell>
          <cell r="C7153" t="str">
            <v>UN</v>
          </cell>
          <cell r="D7153">
            <v>2</v>
          </cell>
          <cell r="E7153">
            <v>0.45</v>
          </cell>
          <cell r="F7153">
            <v>0.48</v>
          </cell>
          <cell r="H7153">
            <v>0.52</v>
          </cell>
          <cell r="I7153" t="str">
            <v>MATE MDIV 4419</v>
          </cell>
        </row>
        <row r="7154">
          <cell r="B7154" t="str">
            <v>RIAS OU RODAPE</v>
          </cell>
        </row>
        <row r="7155">
          <cell r="A7155">
            <v>4421</v>
          </cell>
          <cell r="B7155" t="str">
            <v>PECA DE MADEIRA 1A QUALIDADE 10 X 15 X 3CM P/ FIXACAO ESQUAD</v>
          </cell>
          <cell r="C7155" t="str">
            <v>UN</v>
          </cell>
          <cell r="D7155">
            <v>2</v>
          </cell>
          <cell r="E7155">
            <v>0.67</v>
          </cell>
          <cell r="F7155">
            <v>0.7</v>
          </cell>
          <cell r="H7155">
            <v>0.77</v>
          </cell>
          <cell r="I7155" t="str">
            <v>MATE MDIV 4421</v>
          </cell>
        </row>
        <row r="7156">
          <cell r="B7156" t="str">
            <v>RIAS OU RODAPE</v>
          </cell>
        </row>
        <row r="7157">
          <cell r="A7157">
            <v>4420</v>
          </cell>
          <cell r="B7157" t="str">
            <v>PECA DE MADEIRA 1A QUALIDADE 10 X 20 X 3CM P/ FIXACAO ESQUAD</v>
          </cell>
          <cell r="C7157" t="str">
            <v>UN</v>
          </cell>
          <cell r="D7157">
            <v>2</v>
          </cell>
          <cell r="E7157">
            <v>0.91</v>
          </cell>
          <cell r="F7157">
            <v>0.96</v>
          </cell>
          <cell r="H7157">
            <v>1.05</v>
          </cell>
          <cell r="I7157" t="str">
            <v>MATE MDIV 4420</v>
          </cell>
        </row>
        <row r="7158">
          <cell r="B7158" t="str">
            <v>RIAS OU RODAPE</v>
          </cell>
        </row>
        <row r="7159">
          <cell r="A7159">
            <v>4460</v>
          </cell>
          <cell r="B7159" t="str">
            <v>PECA DE MADEIRA 1A QUALIDADE 2,5 X 10CM (1 X 4") NAO APARELH</v>
          </cell>
          <cell r="C7159" t="str">
            <v>M</v>
          </cell>
          <cell r="D7159">
            <v>2</v>
          </cell>
          <cell r="E7159">
            <v>3.75</v>
          </cell>
          <cell r="F7159">
            <v>3.95</v>
          </cell>
          <cell r="H7159">
            <v>4.32</v>
          </cell>
          <cell r="I7159" t="str">
            <v>MATE MDIV 4460</v>
          </cell>
        </row>
        <row r="7160">
          <cell r="B7160" t="str">
            <v>ADA</v>
          </cell>
        </row>
        <row r="7161">
          <cell r="A7161">
            <v>6204</v>
          </cell>
          <cell r="B7161" t="str">
            <v>PECA DE MADEIRA 1A QUALIDADE 2,5 X 15CM (1 X 6") NAO APARELH</v>
          </cell>
          <cell r="C7161" t="str">
            <v>M</v>
          </cell>
          <cell r="D7161">
            <v>1</v>
          </cell>
          <cell r="E7161">
            <v>2.85</v>
          </cell>
          <cell r="F7161">
            <v>2.97</v>
          </cell>
          <cell r="H7161">
            <v>3.08</v>
          </cell>
          <cell r="I7161" t="str">
            <v>MATE MDIV 6204</v>
          </cell>
        </row>
        <row r="7162">
          <cell r="B7162" t="str">
            <v>ADA</v>
          </cell>
        </row>
        <row r="7163">
          <cell r="A7163">
            <v>4413</v>
          </cell>
          <cell r="B7163" t="str">
            <v>PECA DE MADEIRA 1A QUALIDADE 2,5 X 4CM NAO APARELHADA</v>
          </cell>
          <cell r="C7163" t="str">
            <v>M</v>
          </cell>
          <cell r="D7163">
            <v>2</v>
          </cell>
          <cell r="E7163">
            <v>1.49</v>
          </cell>
          <cell r="F7163">
            <v>1.57</v>
          </cell>
          <cell r="H7163">
            <v>1.72</v>
          </cell>
          <cell r="I7163" t="str">
            <v>MATE MDIV 4413</v>
          </cell>
        </row>
        <row r="7164">
          <cell r="A7164">
            <v>4405</v>
          </cell>
          <cell r="B7164" t="str">
            <v>PECA DE MADEIRA 1A QUALIDADE 2,5 X 7CM NAO APARELHADA</v>
          </cell>
          <cell r="C7164" t="str">
            <v>M</v>
          </cell>
          <cell r="D7164">
            <v>2</v>
          </cell>
          <cell r="E7164">
            <v>2.62</v>
          </cell>
          <cell r="F7164">
            <v>2.76</v>
          </cell>
          <cell r="H7164">
            <v>3.02</v>
          </cell>
          <cell r="I7164" t="str">
            <v>MATE MDIV 4405</v>
          </cell>
        </row>
        <row r="7165">
          <cell r="A7165">
            <v>11842</v>
          </cell>
          <cell r="B7165" t="str">
            <v>PECA DE MADEIRA 2A QUALIDADE 2 X 11CM NAO APARELHADA</v>
          </cell>
          <cell r="C7165" t="str">
            <v>M</v>
          </cell>
          <cell r="D7165">
            <v>2</v>
          </cell>
          <cell r="E7165">
            <v>1.88</v>
          </cell>
          <cell r="F7165">
            <v>2.2200000000000002</v>
          </cell>
          <cell r="H7165">
            <v>2.34</v>
          </cell>
          <cell r="I7165" t="str">
            <v>MATE MDIV 11842</v>
          </cell>
        </row>
        <row r="7166">
          <cell r="A7166">
            <v>4506</v>
          </cell>
          <cell r="B7166" t="str">
            <v>PECA DE MADEIRA 2A QUALIDADE 2,5 X 10CM NAO APARELHADA</v>
          </cell>
          <cell r="C7166" t="str">
            <v>M</v>
          </cell>
          <cell r="D7166">
            <v>2</v>
          </cell>
          <cell r="E7166">
            <v>1.86</v>
          </cell>
          <cell r="F7166">
            <v>2.2000000000000002</v>
          </cell>
          <cell r="H7166">
            <v>2.3199999999999998</v>
          </cell>
          <cell r="I7166" t="str">
            <v>MATE MDIV 4506</v>
          </cell>
        </row>
        <row r="7167">
          <cell r="A7167">
            <v>6194</v>
          </cell>
          <cell r="B7167" t="str">
            <v>PECA DE MADEIRA 2A QUALIDADE 2,5 X 15CM (1X6") NAO APARELHAD</v>
          </cell>
          <cell r="C7167" t="str">
            <v>M</v>
          </cell>
          <cell r="D7167">
            <v>2</v>
          </cell>
          <cell r="E7167">
            <v>2.23</v>
          </cell>
          <cell r="F7167">
            <v>2.3199999999999998</v>
          </cell>
          <cell r="H7167">
            <v>2.41</v>
          </cell>
          <cell r="I7167" t="str">
            <v>MATE MDIV 6194</v>
          </cell>
        </row>
        <row r="7168">
          <cell r="B7168" t="str">
            <v>A</v>
          </cell>
        </row>
        <row r="7169">
          <cell r="A7169">
            <v>4502</v>
          </cell>
          <cell r="B7169" t="str">
            <v>PECA DE MADEIRA 2A QUALIDADE 2,5 X 5CM NAO APARELHADA</v>
          </cell>
          <cell r="C7169" t="str">
            <v>M</v>
          </cell>
          <cell r="D7169">
            <v>2</v>
          </cell>
          <cell r="E7169">
            <v>1.05</v>
          </cell>
          <cell r="F7169">
            <v>1.25</v>
          </cell>
          <cell r="H7169">
            <v>1.31</v>
          </cell>
          <cell r="I7169" t="str">
            <v>MATE MDIV 4502</v>
          </cell>
        </row>
        <row r="7170">
          <cell r="A7170">
            <v>4515</v>
          </cell>
          <cell r="B7170" t="str">
            <v>PECA DE MADEIRA 2A QUALIDADE 7,5 X 10CM NÃO APARELHADA</v>
          </cell>
          <cell r="C7170" t="str">
            <v>M</v>
          </cell>
          <cell r="D7170">
            <v>2</v>
          </cell>
          <cell r="E7170">
            <v>4.5999999999999996</v>
          </cell>
          <cell r="F7170">
            <v>5.45</v>
          </cell>
          <cell r="H7170">
            <v>5.74</v>
          </cell>
          <cell r="I7170" t="str">
            <v>MATE MDIV 4515</v>
          </cell>
        </row>
        <row r="7171">
          <cell r="A7171">
            <v>4493</v>
          </cell>
          <cell r="B7171" t="str">
            <v>PECA DE MADEIRA 2A QUALIDADE 7,5 X 7,5CM NAO APARELHADA</v>
          </cell>
          <cell r="C7171" t="str">
            <v>M</v>
          </cell>
          <cell r="D7171">
            <v>2</v>
          </cell>
          <cell r="E7171">
            <v>2.78</v>
          </cell>
          <cell r="F7171">
            <v>3.46</v>
          </cell>
          <cell r="H7171">
            <v>3.47</v>
          </cell>
          <cell r="I7171" t="str">
            <v>MATE MDIV 4493</v>
          </cell>
        </row>
        <row r="7172">
          <cell r="A7172">
            <v>4492</v>
          </cell>
          <cell r="B7172" t="str">
            <v>PECA DE MADEIRA 2A QUALIDADE 8 X 8CM NAO APARELHADA</v>
          </cell>
          <cell r="C7172" t="str">
            <v>M</v>
          </cell>
          <cell r="D7172">
            <v>2</v>
          </cell>
          <cell r="E7172">
            <v>4.5199999999999996</v>
          </cell>
          <cell r="F7172">
            <v>5.36</v>
          </cell>
          <cell r="H7172">
            <v>5.65</v>
          </cell>
          <cell r="I7172" t="str">
            <v>MATE MDIV 4492</v>
          </cell>
        </row>
        <row r="7173">
          <cell r="A7173">
            <v>4504</v>
          </cell>
          <cell r="B7173" t="str">
            <v>PECA DE MADEIRA 3A QUALIDADE 1,4 X 7CM NAO APARELHADA</v>
          </cell>
          <cell r="C7173" t="str">
            <v>M</v>
          </cell>
          <cell r="D7173">
            <v>2</v>
          </cell>
          <cell r="E7173">
            <v>1.02</v>
          </cell>
          <cell r="F7173">
            <v>1.2</v>
          </cell>
          <cell r="H7173">
            <v>1.27</v>
          </cell>
          <cell r="I7173" t="str">
            <v>MATE MDIV 4504</v>
          </cell>
        </row>
        <row r="7174">
          <cell r="A7174">
            <v>4510</v>
          </cell>
          <cell r="B7174" t="str">
            <v>PECA DE MADEIRA 3A QUALIDADE 1,5 X 4CM NAO APARELHADA</v>
          </cell>
          <cell r="C7174" t="str">
            <v>M</v>
          </cell>
          <cell r="D7174">
            <v>2</v>
          </cell>
          <cell r="E7174">
            <v>0.83</v>
          </cell>
          <cell r="F7174">
            <v>0.98</v>
          </cell>
          <cell r="H7174">
            <v>1.03</v>
          </cell>
          <cell r="I7174" t="str">
            <v>MATE MDIV 4510</v>
          </cell>
        </row>
        <row r="7175">
          <cell r="A7175">
            <v>4497</v>
          </cell>
          <cell r="B7175" t="str">
            <v>PECA DE MADEIRA 3A QUALIDADE 10 X 10CM NAO APARELHADA</v>
          </cell>
          <cell r="C7175" t="str">
            <v>M</v>
          </cell>
          <cell r="D7175">
            <v>2</v>
          </cell>
          <cell r="E7175">
            <v>4.17</v>
          </cell>
          <cell r="F7175">
            <v>4.9400000000000004</v>
          </cell>
          <cell r="H7175">
            <v>5.2</v>
          </cell>
          <cell r="I7175" t="str">
            <v>MATE MDIV 4497</v>
          </cell>
        </row>
        <row r="7176">
          <cell r="A7176">
            <v>4509</v>
          </cell>
          <cell r="B7176" t="str">
            <v>PECA DE MADEIRA 3A QUALIDADE 2,5 X 10CM NAO APARELHADA</v>
          </cell>
          <cell r="C7176" t="str">
            <v>M</v>
          </cell>
          <cell r="D7176">
            <v>2</v>
          </cell>
          <cell r="E7176">
            <v>1.54</v>
          </cell>
          <cell r="F7176">
            <v>2.0299999999999998</v>
          </cell>
          <cell r="H7176">
            <v>1.92</v>
          </cell>
          <cell r="I7176" t="str">
            <v>MATE MDIV 4509</v>
          </cell>
        </row>
        <row r="7177">
          <cell r="A7177">
            <v>4505</v>
          </cell>
          <cell r="B7177" t="str">
            <v>PECA DE MADEIRA 3A/4A QUALIDADE 1 X 7CM NAO APARELHADA</v>
          </cell>
          <cell r="C7177" t="str">
            <v>M</v>
          </cell>
          <cell r="D7177">
            <v>2</v>
          </cell>
          <cell r="E7177">
            <v>1.18</v>
          </cell>
          <cell r="F7177">
            <v>1.4</v>
          </cell>
          <cell r="H7177">
            <v>1.48</v>
          </cell>
          <cell r="I7177" t="str">
            <v>MATE MDIV 4505</v>
          </cell>
        </row>
        <row r="7178">
          <cell r="A7178" t="str">
            <v>ÓDIGO</v>
          </cell>
          <cell r="B7178" t="str">
            <v>| DESCRIÇÃO DO INSUMO</v>
          </cell>
          <cell r="C7178" t="str">
            <v>| UNID.</v>
          </cell>
          <cell r="D7178" t="str">
            <v>| CAT.</v>
          </cell>
          <cell r="E7178" t="str">
            <v>P R E Ç O</v>
          </cell>
          <cell r="F7178" t="str">
            <v>S  C A L C</v>
          </cell>
          <cell r="G7178" t="str">
            <v>U L A</v>
          </cell>
          <cell r="H7178" t="str">
            <v>D O S  |</v>
          </cell>
          <cell r="I7178" t="str">
            <v>COD.INTELIGENTE</v>
          </cell>
        </row>
        <row r="7179">
          <cell r="D7179">
            <v>1</v>
          </cell>
          <cell r="E7179" t="str">
            <v>.QUARTIL</v>
          </cell>
          <cell r="F7179" t="str">
            <v>MEDIANO</v>
          </cell>
          <cell r="G7179">
            <v>3</v>
          </cell>
          <cell r="H7179" t="str">
            <v>.QUARTIL</v>
          </cell>
        </row>
        <row r="7181">
          <cell r="A7181" t="str">
            <v>íNCULO..</v>
          </cell>
          <cell r="B7181" t="str">
            <v>...: NACIONAL CAIXA</v>
          </cell>
        </row>
        <row r="7183">
          <cell r="A7183">
            <v>4512</v>
          </cell>
          <cell r="B7183" t="str">
            <v>PECA DE MADEIRA 3A/4A QUALIDADE 2,5 X 5CM NAO APARELHADA</v>
          </cell>
          <cell r="C7183" t="str">
            <v>M</v>
          </cell>
          <cell r="D7183">
            <v>2</v>
          </cell>
          <cell r="E7183">
            <v>0.94</v>
          </cell>
          <cell r="F7183">
            <v>1.1200000000000001</v>
          </cell>
          <cell r="H7183">
            <v>1.18</v>
          </cell>
          <cell r="I7183" t="str">
            <v>MATE MDIV 4512</v>
          </cell>
        </row>
        <row r="7184">
          <cell r="A7184">
            <v>4500</v>
          </cell>
          <cell r="B7184" t="str">
            <v>PECA DE MADEIRA 3A/4A QUALIDADE 7,5 X 10CM NAO APARELHADA</v>
          </cell>
          <cell r="C7184" t="str">
            <v>M</v>
          </cell>
          <cell r="D7184">
            <v>2</v>
          </cell>
          <cell r="E7184">
            <v>4.6500000000000004</v>
          </cell>
          <cell r="F7184">
            <v>5.51</v>
          </cell>
          <cell r="H7184">
            <v>5.8</v>
          </cell>
          <cell r="I7184" t="str">
            <v>MATE MDIV 4500</v>
          </cell>
        </row>
        <row r="7185">
          <cell r="A7185">
            <v>4491</v>
          </cell>
          <cell r="B7185" t="str">
            <v>PECA DE MADEIRA 3A/4A QUALIDADE 7,5 X 7,5CM (3X3) NAO APAREL</v>
          </cell>
          <cell r="C7185" t="str">
            <v>M</v>
          </cell>
          <cell r="D7185">
            <v>2</v>
          </cell>
          <cell r="E7185">
            <v>3</v>
          </cell>
          <cell r="F7185">
            <v>4.07</v>
          </cell>
          <cell r="H7185">
            <v>3.74</v>
          </cell>
          <cell r="I7185" t="str">
            <v>MATE MDIV 4491</v>
          </cell>
        </row>
        <row r="7186">
          <cell r="B7186" t="str">
            <v>HADA</v>
          </cell>
        </row>
        <row r="7187">
          <cell r="A7187">
            <v>4663</v>
          </cell>
          <cell r="B7187" t="str">
            <v>PEDESTAL DE SUSPENSAO C/ENGRENAGENS REDUCAO SIMPLES    FOFO</v>
          </cell>
          <cell r="C7187" t="str">
            <v>UN</v>
          </cell>
          <cell r="D7187" t="str">
            <v>2     3</v>
          </cell>
          <cell r="E7187">
            <v>2486.73</v>
          </cell>
          <cell r="F7187">
            <v>32486.73</v>
          </cell>
          <cell r="G7187">
            <v>3</v>
          </cell>
          <cell r="H7187">
            <v>2486.73</v>
          </cell>
          <cell r="I7187" t="str">
            <v>MATE MHIS 4663</v>
          </cell>
        </row>
        <row r="7188">
          <cell r="B7188" t="str">
            <v>MOD. PES-46 P/ COMPORTAS QUADRADA / CIRCULAR SENTIDO DUPLO 5</v>
          </cell>
        </row>
        <row r="7189">
          <cell r="B7189">
            <v>0</v>
          </cell>
        </row>
        <row r="7190">
          <cell r="A7190">
            <v>4683</v>
          </cell>
          <cell r="B7190" t="str">
            <v>PEDESTAL DE SUSPENSAO C/ENGRENAGENS REDUCAO SIMPLES    FOFO</v>
          </cell>
          <cell r="C7190" t="str">
            <v>UN</v>
          </cell>
          <cell r="D7190" t="str">
            <v>2     3</v>
          </cell>
          <cell r="E7190">
            <v>4057.94</v>
          </cell>
          <cell r="F7190">
            <v>34057.94</v>
          </cell>
          <cell r="G7190">
            <v>3</v>
          </cell>
          <cell r="H7190">
            <v>4057.94</v>
          </cell>
          <cell r="I7190" t="str">
            <v>MATE MHIS 4683</v>
          </cell>
        </row>
        <row r="7191">
          <cell r="B7191" t="str">
            <v>MOD. PES-47 P/ COMPORTAS QUADRADA / CIRCULAR SENTIDO DUPLO 6</v>
          </cell>
        </row>
        <row r="7192">
          <cell r="B7192">
            <v>0</v>
          </cell>
        </row>
        <row r="7193">
          <cell r="A7193">
            <v>4684</v>
          </cell>
          <cell r="B7193" t="str">
            <v>PEDESTAL DE SUSPENSAO C/ENGRENAGENS REDUCAO SIMPLES    FOFO</v>
          </cell>
          <cell r="C7193" t="str">
            <v>UN</v>
          </cell>
          <cell r="D7193" t="str">
            <v>2     3</v>
          </cell>
          <cell r="E7193">
            <v>4130.66</v>
          </cell>
          <cell r="F7193">
            <v>34130.660000000003</v>
          </cell>
          <cell r="G7193">
            <v>3</v>
          </cell>
          <cell r="H7193">
            <v>4130.66</v>
          </cell>
          <cell r="I7193" t="str">
            <v>MATE MHIS 4684</v>
          </cell>
        </row>
        <row r="7194">
          <cell r="B7194" t="str">
            <v>MOD. PES-48 P/ COMPORTAS QUADRADA / CIRCULAR SENTIDO DUPLO 7</v>
          </cell>
        </row>
        <row r="7195">
          <cell r="B7195">
            <v>0</v>
          </cell>
        </row>
        <row r="7196">
          <cell r="A7196">
            <v>4674</v>
          </cell>
          <cell r="B7196" t="str">
            <v>PEDESTAL DE SUSPENSAO C/ENGRENAGENS REDUCAO SIMPLES    FOFO</v>
          </cell>
          <cell r="C7196" t="str">
            <v>UN</v>
          </cell>
          <cell r="D7196" t="str">
            <v>2     3</v>
          </cell>
          <cell r="E7196">
            <v>4159.76</v>
          </cell>
          <cell r="F7196">
            <v>34159.760000000002</v>
          </cell>
          <cell r="G7196">
            <v>3</v>
          </cell>
          <cell r="H7196">
            <v>4159.76</v>
          </cell>
          <cell r="I7196" t="str">
            <v>MATE MHIS 4674</v>
          </cell>
        </row>
        <row r="7197">
          <cell r="B7197" t="str">
            <v>MOD. PES-49 P/ COMPORTAS QUADRADA / CIRCULAR SENTIDO DUPLO 8</v>
          </cell>
        </row>
        <row r="7198">
          <cell r="B7198">
            <v>0</v>
          </cell>
        </row>
        <row r="7199">
          <cell r="A7199">
            <v>4677</v>
          </cell>
          <cell r="B7199" t="str">
            <v>PEDESTAL DE SUSPENSAO C/ENGRENAGENS REDUCAO SIMPLES    FOFO</v>
          </cell>
          <cell r="C7199" t="str">
            <v>UN</v>
          </cell>
          <cell r="D7199" t="str">
            <v>2     3</v>
          </cell>
          <cell r="E7199">
            <v>5381.84</v>
          </cell>
          <cell r="F7199">
            <v>35381.839999999997</v>
          </cell>
          <cell r="G7199">
            <v>3</v>
          </cell>
          <cell r="H7199">
            <v>5381.84</v>
          </cell>
          <cell r="I7199" t="str">
            <v>MATE MHIS 4677</v>
          </cell>
        </row>
        <row r="7200">
          <cell r="B7200" t="str">
            <v>MOD. PES-50 P/ COMPORTAS QUADRADA / CIRCULAR SENTIDO DUPLO 9</v>
          </cell>
        </row>
        <row r="7201">
          <cell r="B7201">
            <v>0</v>
          </cell>
        </row>
        <row r="7202">
          <cell r="A7202">
            <v>4654</v>
          </cell>
          <cell r="B7202" t="str">
            <v>PEDESTAL DE SUSPENSAO SIMPLES C/INDIC FOFO P/COMPORTAS QUADR</v>
          </cell>
          <cell r="C7202" t="str">
            <v>UN</v>
          </cell>
          <cell r="D7202">
            <v>2</v>
          </cell>
          <cell r="E7202">
            <v>2216.02</v>
          </cell>
          <cell r="F7202">
            <v>2216.02</v>
          </cell>
          <cell r="H7202">
            <v>2216.02</v>
          </cell>
          <cell r="I7202" t="str">
            <v>MATE MHIS 4654</v>
          </cell>
        </row>
        <row r="7203">
          <cell r="B7203" t="str">
            <v>ADA / CIRCULAR UNICO    200</v>
          </cell>
        </row>
        <row r="7204">
          <cell r="A7204">
            <v>4695</v>
          </cell>
          <cell r="B7204" t="str">
            <v>PEDESTAL DE SUSPENSAO SIMPLES C/INDIC FOFO P/COMPORTAS QUADR</v>
          </cell>
          <cell r="C7204" t="str">
            <v>UN</v>
          </cell>
          <cell r="D7204">
            <v>2</v>
          </cell>
          <cell r="E7204">
            <v>2216.02</v>
          </cell>
          <cell r="F7204">
            <v>2216.02</v>
          </cell>
          <cell r="H7204">
            <v>2216.02</v>
          </cell>
          <cell r="I7204" t="str">
            <v>MATE MHIS 4695</v>
          </cell>
        </row>
        <row r="7205">
          <cell r="B7205" t="str">
            <v>ADA / CIRCULAR UNICO    300</v>
          </cell>
        </row>
        <row r="7206">
          <cell r="A7206">
            <v>4656</v>
          </cell>
          <cell r="B7206" t="str">
            <v>PEDESTAL DE SUSPENSAO SIMPLES C/INDIC FOFO P/COMPORTAS QUADR</v>
          </cell>
          <cell r="C7206" t="str">
            <v>UN</v>
          </cell>
          <cell r="D7206">
            <v>2</v>
          </cell>
          <cell r="E7206">
            <v>2320.4299999999998</v>
          </cell>
          <cell r="F7206">
            <v>2320.4299999999998</v>
          </cell>
          <cell r="H7206">
            <v>2320.4299999999998</v>
          </cell>
          <cell r="I7206" t="str">
            <v>MATE MHIS 4656</v>
          </cell>
        </row>
        <row r="7207">
          <cell r="B7207" t="str">
            <v>ADA / CIRCULAR UNICO    400</v>
          </cell>
        </row>
        <row r="7208">
          <cell r="A7208">
            <v>4657</v>
          </cell>
          <cell r="B7208" t="str">
            <v>PEDESTAL DE SUSPENSAO SIMPLES C/INDIC FOFO P/COMPORTAS QUADR</v>
          </cell>
          <cell r="C7208" t="str">
            <v>UN</v>
          </cell>
          <cell r="D7208">
            <v>2</v>
          </cell>
          <cell r="E7208">
            <v>2134.8000000000002</v>
          </cell>
          <cell r="F7208">
            <v>2134.8000000000002</v>
          </cell>
          <cell r="H7208">
            <v>2134.8000000000002</v>
          </cell>
          <cell r="I7208" t="str">
            <v>MATE MHIS 4657</v>
          </cell>
        </row>
        <row r="7209">
          <cell r="A7209" t="str">
            <v>ÓDIGO</v>
          </cell>
          <cell r="B7209" t="str">
            <v>| DESCRIÇÃO DO INSUMO</v>
          </cell>
          <cell r="C7209" t="str">
            <v>| UNID.</v>
          </cell>
          <cell r="D7209" t="str">
            <v>| CAT.</v>
          </cell>
          <cell r="E7209" t="str">
            <v>P R E Ç O</v>
          </cell>
          <cell r="F7209" t="str">
            <v>S  C A L C</v>
          </cell>
          <cell r="G7209" t="str">
            <v>U L A</v>
          </cell>
          <cell r="H7209" t="str">
            <v>D O S  |</v>
          </cell>
          <cell r="I7209" t="str">
            <v>COD.INTELIGENTE</v>
          </cell>
        </row>
        <row r="7210">
          <cell r="D7210">
            <v>1</v>
          </cell>
          <cell r="E7210" t="str">
            <v>.QUARTIL</v>
          </cell>
          <cell r="F7210" t="str">
            <v>MEDIANO</v>
          </cell>
          <cell r="G7210">
            <v>3</v>
          </cell>
          <cell r="H7210" t="str">
            <v>.QUARTIL</v>
          </cell>
        </row>
        <row r="7212">
          <cell r="A7212" t="str">
            <v>íNCULO..</v>
          </cell>
          <cell r="B7212" t="str">
            <v>...: NACIONAL CAIXA</v>
          </cell>
        </row>
        <row r="7214">
          <cell r="B7214" t="str">
            <v>ADA / CIRCULAR UNICO    500</v>
          </cell>
        </row>
        <row r="7215">
          <cell r="A7215">
            <v>4693</v>
          </cell>
          <cell r="B7215" t="str">
            <v>PEDESTAL DE SUSPENSAO SIMPLES C/INDIC FOFO P/COMPORTAS QUADR</v>
          </cell>
          <cell r="C7215" t="str">
            <v>UN</v>
          </cell>
          <cell r="D7215">
            <v>2</v>
          </cell>
          <cell r="E7215">
            <v>2134.8000000000002</v>
          </cell>
          <cell r="F7215">
            <v>2134.8000000000002</v>
          </cell>
          <cell r="H7215">
            <v>2134.8000000000002</v>
          </cell>
          <cell r="I7215" t="str">
            <v>MATE MHIS 4693</v>
          </cell>
        </row>
        <row r="7216">
          <cell r="B7216" t="str">
            <v>ADA / CIRCULAR UNICO    600</v>
          </cell>
        </row>
        <row r="7217">
          <cell r="A7217">
            <v>4655</v>
          </cell>
          <cell r="B7217" t="str">
            <v>PEDESTAL DE SUSPENSAO SIMPLES C/INDICADOR FOFO MOD. PSSI-54-</v>
          </cell>
          <cell r="C7217" t="str">
            <v>UN</v>
          </cell>
          <cell r="D7217" t="str">
            <v>2     1</v>
          </cell>
          <cell r="E7217">
            <v>9407.6200000000008</v>
          </cell>
          <cell r="F7217">
            <v>19407.62</v>
          </cell>
          <cell r="G7217">
            <v>1</v>
          </cell>
          <cell r="H7217">
            <v>9407.6200000000008</v>
          </cell>
          <cell r="I7217" t="str">
            <v>MATE MHIS 4655</v>
          </cell>
        </row>
        <row r="7218">
          <cell r="B7218" t="str">
            <v>10 P/ COMPORTAS QUADRADA / CIRCULAR SENTIDO DUPLO 200</v>
          </cell>
        </row>
        <row r="7219">
          <cell r="A7219">
            <v>4696</v>
          </cell>
          <cell r="B7219" t="str">
            <v>PEDESTAL DE SUSPENSAO SIMPLES C/INDICADOR FOFO MOD. PSSI-55-</v>
          </cell>
          <cell r="C7219" t="str">
            <v>UN</v>
          </cell>
          <cell r="D7219" t="str">
            <v>2     1</v>
          </cell>
          <cell r="E7219">
            <v>9407.6200000000008</v>
          </cell>
          <cell r="F7219">
            <v>19407.62</v>
          </cell>
          <cell r="G7219">
            <v>1</v>
          </cell>
          <cell r="H7219">
            <v>9407.6200000000008</v>
          </cell>
          <cell r="I7219" t="str">
            <v>MATE MHIS 4696</v>
          </cell>
        </row>
        <row r="7220">
          <cell r="B7220" t="str">
            <v>11 P/ COMPORTAS QUADRADA / CIRCULAR SENTIDO DUPLO 300</v>
          </cell>
        </row>
        <row r="7221">
          <cell r="A7221">
            <v>4694</v>
          </cell>
          <cell r="B7221" t="str">
            <v>PEDESTAL DE SUSPENSAO SIMPLES C/INDICADOR FOFO MOD. PSSI-56-</v>
          </cell>
          <cell r="C7221" t="str">
            <v>UN</v>
          </cell>
          <cell r="D7221" t="str">
            <v>2     1</v>
          </cell>
          <cell r="E7221">
            <v>9407.6200000000008</v>
          </cell>
          <cell r="F7221">
            <v>19407.62</v>
          </cell>
          <cell r="G7221">
            <v>1</v>
          </cell>
          <cell r="H7221">
            <v>9407.6200000000008</v>
          </cell>
          <cell r="I7221" t="str">
            <v>MATE MHIS 4694</v>
          </cell>
        </row>
        <row r="7222">
          <cell r="B7222" t="str">
            <v>12 P/ COMPORTAS QUADRADA / CIRCULAR SENTIDO DUPLO 400</v>
          </cell>
        </row>
        <row r="7223">
          <cell r="A7223">
            <v>4649</v>
          </cell>
          <cell r="B7223" t="str">
            <v>PEDESTAL DE SUSPENSAO SIMPLES FOFO MOD. 01 P/COMPORTAS QUADR</v>
          </cell>
          <cell r="C7223" t="str">
            <v>UN</v>
          </cell>
          <cell r="D7223">
            <v>2</v>
          </cell>
          <cell r="E7223">
            <v>2134.8000000000002</v>
          </cell>
          <cell r="F7223">
            <v>2134.8000000000002</v>
          </cell>
          <cell r="H7223">
            <v>2134.8000000000002</v>
          </cell>
          <cell r="I7223" t="str">
            <v>MATE MHIS 4649</v>
          </cell>
        </row>
        <row r="7224">
          <cell r="B7224" t="str">
            <v>ADA / CIRCULAR UNICO 200 A 600</v>
          </cell>
        </row>
        <row r="7225">
          <cell r="A7225">
            <v>4680</v>
          </cell>
          <cell r="B7225" t="str">
            <v>PEDESTAL MANOBRA C/ENGRENAGENS E INDICADOR FOFO MOD. PMEI-18</v>
          </cell>
          <cell r="C7225" t="str">
            <v>UN</v>
          </cell>
          <cell r="D7225" t="str">
            <v>2     3</v>
          </cell>
          <cell r="E7225">
            <v>1308.26</v>
          </cell>
          <cell r="F7225">
            <v>31308.26</v>
          </cell>
          <cell r="G7225">
            <v>3</v>
          </cell>
          <cell r="H7225">
            <v>1308.26</v>
          </cell>
          <cell r="I7225" t="str">
            <v>MATE MHIS 4680</v>
          </cell>
        </row>
        <row r="7226">
          <cell r="B7226" t="str">
            <v>-62 P/ REGISTRO OVAL DN 450</v>
          </cell>
        </row>
        <row r="7227">
          <cell r="A7227">
            <v>4636</v>
          </cell>
          <cell r="B7227" t="str">
            <v>PEDESTAL MANOBRA C/ENGRENAGENS E INDICADOR FOFO MOD. PMEI-18</v>
          </cell>
          <cell r="C7227" t="str">
            <v>UN</v>
          </cell>
          <cell r="D7227" t="str">
            <v>2     3</v>
          </cell>
          <cell r="E7227">
            <v>1308.26</v>
          </cell>
          <cell r="F7227">
            <v>31308.26</v>
          </cell>
          <cell r="G7227">
            <v>3</v>
          </cell>
          <cell r="H7227">
            <v>1308.26</v>
          </cell>
          <cell r="I7227" t="str">
            <v>MATE MHIS 4636</v>
          </cell>
        </row>
        <row r="7228">
          <cell r="B7228" t="str">
            <v>-63 P/ REGISTROS CHATO   / CUNHA BORRACHA  / OVAL DN 500</v>
          </cell>
        </row>
        <row r="7229">
          <cell r="A7229">
            <v>4637</v>
          </cell>
          <cell r="B7229" t="str">
            <v>PEDESTAL MANOBRA C/ENGRENAGENS E INDICADOR FOFO MOD. PMEI-18</v>
          </cell>
          <cell r="C7229" t="str">
            <v>UN</v>
          </cell>
          <cell r="D7229" t="str">
            <v>2     3</v>
          </cell>
          <cell r="E7229">
            <v>1308.26</v>
          </cell>
          <cell r="F7229">
            <v>31308.26</v>
          </cell>
          <cell r="G7229">
            <v>3</v>
          </cell>
          <cell r="H7229">
            <v>1308.26</v>
          </cell>
          <cell r="I7229" t="str">
            <v>MATE MHIS 4637</v>
          </cell>
        </row>
        <row r="7230">
          <cell r="B7230" t="str">
            <v>-65 P/ REGISTROS CHATO / CUNHA DE BORRACHA DN 600</v>
          </cell>
        </row>
        <row r="7231">
          <cell r="A7231">
            <v>4638</v>
          </cell>
          <cell r="B7231" t="str">
            <v>PEDESTAL MANOBRA C/ENGRENAGENS E INDICADOR FOFO MOD. PMEI-18</v>
          </cell>
          <cell r="C7231" t="str">
            <v>UN</v>
          </cell>
          <cell r="D7231" t="str">
            <v>2     3</v>
          </cell>
          <cell r="E7231">
            <v>1308.26</v>
          </cell>
          <cell r="F7231">
            <v>31308.26</v>
          </cell>
          <cell r="G7231">
            <v>3</v>
          </cell>
          <cell r="H7231">
            <v>1308.26</v>
          </cell>
          <cell r="I7231" t="str">
            <v>MATE MHIS 4638</v>
          </cell>
        </row>
        <row r="7232">
          <cell r="B7232" t="str">
            <v>-78 P/ REGISTRO OVAL DN 350</v>
          </cell>
        </row>
        <row r="7233">
          <cell r="A7233">
            <v>4679</v>
          </cell>
          <cell r="B7233" t="str">
            <v>PEDESTAL MANOBRA C/ENGRENAGENS E INDICADOR FOFO MOD. PMEI-18</v>
          </cell>
          <cell r="C7233" t="str">
            <v>UN</v>
          </cell>
          <cell r="D7233" t="str">
            <v>2     3</v>
          </cell>
          <cell r="E7233">
            <v>1308.26</v>
          </cell>
          <cell r="F7233">
            <v>31308.26</v>
          </cell>
          <cell r="G7233">
            <v>3</v>
          </cell>
          <cell r="H7233">
            <v>1308.26</v>
          </cell>
          <cell r="I7233" t="str">
            <v>MATE MHIS 4679</v>
          </cell>
        </row>
        <row r="7234">
          <cell r="B7234" t="str">
            <v>-79 P/ REGISTRO OVAL DN 400</v>
          </cell>
        </row>
        <row r="7235">
          <cell r="A7235">
            <v>4678</v>
          </cell>
          <cell r="B7235" t="str">
            <v>PEDESTAL MANOBRA C/ENGRENAGENS E INDICADOR FOFO MOD. PMEI-20</v>
          </cell>
          <cell r="C7235" t="str">
            <v>UN</v>
          </cell>
          <cell r="D7235" t="str">
            <v>2     3</v>
          </cell>
          <cell r="E7235">
            <v>1715.64</v>
          </cell>
          <cell r="F7235">
            <v>31715.64</v>
          </cell>
          <cell r="G7235">
            <v>3</v>
          </cell>
          <cell r="H7235">
            <v>1715.64</v>
          </cell>
          <cell r="I7235" t="str">
            <v>MATE MHIS 4678</v>
          </cell>
        </row>
        <row r="7236">
          <cell r="B7236" t="str">
            <v>-65 P/ REGISTRO OVAL DN 600</v>
          </cell>
        </row>
        <row r="7237">
          <cell r="A7237">
            <v>4640</v>
          </cell>
          <cell r="B7237" t="str">
            <v>PEDESTAL MANOBRA C/ENGRENAGENS E INDICADOR FOFO MOD. PMEI-20</v>
          </cell>
          <cell r="C7237" t="str">
            <v>UN</v>
          </cell>
          <cell r="D7237" t="str">
            <v>2     3</v>
          </cell>
          <cell r="E7237">
            <v>1715.64</v>
          </cell>
          <cell r="F7237">
            <v>31715.64</v>
          </cell>
          <cell r="G7237">
            <v>3</v>
          </cell>
          <cell r="H7237">
            <v>1715.64</v>
          </cell>
          <cell r="I7237" t="str">
            <v>MATE MHIS 4640</v>
          </cell>
        </row>
        <row r="7238">
          <cell r="B7238" t="str">
            <v>-66 P/ REGISTRO OVAL DN 700</v>
          </cell>
        </row>
        <row r="7239">
          <cell r="A7239">
            <v>4641</v>
          </cell>
          <cell r="B7239" t="str">
            <v>PEDESTAL MANOBRA C/ENGRENAGENS E INDICADOR FOFO MOD. PMEI-20</v>
          </cell>
          <cell r="C7239" t="str">
            <v>UN</v>
          </cell>
          <cell r="D7239" t="str">
            <v>2     3</v>
          </cell>
          <cell r="E7239">
            <v>1715.64</v>
          </cell>
          <cell r="F7239">
            <v>31715.64</v>
          </cell>
          <cell r="G7239">
            <v>3</v>
          </cell>
          <cell r="H7239">
            <v>1715.64</v>
          </cell>
          <cell r="I7239" t="str">
            <v>MATE MHIS 4641</v>
          </cell>
        </row>
        <row r="7240">
          <cell r="A7240" t="str">
            <v>ÓDIGO</v>
          </cell>
          <cell r="B7240" t="str">
            <v>| DESCRIÇÃO DO INSUMO</v>
          </cell>
          <cell r="C7240" t="str">
            <v>| UNID.</v>
          </cell>
          <cell r="D7240" t="str">
            <v>| CAT.</v>
          </cell>
          <cell r="E7240" t="str">
            <v>P R E Ç O</v>
          </cell>
          <cell r="F7240" t="str">
            <v>S  C A L C</v>
          </cell>
          <cell r="G7240" t="str">
            <v>U L A</v>
          </cell>
          <cell r="H7240" t="str">
            <v>D O S  |</v>
          </cell>
          <cell r="I7240" t="str">
            <v>COD.INTELIGENTE</v>
          </cell>
        </row>
        <row r="7241">
          <cell r="D7241">
            <v>1</v>
          </cell>
          <cell r="E7241" t="str">
            <v>.QUARTIL</v>
          </cell>
          <cell r="F7241" t="str">
            <v>MEDIANO</v>
          </cell>
          <cell r="G7241">
            <v>3</v>
          </cell>
          <cell r="H7241" t="str">
            <v>.QUARTIL</v>
          </cell>
        </row>
        <row r="7243">
          <cell r="A7243" t="str">
            <v>íNCULO..</v>
          </cell>
          <cell r="B7243" t="str">
            <v>...: NACIONAL CAIXA</v>
          </cell>
        </row>
        <row r="7245">
          <cell r="B7245" t="str">
            <v>-67 P/ REGISTRO OVAL DN 800</v>
          </cell>
        </row>
        <row r="7246">
          <cell r="A7246">
            <v>4643</v>
          </cell>
          <cell r="B7246" t="str">
            <v>PEDESTAL MANOBRA C/ENGRENAGENS E INDICADOR FOFO MOD. PMEI-20</v>
          </cell>
          <cell r="C7246" t="str">
            <v>UN</v>
          </cell>
          <cell r="D7246" t="str">
            <v>2     3</v>
          </cell>
          <cell r="E7246">
            <v>1715.64</v>
          </cell>
          <cell r="F7246">
            <v>31715.64</v>
          </cell>
          <cell r="G7246">
            <v>3</v>
          </cell>
          <cell r="H7246">
            <v>1715.64</v>
          </cell>
          <cell r="I7246" t="str">
            <v>MATE MHIS 4643</v>
          </cell>
        </row>
        <row r="7247">
          <cell r="B7247" t="str">
            <v>-80 P/ REGISTRO OVAL DN 1200</v>
          </cell>
        </row>
        <row r="7248">
          <cell r="A7248">
            <v>4672</v>
          </cell>
          <cell r="B7248" t="str">
            <v>PEDESTAL MANOBRA C/ENGRENAGENS E INDICADOR FOFO MOD. PMEI-20</v>
          </cell>
          <cell r="C7248" t="str">
            <v>UN</v>
          </cell>
          <cell r="D7248" t="str">
            <v>2     3</v>
          </cell>
          <cell r="E7248">
            <v>1715.64</v>
          </cell>
          <cell r="F7248">
            <v>31715.64</v>
          </cell>
          <cell r="G7248">
            <v>3</v>
          </cell>
          <cell r="H7248">
            <v>1715.64</v>
          </cell>
          <cell r="I7248" t="str">
            <v>MATE MHIS 4672</v>
          </cell>
        </row>
        <row r="7249">
          <cell r="B7249" t="str">
            <v>-98 P/ REGISTRO OVAL 900</v>
          </cell>
        </row>
        <row r="7250">
          <cell r="A7250">
            <v>4642</v>
          </cell>
          <cell r="B7250" t="str">
            <v>PEDESTAL MANOBRA C/ENGRENAGENS E INDICADOR FOFO MOD. PMEI-20</v>
          </cell>
          <cell r="C7250" t="str">
            <v>UN</v>
          </cell>
          <cell r="D7250" t="str">
            <v>2     3</v>
          </cell>
          <cell r="E7250">
            <v>1715.64</v>
          </cell>
          <cell r="F7250">
            <v>31715.64</v>
          </cell>
          <cell r="G7250">
            <v>3</v>
          </cell>
          <cell r="H7250">
            <v>1715.64</v>
          </cell>
          <cell r="I7250" t="str">
            <v>MATE MHIS 4642</v>
          </cell>
        </row>
        <row r="7251">
          <cell r="B7251" t="str">
            <v>-99 P/ REGISTRO OVAL DN 1000</v>
          </cell>
        </row>
        <row r="7252">
          <cell r="A7252">
            <v>4634</v>
          </cell>
          <cell r="B7252" t="str">
            <v>PEDESTAL MANOBRA C/ENGRENAGENS FOFO MOD. PME-06 P/ REGISTROS</v>
          </cell>
          <cell r="C7252" t="str">
            <v>UN</v>
          </cell>
          <cell r="D7252" t="str">
            <v>2     3</v>
          </cell>
          <cell r="E7252">
            <v>1337.36</v>
          </cell>
          <cell r="F7252">
            <v>31337.360000000001</v>
          </cell>
          <cell r="G7252">
            <v>3</v>
          </cell>
          <cell r="H7252">
            <v>1337.36</v>
          </cell>
          <cell r="I7252" t="str">
            <v>MATE MHIS 4634</v>
          </cell>
        </row>
        <row r="7253">
          <cell r="B7253" t="str">
            <v>CHATO / CUNHA BORRACHA 500-600 / OVAL 350 A 500</v>
          </cell>
        </row>
        <row r="7254">
          <cell r="A7254">
            <v>4639</v>
          </cell>
          <cell r="B7254" t="str">
            <v>PEDESTAL MANOBRA C/ENGRENAGENS FOFO MOD. PME-07 P/ REGISTRO</v>
          </cell>
          <cell r="C7254" t="str">
            <v>UN</v>
          </cell>
          <cell r="D7254" t="str">
            <v>2     3</v>
          </cell>
          <cell r="E7254" t="str">
            <v>0.071,66</v>
          </cell>
          <cell r="F7254">
            <v>30071.66</v>
          </cell>
          <cell r="G7254">
            <v>3</v>
          </cell>
          <cell r="H7254" t="str">
            <v>0.071,66</v>
          </cell>
          <cell r="I7254" t="str">
            <v>MATE MHIS 4639</v>
          </cell>
        </row>
        <row r="7255">
          <cell r="B7255" t="str">
            <v>OVAL 600 A 1200</v>
          </cell>
        </row>
        <row r="7256">
          <cell r="A7256">
            <v>4534</v>
          </cell>
          <cell r="B7256" t="str">
            <v>PEDESTAL MANOBRA SIMPLES C/INDICADOR FOFO MOD. PMSI-08-50 P/</v>
          </cell>
          <cell r="C7256" t="str">
            <v>UN</v>
          </cell>
          <cell r="D7256" t="str">
            <v>2     1</v>
          </cell>
          <cell r="E7256">
            <v>7239.92</v>
          </cell>
          <cell r="F7256">
            <v>17239.919999999998</v>
          </cell>
          <cell r="G7256">
            <v>1</v>
          </cell>
          <cell r="H7256">
            <v>7239.92</v>
          </cell>
          <cell r="I7256" t="str">
            <v>MATE MHIS 4534</v>
          </cell>
        </row>
        <row r="7257">
          <cell r="B7257" t="str">
            <v>REGISTROS CHATO / C/CUNHA BORRACHA / OVAL DN 50, P/ VALVULA</v>
          </cell>
        </row>
        <row r="7258">
          <cell r="B7258" t="str">
            <v>BORBOLETA PN-10 DN 75 A 500    E PN-16 DN 75 A 400</v>
          </cell>
        </row>
        <row r="7259">
          <cell r="A7259">
            <v>4586</v>
          </cell>
          <cell r="B7259" t="str">
            <v>PEDESTAL MANOBRA SIMPLES C/INDICADOR FOFO MOD. PMSI-08-52 P/</v>
          </cell>
          <cell r="C7259" t="str">
            <v>UN</v>
          </cell>
          <cell r="D7259" t="str">
            <v>2     1</v>
          </cell>
          <cell r="E7259">
            <v>7239.92</v>
          </cell>
          <cell r="F7259">
            <v>17239.919999999998</v>
          </cell>
          <cell r="G7259">
            <v>1</v>
          </cell>
          <cell r="H7259">
            <v>7239.92</v>
          </cell>
          <cell r="I7259" t="str">
            <v>MATE MHIS 4586</v>
          </cell>
        </row>
        <row r="7260">
          <cell r="B7260" t="str">
            <v>REGISTROS CHATO / C/CUNHA BORRACHA / OVAL DN 75 E P/VALVULA</v>
          </cell>
        </row>
        <row r="7261">
          <cell r="B7261" t="str">
            <v>BORBOLETA PN-10 DN 600 PN-16 DN 450 / 500</v>
          </cell>
        </row>
        <row r="7262">
          <cell r="A7262">
            <v>4538</v>
          </cell>
          <cell r="B7262" t="str">
            <v>PEDESTAL MANOBRA SIMPLES C/INDICADOR FOFO MOD. PMSI-08-53 P/</v>
          </cell>
          <cell r="C7262" t="str">
            <v>UN</v>
          </cell>
          <cell r="D7262" t="str">
            <v>2     1</v>
          </cell>
          <cell r="E7262">
            <v>7239.92</v>
          </cell>
          <cell r="F7262">
            <v>17239.919999999998</v>
          </cell>
          <cell r="G7262">
            <v>1</v>
          </cell>
          <cell r="H7262">
            <v>7239.92</v>
          </cell>
          <cell r="I7262" t="str">
            <v>MATE MHIS 4538</v>
          </cell>
        </row>
        <row r="7263">
          <cell r="B7263" t="str">
            <v>REGISTROS CHATO / C/CUNHA BORRACHA / OVAL DN 100</v>
          </cell>
        </row>
        <row r="7264">
          <cell r="A7264">
            <v>4587</v>
          </cell>
          <cell r="B7264" t="str">
            <v>PEDESTAL MANOBRA SIMPLES C/INDICADOR FOFO MOD. PMSI-09-55 P/</v>
          </cell>
          <cell r="C7264" t="str">
            <v>UN</v>
          </cell>
          <cell r="D7264" t="str">
            <v>2     1</v>
          </cell>
          <cell r="E7264">
            <v>7239.92</v>
          </cell>
          <cell r="F7264">
            <v>17239.919999999998</v>
          </cell>
          <cell r="G7264">
            <v>1</v>
          </cell>
          <cell r="H7264">
            <v>7239.92</v>
          </cell>
          <cell r="I7264" t="str">
            <v>MATE MHIS 4587</v>
          </cell>
        </row>
        <row r="7265">
          <cell r="B7265" t="str">
            <v>REGISTROS CHATO / C/CUNHA BORRACHA DN 150</v>
          </cell>
        </row>
        <row r="7266">
          <cell r="A7266">
            <v>4588</v>
          </cell>
          <cell r="B7266" t="str">
            <v>PEDESTAL MANOBRA SIMPLES C/INDICADOR FOFO MOD. PMSI-09-56 P/</v>
          </cell>
          <cell r="C7266" t="str">
            <v>UN</v>
          </cell>
          <cell r="D7266" t="str">
            <v>2     1</v>
          </cell>
          <cell r="E7266">
            <v>7821.89</v>
          </cell>
          <cell r="F7266">
            <v>17821.89</v>
          </cell>
          <cell r="G7266">
            <v>1</v>
          </cell>
          <cell r="H7266">
            <v>7821.89</v>
          </cell>
          <cell r="I7266" t="str">
            <v>MATE MHIS 4588</v>
          </cell>
        </row>
        <row r="7267">
          <cell r="B7267" t="str">
            <v>REGISTROS CHATO / C/CUNHA BORRACHA DN 200</v>
          </cell>
        </row>
        <row r="7268">
          <cell r="A7268">
            <v>4537</v>
          </cell>
          <cell r="B7268" t="str">
            <v>PEDESTAL MANOBRA SIMPLES C/INDICADOR FOFO MOD. PMSI-09-58 P/</v>
          </cell>
          <cell r="C7268" t="str">
            <v>UN</v>
          </cell>
          <cell r="D7268" t="str">
            <v>2     1</v>
          </cell>
          <cell r="E7268">
            <v>7225.39</v>
          </cell>
          <cell r="F7268">
            <v>17225.39</v>
          </cell>
          <cell r="G7268">
            <v>1</v>
          </cell>
          <cell r="H7268">
            <v>7225.39</v>
          </cell>
          <cell r="I7268" t="str">
            <v>MATE MHIS 4537</v>
          </cell>
        </row>
        <row r="7269">
          <cell r="B7269" t="str">
            <v>REGISTRO CHATO / CUNHA BORRACHA DN 250</v>
          </cell>
        </row>
        <row r="7270">
          <cell r="A7270">
            <v>4589</v>
          </cell>
          <cell r="B7270" t="str">
            <v>PEDESTAL MANOBRA SIMPLES C/INDICADOR FOFO MOD. PMSI-09-59 P/</v>
          </cell>
          <cell r="C7270" t="str">
            <v>UN</v>
          </cell>
          <cell r="D7270" t="str">
            <v>2     1</v>
          </cell>
          <cell r="E7270">
            <v>7239.92</v>
          </cell>
          <cell r="F7270">
            <v>17239.919999999998</v>
          </cell>
          <cell r="G7270">
            <v>1</v>
          </cell>
          <cell r="H7270">
            <v>7239.92</v>
          </cell>
          <cell r="I7270" t="str">
            <v>MATE MHIS 4589</v>
          </cell>
        </row>
        <row r="7271">
          <cell r="A7271" t="str">
            <v>ÓDIGO</v>
          </cell>
          <cell r="B7271" t="str">
            <v>| DESCRIÇÃO DO INSUMO</v>
          </cell>
          <cell r="C7271" t="str">
            <v>| UNID.</v>
          </cell>
          <cell r="D7271" t="str">
            <v>| CAT.</v>
          </cell>
          <cell r="E7271" t="str">
            <v>P R E Ç O</v>
          </cell>
          <cell r="F7271" t="str">
            <v>S  C A L C</v>
          </cell>
          <cell r="G7271" t="str">
            <v>U L A</v>
          </cell>
          <cell r="H7271" t="str">
            <v>D O S  |</v>
          </cell>
          <cell r="I7271" t="str">
            <v>COD.INTELIGENTE</v>
          </cell>
        </row>
        <row r="7272">
          <cell r="D7272">
            <v>1</v>
          </cell>
          <cell r="E7272" t="str">
            <v>.QUARTIL</v>
          </cell>
          <cell r="F7272" t="str">
            <v>MEDIANO</v>
          </cell>
          <cell r="G7272">
            <v>3</v>
          </cell>
          <cell r="H7272" t="str">
            <v>.QUARTIL</v>
          </cell>
        </row>
        <row r="7274">
          <cell r="A7274" t="str">
            <v>íNCULO..</v>
          </cell>
          <cell r="B7274" t="str">
            <v>...: NACIONAL CAIXA</v>
          </cell>
        </row>
        <row r="7276">
          <cell r="B7276" t="str">
            <v>REGISTROS CHATO E C/ CUNHA BORRACHA DN 300</v>
          </cell>
        </row>
        <row r="7277">
          <cell r="A7277">
            <v>4635</v>
          </cell>
          <cell r="B7277" t="str">
            <v>PEDESTAL MANOBRA SIMPLES C/INDICADOR FOFO MOD. PMSI-09-60 P/</v>
          </cell>
          <cell r="C7277" t="str">
            <v>UN</v>
          </cell>
          <cell r="D7277" t="str">
            <v>2     1</v>
          </cell>
          <cell r="E7277">
            <v>7239.92</v>
          </cell>
          <cell r="F7277">
            <v>17239.919999999998</v>
          </cell>
          <cell r="G7277">
            <v>1</v>
          </cell>
          <cell r="H7277">
            <v>7239.92</v>
          </cell>
          <cell r="I7277" t="str">
            <v>MATE MHIS 4635</v>
          </cell>
        </row>
        <row r="7278">
          <cell r="B7278" t="str">
            <v>VALVULA BORBOLETA PN-10 700 / PN-16 600</v>
          </cell>
        </row>
        <row r="7279">
          <cell r="A7279">
            <v>4595</v>
          </cell>
          <cell r="B7279" t="str">
            <v>PEDESTAL MANOBRA SIMPLES C/INDICADOR FOFO MOD. PMSI-10-55 P/</v>
          </cell>
          <cell r="C7279" t="str">
            <v>UN</v>
          </cell>
          <cell r="D7279" t="str">
            <v>2     1</v>
          </cell>
          <cell r="E7279">
            <v>7894.61</v>
          </cell>
          <cell r="F7279">
            <v>17894.61</v>
          </cell>
          <cell r="G7279">
            <v>1</v>
          </cell>
          <cell r="H7279">
            <v>7894.61</v>
          </cell>
          <cell r="I7279" t="str">
            <v>MATE MHIS 4595</v>
          </cell>
        </row>
        <row r="7280">
          <cell r="B7280" t="str">
            <v>REGISTRO OVAL DN 150</v>
          </cell>
        </row>
        <row r="7281">
          <cell r="A7281">
            <v>4596</v>
          </cell>
          <cell r="B7281" t="str">
            <v>PEDESTAL MANOBRA SIMPLES C/INDICADOR FOFO MOD. PMSI-10-56 P/</v>
          </cell>
          <cell r="C7281" t="str">
            <v>UN</v>
          </cell>
          <cell r="D7281" t="str">
            <v>2     1</v>
          </cell>
          <cell r="E7281">
            <v>8185.54</v>
          </cell>
          <cell r="F7281">
            <v>18185.54</v>
          </cell>
          <cell r="G7281">
            <v>1</v>
          </cell>
          <cell r="H7281">
            <v>8185.54</v>
          </cell>
          <cell r="I7281" t="str">
            <v>MATE MHIS 4596</v>
          </cell>
        </row>
        <row r="7282">
          <cell r="B7282" t="str">
            <v>REGISTRO OVAL DN 200</v>
          </cell>
        </row>
        <row r="7283">
          <cell r="A7283">
            <v>4597</v>
          </cell>
          <cell r="B7283" t="str">
            <v>PEDESTAL MANOBRA SIMPLES C/INDICADOR FOFO MOD. PMSI-10-58 P/</v>
          </cell>
          <cell r="C7283" t="str">
            <v>UN</v>
          </cell>
          <cell r="D7283" t="str">
            <v>2     1</v>
          </cell>
          <cell r="E7283">
            <v>8200.11</v>
          </cell>
          <cell r="F7283">
            <v>18200.11</v>
          </cell>
          <cell r="G7283">
            <v>1</v>
          </cell>
          <cell r="H7283">
            <v>8200.11</v>
          </cell>
          <cell r="I7283" t="str">
            <v>MATE MHIS 4597</v>
          </cell>
        </row>
        <row r="7284">
          <cell r="B7284" t="str">
            <v>REGISTRO OVAL DN 250</v>
          </cell>
        </row>
        <row r="7285">
          <cell r="A7285">
            <v>4536</v>
          </cell>
          <cell r="B7285" t="str">
            <v>PEDESTAL MANOBRA SIMPLES C/INDICADOR FOFO MOD. PMSI-10-60 P/</v>
          </cell>
          <cell r="C7285" t="str">
            <v>UN</v>
          </cell>
          <cell r="D7285" t="str">
            <v>2     1</v>
          </cell>
          <cell r="E7285">
            <v>8331.08</v>
          </cell>
          <cell r="F7285">
            <v>18331.080000000002</v>
          </cell>
          <cell r="G7285">
            <v>1</v>
          </cell>
          <cell r="H7285">
            <v>8331.08</v>
          </cell>
          <cell r="I7285" t="str">
            <v>MATE MHIS 4536</v>
          </cell>
        </row>
        <row r="7286">
          <cell r="B7286" t="str">
            <v>REGISTROS CHATO / C/CUNHA BORRACHA DN 350</v>
          </cell>
        </row>
        <row r="7287">
          <cell r="A7287">
            <v>4590</v>
          </cell>
          <cell r="B7287" t="str">
            <v>PEDESTAL MANOBRA SIMPLES C/INDICADOR FOFO MOD. PMSI-10-61 P/</v>
          </cell>
          <cell r="C7287" t="str">
            <v>UN</v>
          </cell>
          <cell r="D7287" t="str">
            <v>2     1</v>
          </cell>
          <cell r="E7287">
            <v>8331.08</v>
          </cell>
          <cell r="F7287">
            <v>18331.080000000002</v>
          </cell>
          <cell r="G7287">
            <v>1</v>
          </cell>
          <cell r="H7287">
            <v>8331.08</v>
          </cell>
          <cell r="I7287" t="str">
            <v>MATE MHIS 4590</v>
          </cell>
        </row>
        <row r="7288">
          <cell r="B7288" t="str">
            <v>REGISTROS CHATO / C/CUNHA BORRACHA DN 400</v>
          </cell>
        </row>
        <row r="7289">
          <cell r="A7289">
            <v>4591</v>
          </cell>
          <cell r="B7289" t="str">
            <v>PEDESTAL MANOBRA SIMPLES C/INDICADOR FOFO MOD. PMSI-10-62 P/</v>
          </cell>
          <cell r="C7289" t="str">
            <v>UN</v>
          </cell>
          <cell r="D7289" t="str">
            <v>2     1</v>
          </cell>
          <cell r="E7289">
            <v>8331.08</v>
          </cell>
          <cell r="F7289">
            <v>18331.080000000002</v>
          </cell>
          <cell r="G7289">
            <v>1</v>
          </cell>
          <cell r="H7289">
            <v>8331.08</v>
          </cell>
          <cell r="I7289" t="str">
            <v>MATE MHIS 4591</v>
          </cell>
        </row>
        <row r="7290">
          <cell r="B7290" t="str">
            <v>REGISTROS CHATO / C/CUNHA BORRACHA DN 450</v>
          </cell>
        </row>
        <row r="7291">
          <cell r="A7291">
            <v>4600</v>
          </cell>
          <cell r="B7291" t="str">
            <v>PEDESTAL MANOBRA SIMPLES C/INDICADOR FOFO MOD. PMSI-13-62 P/</v>
          </cell>
          <cell r="C7291" t="str">
            <v>UN</v>
          </cell>
          <cell r="D7291" t="str">
            <v>2     2</v>
          </cell>
          <cell r="E7291" t="str">
            <v>0.120,51</v>
          </cell>
          <cell r="F7291">
            <v>20120.509999999998</v>
          </cell>
          <cell r="G7291">
            <v>2</v>
          </cell>
          <cell r="H7291" t="str">
            <v>0.120,51</v>
          </cell>
          <cell r="I7291" t="str">
            <v>MATE MHIS 4600</v>
          </cell>
        </row>
        <row r="7292">
          <cell r="B7292" t="str">
            <v>REGISTRO OVAL DN 450</v>
          </cell>
        </row>
        <row r="7293">
          <cell r="A7293">
            <v>4535</v>
          </cell>
          <cell r="B7293" t="str">
            <v>PEDESTAL MANOBRA SIMPLES C/INDICADOR FOFO MOD. PMSI-13-63 P/</v>
          </cell>
          <cell r="C7293" t="str">
            <v>UN</v>
          </cell>
          <cell r="D7293" t="str">
            <v>2     2</v>
          </cell>
          <cell r="E7293" t="str">
            <v>0.120,51</v>
          </cell>
          <cell r="F7293">
            <v>20120.509999999998</v>
          </cell>
          <cell r="G7293">
            <v>2</v>
          </cell>
          <cell r="H7293" t="str">
            <v>0.120,51</v>
          </cell>
          <cell r="I7293" t="str">
            <v>MATE MHIS 4535</v>
          </cell>
        </row>
        <row r="7294">
          <cell r="B7294" t="str">
            <v>REGISTROS CHATO / C/CUNHA BORRACHA / OVAL DN 500</v>
          </cell>
        </row>
        <row r="7295">
          <cell r="A7295">
            <v>4592</v>
          </cell>
          <cell r="B7295" t="str">
            <v>PEDESTAL MANOBRA SIMPLES C/INDICADOR FOFO MOD. PMSI-13-65 P/</v>
          </cell>
          <cell r="C7295" t="str">
            <v>UN</v>
          </cell>
          <cell r="D7295" t="str">
            <v>2     2</v>
          </cell>
          <cell r="E7295" t="str">
            <v>0.120,51</v>
          </cell>
          <cell r="F7295">
            <v>20120.509999999998</v>
          </cell>
          <cell r="G7295">
            <v>2</v>
          </cell>
          <cell r="H7295" t="str">
            <v>0.120,51</v>
          </cell>
          <cell r="I7295" t="str">
            <v>MATE MHIS 4592</v>
          </cell>
        </row>
        <row r="7296">
          <cell r="B7296" t="str">
            <v>REGISTROS CHATO / C/CUNHA BORRACHA DN 600</v>
          </cell>
        </row>
        <row r="7297">
          <cell r="A7297">
            <v>4598</v>
          </cell>
          <cell r="B7297" t="str">
            <v>PEDESTAL MANOBRA SIMPLES C/INDICADOR FOFO MOD. PMSI-13-77 P/</v>
          </cell>
          <cell r="C7297" t="str">
            <v>UN</v>
          </cell>
          <cell r="D7297" t="str">
            <v>2     2</v>
          </cell>
          <cell r="E7297" t="str">
            <v>0.120,51</v>
          </cell>
          <cell r="F7297">
            <v>20120.509999999998</v>
          </cell>
          <cell r="G7297">
            <v>2</v>
          </cell>
          <cell r="H7297" t="str">
            <v>0.120,51</v>
          </cell>
          <cell r="I7297" t="str">
            <v>MATE MHIS 4598</v>
          </cell>
        </row>
        <row r="7298">
          <cell r="B7298" t="str">
            <v>REGISTRO OVAL DN 300</v>
          </cell>
        </row>
        <row r="7299">
          <cell r="A7299">
            <v>4533</v>
          </cell>
          <cell r="B7299" t="str">
            <v>PEDESTAL MANOBRA SIMPLES C/INDICADOR FOFO MOD. PMSI-13-78 P/</v>
          </cell>
          <cell r="C7299" t="str">
            <v>UN</v>
          </cell>
          <cell r="D7299" t="str">
            <v>2     2</v>
          </cell>
          <cell r="E7299" t="str">
            <v>0.120,51</v>
          </cell>
          <cell r="F7299">
            <v>20120.509999999998</v>
          </cell>
          <cell r="G7299">
            <v>2</v>
          </cell>
          <cell r="H7299" t="str">
            <v>0.120,51</v>
          </cell>
          <cell r="I7299" t="str">
            <v>MATE MHIS 4533</v>
          </cell>
        </row>
        <row r="7300">
          <cell r="B7300" t="str">
            <v>REGISTRO OVAL DN 350</v>
          </cell>
        </row>
        <row r="7301">
          <cell r="B7301" t="str">
            <v>**CAIXA**</v>
          </cell>
        </row>
        <row r="7302">
          <cell r="A7302" t="str">
            <v>ÓDIGO</v>
          </cell>
          <cell r="B7302" t="str">
            <v>| DESCRIÇÃO DO INSUMO</v>
          </cell>
          <cell r="C7302" t="str">
            <v>| UNID.</v>
          </cell>
          <cell r="D7302" t="str">
            <v>| CAT.</v>
          </cell>
          <cell r="E7302" t="str">
            <v>P R E Ç O</v>
          </cell>
          <cell r="F7302" t="str">
            <v>S  C A L C</v>
          </cell>
          <cell r="G7302" t="str">
            <v>U L A</v>
          </cell>
          <cell r="H7302" t="str">
            <v>D O S  |</v>
          </cell>
          <cell r="I7302" t="str">
            <v>COD.INTELIGENTE</v>
          </cell>
        </row>
        <row r="7303">
          <cell r="D7303">
            <v>1</v>
          </cell>
          <cell r="E7303" t="str">
            <v>.QUARTIL</v>
          </cell>
          <cell r="F7303" t="str">
            <v>MEDIANO</v>
          </cell>
          <cell r="G7303">
            <v>3</v>
          </cell>
          <cell r="H7303" t="str">
            <v>.QUARTIL</v>
          </cell>
        </row>
        <row r="7305">
          <cell r="A7305" t="str">
            <v>íNCULO..</v>
          </cell>
          <cell r="B7305" t="str">
            <v>...: NACIONAL CAIXA</v>
          </cell>
        </row>
        <row r="7307">
          <cell r="A7307">
            <v>4599</v>
          </cell>
          <cell r="B7307" t="str">
            <v>PEDESTAL MANOBRA SIMPLES C/INDICADOR FOFO MOD. PMSI-13-79 P/</v>
          </cell>
          <cell r="C7307" t="str">
            <v>UN</v>
          </cell>
          <cell r="D7307" t="str">
            <v>2     2</v>
          </cell>
          <cell r="E7307" t="str">
            <v>0.120,51</v>
          </cell>
          <cell r="F7307">
            <v>20120.509999999998</v>
          </cell>
          <cell r="G7307">
            <v>2</v>
          </cell>
          <cell r="H7307" t="str">
            <v>0.120,51</v>
          </cell>
          <cell r="I7307" t="str">
            <v>MATE MHIS 4599</v>
          </cell>
        </row>
        <row r="7308">
          <cell r="B7308" t="str">
            <v>REGISTRO OVAL DN 400</v>
          </cell>
        </row>
        <row r="7309">
          <cell r="A7309">
            <v>4602</v>
          </cell>
          <cell r="B7309" t="str">
            <v>PEDESTAL MANOBRA SIMPLES C/INDICADOR FOFO MOD. PMSI-14-65 P/</v>
          </cell>
          <cell r="C7309" t="str">
            <v>UN</v>
          </cell>
          <cell r="D7309" t="str">
            <v>2     1</v>
          </cell>
          <cell r="E7309">
            <v>8418.33</v>
          </cell>
          <cell r="F7309">
            <v>18418.330000000002</v>
          </cell>
          <cell r="G7309">
            <v>1</v>
          </cell>
          <cell r="H7309">
            <v>8418.33</v>
          </cell>
          <cell r="I7309" t="str">
            <v>MATE MHIS 4602</v>
          </cell>
        </row>
        <row r="7310">
          <cell r="B7310" t="str">
            <v>REGISTRO OVAL DN 600</v>
          </cell>
        </row>
        <row r="7311">
          <cell r="A7311">
            <v>4603</v>
          </cell>
          <cell r="B7311" t="str">
            <v>PEDESTAL MANOBRA SIMPLES C/INDICADOR FOFO MOD. PMSI-14-66 P/</v>
          </cell>
          <cell r="C7311" t="str">
            <v>UN</v>
          </cell>
          <cell r="D7311" t="str">
            <v>2     1</v>
          </cell>
          <cell r="E7311">
            <v>8607.49</v>
          </cell>
          <cell r="F7311">
            <v>18607.490000000002</v>
          </cell>
          <cell r="G7311">
            <v>1</v>
          </cell>
          <cell r="H7311">
            <v>8607.49</v>
          </cell>
          <cell r="I7311" t="str">
            <v>MATE MHIS 4603</v>
          </cell>
        </row>
        <row r="7312">
          <cell r="B7312" t="str">
            <v>REGISTRO OVAL DN 700</v>
          </cell>
        </row>
        <row r="7313">
          <cell r="A7313">
            <v>4604</v>
          </cell>
          <cell r="B7313" t="str">
            <v>PEDESTAL MANOBRA SIMPLES C/INDICADOR FOFO MOD. PMSI-14-67 P/</v>
          </cell>
          <cell r="C7313" t="str">
            <v>UN</v>
          </cell>
          <cell r="D7313" t="str">
            <v>2     1</v>
          </cell>
          <cell r="E7313">
            <v>8607.49</v>
          </cell>
          <cell r="F7313">
            <v>18607.490000000002</v>
          </cell>
          <cell r="G7313">
            <v>1</v>
          </cell>
          <cell r="H7313">
            <v>8607.49</v>
          </cell>
          <cell r="I7313" t="str">
            <v>MATE MHIS 4604</v>
          </cell>
        </row>
        <row r="7314">
          <cell r="B7314" t="str">
            <v>REGISTRO OVAL DN 800</v>
          </cell>
        </row>
        <row r="7315">
          <cell r="A7315">
            <v>4703</v>
          </cell>
          <cell r="B7315" t="str">
            <v>PEDESTAL MANOBRA SIMPLES C/INDICADOR FOFO MOD. PMSI-14-68 P/</v>
          </cell>
          <cell r="C7315" t="str">
            <v>UN</v>
          </cell>
          <cell r="D7315" t="str">
            <v>2     1</v>
          </cell>
          <cell r="E7315">
            <v>8607.49</v>
          </cell>
          <cell r="F7315">
            <v>18607.490000000002</v>
          </cell>
          <cell r="G7315">
            <v>1</v>
          </cell>
          <cell r="H7315">
            <v>8607.49</v>
          </cell>
          <cell r="I7315" t="str">
            <v>MATE MHIS 4703</v>
          </cell>
        </row>
        <row r="7316">
          <cell r="B7316" t="str">
            <v>REGISTRO OVAL DN 900</v>
          </cell>
        </row>
        <row r="7317">
          <cell r="A7317">
            <v>4605</v>
          </cell>
          <cell r="B7317" t="str">
            <v>PEDESTAL MANOBRA SIMPLES C/INDICADOR FOFO MOD. PMSI-14-69 P/</v>
          </cell>
          <cell r="C7317" t="str">
            <v>UN</v>
          </cell>
          <cell r="D7317" t="str">
            <v>2     1</v>
          </cell>
          <cell r="E7317">
            <v>8607.49</v>
          </cell>
          <cell r="F7317">
            <v>18607.490000000002</v>
          </cell>
          <cell r="G7317">
            <v>1</v>
          </cell>
          <cell r="H7317">
            <v>8607.49</v>
          </cell>
          <cell r="I7317" t="str">
            <v>MATE MHIS 4605</v>
          </cell>
        </row>
        <row r="7318">
          <cell r="B7318" t="str">
            <v>REGISTRO OVAL DN 1000</v>
          </cell>
        </row>
        <row r="7319">
          <cell r="A7319">
            <v>4522</v>
          </cell>
          <cell r="B7319" t="str">
            <v>PEDESTAL MANOBRA SIMPLES FOFO MOD PMS-01 P/ REGISTROS CHATO</v>
          </cell>
          <cell r="C7319" t="str">
            <v>UN</v>
          </cell>
          <cell r="D7319">
            <v>1</v>
          </cell>
          <cell r="E7319">
            <v>5281.03</v>
          </cell>
          <cell r="F7319">
            <v>5281.03</v>
          </cell>
          <cell r="H7319">
            <v>5281.03</v>
          </cell>
          <cell r="I7319" t="str">
            <v>MATE MHIS 4522</v>
          </cell>
        </row>
        <row r="7320">
          <cell r="B7320" t="str">
            <v>E C/CUNHA BORRACHA DN 50 A 300, P/ REGISTRO OVAL DN 50/100</v>
          </cell>
        </row>
        <row r="7321">
          <cell r="B7321" t="str">
            <v>E VALVULA BORBOLETA PN-10/16 DN 75 A 2000</v>
          </cell>
        </row>
        <row r="7322">
          <cell r="A7322">
            <v>4524</v>
          </cell>
          <cell r="B7322" t="str">
            <v>PEDESTAL MANOBRA SIMPLES FOFO MOD. PMS-02 P/ REGISTROS CHATO</v>
          </cell>
          <cell r="C7322" t="str">
            <v>UN</v>
          </cell>
          <cell r="D7322" t="str">
            <v>2     1</v>
          </cell>
          <cell r="E7322">
            <v>3399.08</v>
          </cell>
          <cell r="F7322">
            <v>13399.08</v>
          </cell>
          <cell r="G7322">
            <v>1</v>
          </cell>
          <cell r="H7322">
            <v>3399.08</v>
          </cell>
          <cell r="I7322" t="str">
            <v>MATE MHIS 4524</v>
          </cell>
        </row>
        <row r="7323">
          <cell r="B7323" t="str">
            <v>E C/CUNHA BORRACHA DN 350 A 450 / OVAL DN 150 A 250</v>
          </cell>
        </row>
        <row r="7324">
          <cell r="A7324">
            <v>4529</v>
          </cell>
          <cell r="B7324" t="str">
            <v>PEDESTAL MANOBRA SIMPLES FOFO MOD. PMS-03 P/ REGISTROS CHATO</v>
          </cell>
          <cell r="C7324" t="str">
            <v>UN</v>
          </cell>
          <cell r="D7324" t="str">
            <v>2     1</v>
          </cell>
          <cell r="E7324">
            <v>7007.13</v>
          </cell>
          <cell r="F7324">
            <v>17007.13</v>
          </cell>
          <cell r="G7324">
            <v>1</v>
          </cell>
          <cell r="H7324">
            <v>7007.13</v>
          </cell>
          <cell r="I7324" t="str">
            <v>MATE MHIS 4529</v>
          </cell>
        </row>
        <row r="7325">
          <cell r="B7325" t="str">
            <v>E C/CUNHA BORRACHA DN 500 / 600 / OVAL DN 300 A 500</v>
          </cell>
        </row>
        <row r="7326">
          <cell r="A7326">
            <v>4527</v>
          </cell>
          <cell r="B7326" t="str">
            <v>PEDESTAL MANOBRA SIMPLES FOFO MOD. PMS-04 P/ REGISTRO OVAL</v>
          </cell>
          <cell r="C7326" t="str">
            <v>UN</v>
          </cell>
          <cell r="D7326" t="str">
            <v>2     1</v>
          </cell>
          <cell r="E7326">
            <v>5377.67</v>
          </cell>
          <cell r="F7326">
            <v>15377.67</v>
          </cell>
          <cell r="G7326">
            <v>1</v>
          </cell>
          <cell r="H7326">
            <v>5377.67</v>
          </cell>
          <cell r="I7326" t="str">
            <v>MATE MHIS 4527</v>
          </cell>
        </row>
        <row r="7327">
          <cell r="B7327" t="str">
            <v>DN 600/1000</v>
          </cell>
        </row>
        <row r="7328">
          <cell r="A7328">
            <v>4697</v>
          </cell>
          <cell r="B7328" t="str">
            <v>PEDESTAL SUSPENSAO C/ENGRENAGENS REDUCAO SIMPLES    FOFO MOD</v>
          </cell>
          <cell r="C7328" t="str">
            <v>UN</v>
          </cell>
          <cell r="D7328" t="str">
            <v>2     3</v>
          </cell>
          <cell r="E7328">
            <v>5440.04</v>
          </cell>
          <cell r="F7328">
            <v>35440.04</v>
          </cell>
          <cell r="G7328">
            <v>3</v>
          </cell>
          <cell r="H7328">
            <v>5440.04</v>
          </cell>
          <cell r="I7328" t="str">
            <v>MATE MHIS 4697</v>
          </cell>
        </row>
        <row r="7329">
          <cell r="B7329" t="str">
            <v>. PES-51 P/ COMPORTAS QUADRADA / CIRCULAR SENTIDO DUPLO 1000</v>
          </cell>
        </row>
        <row r="7330">
          <cell r="A7330">
            <v>4698</v>
          </cell>
          <cell r="B7330" t="str">
            <v>PEDESTAL SUSPENSAO C/ENGRENAGENS REDUCAO SIMPLES    FOFO MOD</v>
          </cell>
          <cell r="C7330" t="str">
            <v>UN</v>
          </cell>
          <cell r="D7330" t="str">
            <v>2     3</v>
          </cell>
          <cell r="E7330">
            <v>6327.46</v>
          </cell>
          <cell r="F7330">
            <v>36327.46</v>
          </cell>
          <cell r="G7330">
            <v>3</v>
          </cell>
          <cell r="H7330">
            <v>6327.46</v>
          </cell>
          <cell r="I7330" t="str">
            <v>MATE MHIS 4698</v>
          </cell>
        </row>
        <row r="7331">
          <cell r="B7331" t="str">
            <v>. PES-52 P/ COMPORTAS QUADRADA / CIRCULAR SENTIDO DUPLO 1200</v>
          </cell>
        </row>
        <row r="7332">
          <cell r="A7332">
            <v>4687</v>
          </cell>
          <cell r="B7332" t="str">
            <v>PEDESTAL SUSPENSAO C/ENGRENAGENS REDUCAO SIMPLES C/INDICADOR</v>
          </cell>
          <cell r="C7332" t="str">
            <v>UN</v>
          </cell>
          <cell r="D7332" t="str">
            <v>2     3</v>
          </cell>
          <cell r="E7332">
            <v>2399.38</v>
          </cell>
          <cell r="F7332">
            <v>32399.38</v>
          </cell>
          <cell r="G7332">
            <v>3</v>
          </cell>
          <cell r="H7332">
            <v>2399.38</v>
          </cell>
          <cell r="I7332" t="str">
            <v>MATE MHIS 4687</v>
          </cell>
        </row>
        <row r="7333">
          <cell r="A7333" t="str">
            <v>ÓDIGO</v>
          </cell>
          <cell r="B7333" t="str">
            <v>| DESCRIÇÃO DO INSUMO</v>
          </cell>
          <cell r="C7333" t="str">
            <v>| UNID.</v>
          </cell>
          <cell r="D7333" t="str">
            <v>| CAT.</v>
          </cell>
          <cell r="E7333" t="str">
            <v>P R E Ç O</v>
          </cell>
          <cell r="F7333" t="str">
            <v>S  C A L C</v>
          </cell>
          <cell r="G7333" t="str">
            <v>U L A</v>
          </cell>
          <cell r="H7333" t="str">
            <v>D O S  |</v>
          </cell>
          <cell r="I7333" t="str">
            <v>COD.INTELIGENTE</v>
          </cell>
        </row>
        <row r="7334">
          <cell r="D7334">
            <v>1</v>
          </cell>
          <cell r="E7334" t="str">
            <v>.QUARTIL</v>
          </cell>
          <cell r="F7334" t="str">
            <v>MEDIANO</v>
          </cell>
          <cell r="G7334">
            <v>3</v>
          </cell>
          <cell r="H7334" t="str">
            <v>.QUARTIL</v>
          </cell>
        </row>
        <row r="7336">
          <cell r="A7336" t="str">
            <v>íNCULO..</v>
          </cell>
          <cell r="B7336" t="str">
            <v>...: NACIONAL CAIXA</v>
          </cell>
        </row>
        <row r="7338">
          <cell r="B7338" t="str">
            <v>FOFO MOD. PESI-35-92 P/ COMPORTAS QUADRADA / CIRCULAR SENTI</v>
          </cell>
        </row>
        <row r="7339">
          <cell r="B7339" t="str">
            <v>DO DUPLO 500</v>
          </cell>
        </row>
        <row r="7340">
          <cell r="A7340">
            <v>4701</v>
          </cell>
          <cell r="B7340" t="str">
            <v>PEDESTAL SUSPENSAO C/ENGRENAGENS REDUCAO SIMPLES C/INDICADOR</v>
          </cell>
          <cell r="C7340" t="str">
            <v>UN</v>
          </cell>
          <cell r="D7340" t="str">
            <v>2     3</v>
          </cell>
          <cell r="E7340">
            <v>2370.2800000000002</v>
          </cell>
          <cell r="F7340">
            <v>32370.28</v>
          </cell>
          <cell r="G7340">
            <v>3</v>
          </cell>
          <cell r="H7340">
            <v>2370.2800000000002</v>
          </cell>
          <cell r="I7340" t="str">
            <v>MATE MHIS 4701</v>
          </cell>
        </row>
        <row r="7341">
          <cell r="B7341" t="str">
            <v>FOFO MOD. PESI-36-93 P/ COMPORTAS QUADRADA / CIRCULAR SENTI</v>
          </cell>
        </row>
        <row r="7342">
          <cell r="B7342" t="str">
            <v>DO DUPLO 600        0MM - INCL CACAMBA</v>
          </cell>
        </row>
        <row r="7343">
          <cell r="A7343">
            <v>4702</v>
          </cell>
          <cell r="B7343" t="str">
            <v>PEDESTAL SUSPENSAO C/ENGRENAGENS REDUCAO SIMPLES C/INDICADOR</v>
          </cell>
          <cell r="C7343" t="str">
            <v>UN</v>
          </cell>
          <cell r="D7343" t="str">
            <v>2     3</v>
          </cell>
          <cell r="E7343">
            <v>2370.2800000000002</v>
          </cell>
          <cell r="F7343">
            <v>32370.28</v>
          </cell>
          <cell r="G7343">
            <v>3</v>
          </cell>
          <cell r="H7343">
            <v>2370.2800000000002</v>
          </cell>
          <cell r="I7343" t="str">
            <v>MATE MHIS 4702</v>
          </cell>
        </row>
        <row r="7344">
          <cell r="B7344" t="str">
            <v>FOFO MOD. PESI-37-94 P/ COMPORTAS QUADRADA / CIRCULAR SENTI</v>
          </cell>
        </row>
        <row r="7345">
          <cell r="B7345" t="str">
            <v>DO DUPLO 700</v>
          </cell>
        </row>
        <row r="7346">
          <cell r="A7346">
            <v>4673</v>
          </cell>
          <cell r="B7346" t="str">
            <v>PEDESTAL SUSPENSAO C/ENGRENAGENS REDUCAO SIMPLES C/INDICADOR</v>
          </cell>
          <cell r="C7346" t="str">
            <v>UN</v>
          </cell>
          <cell r="D7346" t="str">
            <v>2     3</v>
          </cell>
          <cell r="E7346">
            <v>3126.84</v>
          </cell>
          <cell r="F7346">
            <v>33126.839999999997</v>
          </cell>
          <cell r="G7346">
            <v>3</v>
          </cell>
          <cell r="H7346">
            <v>3126.84</v>
          </cell>
          <cell r="I7346" t="str">
            <v>MATE MHIS 4673</v>
          </cell>
        </row>
        <row r="7347">
          <cell r="B7347" t="str">
            <v>FOFO MOD. PESI-38-95 P/ COMPORTA SQUADRADA / CIRCULAR SENTI</v>
          </cell>
        </row>
        <row r="7348">
          <cell r="B7348" t="str">
            <v>DO DUPLO 800</v>
          </cell>
        </row>
        <row r="7349">
          <cell r="A7349">
            <v>4645</v>
          </cell>
          <cell r="B7349" t="str">
            <v>PEDESTAL SUSPENSAO C/ENGRENAGENS REDUCAO SIMPLES C/INDICADOR</v>
          </cell>
          <cell r="C7349" t="str">
            <v>UN</v>
          </cell>
          <cell r="D7349" t="str">
            <v>2     3</v>
          </cell>
          <cell r="E7349">
            <v>4247.05</v>
          </cell>
          <cell r="F7349">
            <v>34247.050000000003</v>
          </cell>
          <cell r="G7349">
            <v>3</v>
          </cell>
          <cell r="H7349">
            <v>4247.05</v>
          </cell>
          <cell r="I7349" t="str">
            <v>MATE MHIS 4645</v>
          </cell>
        </row>
        <row r="7350">
          <cell r="B7350" t="str">
            <v>FOFO MOD. PESI-39-96 P/ COMPORTAS QUADRADA / CIRCULAR SENTI</v>
          </cell>
        </row>
        <row r="7351">
          <cell r="B7351" t="str">
            <v>DO DUPLO 900</v>
          </cell>
        </row>
        <row r="7352">
          <cell r="A7352">
            <v>4646</v>
          </cell>
          <cell r="B7352" t="str">
            <v>PEDESTAL SUSPENSAO C/ENGRENAGENS REDUCAO SIMPLES C/INDICADOR</v>
          </cell>
          <cell r="C7352" t="str">
            <v>UN</v>
          </cell>
          <cell r="D7352" t="str">
            <v>2     3</v>
          </cell>
          <cell r="E7352">
            <v>4552.5600000000004</v>
          </cell>
          <cell r="F7352">
            <v>34552.559999999998</v>
          </cell>
          <cell r="G7352">
            <v>3</v>
          </cell>
          <cell r="H7352">
            <v>4552.5600000000004</v>
          </cell>
          <cell r="I7352" t="str">
            <v>MATE MHIS 4646</v>
          </cell>
        </row>
        <row r="7353">
          <cell r="B7353" t="str">
            <v>FOFO MOD. PESI-40-97 P/ COMPORTAS QUADRADA / CIRCULAR SENTI</v>
          </cell>
        </row>
        <row r="7354">
          <cell r="B7354" t="str">
            <v>DO DUPLO 1000</v>
          </cell>
        </row>
        <row r="7355">
          <cell r="A7355">
            <v>4647</v>
          </cell>
          <cell r="B7355" t="str">
            <v>PEDESTAL SUSPENSAO C/ENGRENAGENS REDUCAO SIMPLES C/INDICADOR</v>
          </cell>
          <cell r="C7355" t="str">
            <v>UN</v>
          </cell>
          <cell r="D7355" t="str">
            <v>2     3</v>
          </cell>
          <cell r="E7355">
            <v>5992.85</v>
          </cell>
          <cell r="F7355">
            <v>35992.85</v>
          </cell>
          <cell r="G7355">
            <v>3</v>
          </cell>
          <cell r="H7355">
            <v>5992.85</v>
          </cell>
          <cell r="I7355" t="str">
            <v>MATE MHIS 4647</v>
          </cell>
        </row>
        <row r="7356">
          <cell r="B7356" t="str">
            <v>FOFO MOD. PESI-41-98 P/ COMPORTAS QUADRADA / CIRCULAR SENTI</v>
          </cell>
        </row>
        <row r="7357">
          <cell r="B7357" t="str">
            <v>DO DUPLO 1200</v>
          </cell>
        </row>
        <row r="7358">
          <cell r="A7358">
            <v>4644</v>
          </cell>
          <cell r="B7358" t="str">
            <v>PEDESTAL SUSPENSAO SIMPLES FOFO MOD. PSS-01 P/ COMPORTAS QUA</v>
          </cell>
          <cell r="C7358" t="str">
            <v>UN</v>
          </cell>
          <cell r="D7358" t="str">
            <v>2     1</v>
          </cell>
          <cell r="E7358">
            <v>5523.21</v>
          </cell>
          <cell r="F7358">
            <v>15523.21</v>
          </cell>
          <cell r="G7358">
            <v>1</v>
          </cell>
          <cell r="H7358">
            <v>5523.21</v>
          </cell>
          <cell r="I7358" t="str">
            <v>MATE MHIS 4644</v>
          </cell>
        </row>
        <row r="7359">
          <cell r="B7359" t="str">
            <v>DRADA / CIRCULAR   SENTIDO DUPLO 200 A 400</v>
          </cell>
        </row>
        <row r="7360">
          <cell r="A7360">
            <v>4715</v>
          </cell>
          <cell r="B7360" t="str">
            <v>PEDRA ARDOSIA CINZA IRREGULAR</v>
          </cell>
          <cell r="C7360" t="str">
            <v>M2</v>
          </cell>
          <cell r="D7360">
            <v>2</v>
          </cell>
          <cell r="E7360">
            <v>4.82</v>
          </cell>
          <cell r="F7360">
            <v>6.37</v>
          </cell>
          <cell r="H7360">
            <v>8.5</v>
          </cell>
          <cell r="I7360" t="str">
            <v>MATE MDIV 4715</v>
          </cell>
        </row>
        <row r="7361">
          <cell r="A7361">
            <v>4704</v>
          </cell>
          <cell r="B7361" t="str">
            <v>PEDRA ARDOSIA CINZA 20 X 40CM E = 1CM</v>
          </cell>
          <cell r="C7361" t="str">
            <v>M2</v>
          </cell>
          <cell r="D7361">
            <v>2</v>
          </cell>
          <cell r="E7361">
            <v>6.17</v>
          </cell>
          <cell r="F7361">
            <v>8.15</v>
          </cell>
          <cell r="H7361">
            <v>10.87</v>
          </cell>
          <cell r="I7361" t="str">
            <v>MATE MDIV 4704</v>
          </cell>
        </row>
        <row r="7362">
          <cell r="A7362">
            <v>10730</v>
          </cell>
          <cell r="B7362" t="str">
            <v>PEDRA ARDOSIA CINZA 30 X 30 X 1CM</v>
          </cell>
          <cell r="C7362" t="str">
            <v>M2</v>
          </cell>
          <cell r="D7362">
            <v>2</v>
          </cell>
          <cell r="E7362">
            <v>5.68</v>
          </cell>
          <cell r="F7362">
            <v>7.5</v>
          </cell>
          <cell r="H7362">
            <v>10</v>
          </cell>
          <cell r="I7362" t="str">
            <v>MATE MDIV 10730</v>
          </cell>
        </row>
        <row r="7363">
          <cell r="A7363">
            <v>10731</v>
          </cell>
          <cell r="B7363" t="str">
            <v>PEDRA ARDOSIA CINZA 40 X 40 X 1CM</v>
          </cell>
          <cell r="C7363" t="str">
            <v>M2</v>
          </cell>
          <cell r="D7363">
            <v>1</v>
          </cell>
          <cell r="E7363">
            <v>5.68</v>
          </cell>
          <cell r="F7363">
            <v>7.5</v>
          </cell>
          <cell r="H7363">
            <v>10</v>
          </cell>
          <cell r="I7363" t="str">
            <v>MATE MDIV 10731</v>
          </cell>
        </row>
        <row r="7364">
          <cell r="A7364" t="str">
            <v>ÓDIGO</v>
          </cell>
          <cell r="B7364" t="str">
            <v>| DESCRIÇÃO DO INSUMO</v>
          </cell>
          <cell r="C7364" t="str">
            <v>| UNID.</v>
          </cell>
          <cell r="D7364" t="str">
            <v>| CAT.</v>
          </cell>
          <cell r="E7364" t="str">
            <v>P R E Ç O</v>
          </cell>
          <cell r="F7364" t="str">
            <v>S  C A L C</v>
          </cell>
          <cell r="G7364" t="str">
            <v>U L A</v>
          </cell>
          <cell r="H7364" t="str">
            <v>D O S  |</v>
          </cell>
          <cell r="I7364" t="str">
            <v>COD.INTELIGENTE</v>
          </cell>
        </row>
        <row r="7365">
          <cell r="D7365">
            <v>1</v>
          </cell>
          <cell r="E7365" t="str">
            <v>.QUARTIL</v>
          </cell>
          <cell r="F7365" t="str">
            <v>MEDIANO</v>
          </cell>
          <cell r="G7365">
            <v>3</v>
          </cell>
          <cell r="H7365" t="str">
            <v>.QUARTIL</v>
          </cell>
        </row>
        <row r="7367">
          <cell r="A7367" t="str">
            <v>íNCULO..</v>
          </cell>
          <cell r="B7367" t="str">
            <v>...: NACIONAL CAIXA</v>
          </cell>
        </row>
        <row r="7369">
          <cell r="A7369">
            <v>4705</v>
          </cell>
          <cell r="B7369" t="str">
            <v>PEDRA BASALTO CINZA IRREGULAR</v>
          </cell>
          <cell r="C7369" t="str">
            <v>M2</v>
          </cell>
          <cell r="D7369">
            <v>2</v>
          </cell>
          <cell r="E7369">
            <v>12.07</v>
          </cell>
          <cell r="F7369">
            <v>15.93</v>
          </cell>
          <cell r="H7369">
            <v>21.25</v>
          </cell>
          <cell r="I7369" t="str">
            <v>MATE MDIV 4705</v>
          </cell>
        </row>
        <row r="7370">
          <cell r="A7370">
            <v>4748</v>
          </cell>
          <cell r="B7370" t="str">
            <v>PEDRA BRITADA BICA CORRIDA (NAO CLASSIFICADA)</v>
          </cell>
          <cell r="C7370" t="str">
            <v>M3</v>
          </cell>
          <cell r="D7370">
            <v>2</v>
          </cell>
          <cell r="E7370">
            <v>43.9</v>
          </cell>
          <cell r="F7370">
            <v>47.31</v>
          </cell>
          <cell r="H7370">
            <v>52.44</v>
          </cell>
          <cell r="I7370" t="str">
            <v>MATE MDIV 4748</v>
          </cell>
        </row>
        <row r="7371">
          <cell r="A7371">
            <v>4729</v>
          </cell>
          <cell r="B7371" t="str">
            <v>PEDRA BRITADA GRADUADA (CLASSIFICADA)</v>
          </cell>
          <cell r="C7371" t="str">
            <v>M3</v>
          </cell>
          <cell r="D7371">
            <v>2</v>
          </cell>
          <cell r="E7371">
            <v>47.19</v>
          </cell>
          <cell r="F7371">
            <v>50.86</v>
          </cell>
          <cell r="H7371">
            <v>56.38</v>
          </cell>
          <cell r="I7371" t="str">
            <v>MATE MDIV 4729</v>
          </cell>
        </row>
        <row r="7372">
          <cell r="A7372">
            <v>4720</v>
          </cell>
          <cell r="B7372" t="str">
            <v>PEDRA BRITADA N. 0 PEDRISCO OU CASCALHINHO</v>
          </cell>
          <cell r="C7372" t="str">
            <v>M3</v>
          </cell>
          <cell r="D7372">
            <v>2</v>
          </cell>
          <cell r="E7372">
            <v>45</v>
          </cell>
          <cell r="F7372">
            <v>48.5</v>
          </cell>
          <cell r="H7372">
            <v>53.76</v>
          </cell>
          <cell r="I7372" t="str">
            <v>MATE MDIV 4720</v>
          </cell>
        </row>
        <row r="7373">
          <cell r="A7373">
            <v>4727</v>
          </cell>
          <cell r="B7373" t="str">
            <v>PEDRA BRITADA N. 05 OU 75MM</v>
          </cell>
          <cell r="C7373" t="str">
            <v>M3</v>
          </cell>
          <cell r="D7373">
            <v>2</v>
          </cell>
          <cell r="E7373">
            <v>45</v>
          </cell>
          <cell r="F7373">
            <v>48.5</v>
          </cell>
          <cell r="H7373">
            <v>53.76</v>
          </cell>
          <cell r="I7373" t="str">
            <v>MATE MDIV 4727</v>
          </cell>
        </row>
        <row r="7374">
          <cell r="A7374">
            <v>4721</v>
          </cell>
          <cell r="B7374" t="str">
            <v>PEDRA BRITADA N. 1 OU 19 MM</v>
          </cell>
          <cell r="C7374" t="str">
            <v>M3</v>
          </cell>
          <cell r="D7374">
            <v>2</v>
          </cell>
          <cell r="E7374">
            <v>45</v>
          </cell>
          <cell r="F7374">
            <v>63.15</v>
          </cell>
          <cell r="H7374">
            <v>53.76</v>
          </cell>
          <cell r="I7374" t="str">
            <v>MATE MDIV 4721</v>
          </cell>
        </row>
        <row r="7375">
          <cell r="A7375">
            <v>4718</v>
          </cell>
          <cell r="B7375" t="str">
            <v>PEDRA BRITADA N. 2 OU 25 MM</v>
          </cell>
          <cell r="C7375" t="str">
            <v>M3</v>
          </cell>
          <cell r="D7375">
            <v>1</v>
          </cell>
          <cell r="E7375">
            <v>45</v>
          </cell>
          <cell r="F7375">
            <v>60</v>
          </cell>
          <cell r="H7375">
            <v>53.76</v>
          </cell>
          <cell r="I7375" t="str">
            <v>MATE MDIV 4718</v>
          </cell>
        </row>
        <row r="7376">
          <cell r="A7376">
            <v>4722</v>
          </cell>
          <cell r="B7376" t="str">
            <v>PEDRA BRITADA N. 3 OU 38 MM</v>
          </cell>
          <cell r="C7376" t="str">
            <v>M3</v>
          </cell>
          <cell r="D7376">
            <v>2</v>
          </cell>
          <cell r="E7376">
            <v>45</v>
          </cell>
          <cell r="F7376">
            <v>48.5</v>
          </cell>
          <cell r="H7376">
            <v>53.76</v>
          </cell>
          <cell r="I7376" t="str">
            <v>MATE MDIV 4722</v>
          </cell>
        </row>
        <row r="7377">
          <cell r="A7377">
            <v>4723</v>
          </cell>
          <cell r="B7377" t="str">
            <v>PEDRA BRITADA N. 4 OU 50 MM</v>
          </cell>
          <cell r="C7377" t="str">
            <v>M3</v>
          </cell>
          <cell r="D7377">
            <v>2</v>
          </cell>
          <cell r="E7377">
            <v>45</v>
          </cell>
          <cell r="F7377">
            <v>48.5</v>
          </cell>
          <cell r="H7377">
            <v>53.76</v>
          </cell>
          <cell r="I7377" t="str">
            <v>MATE MDIV 4723</v>
          </cell>
        </row>
        <row r="7378">
          <cell r="A7378">
            <v>4712</v>
          </cell>
          <cell r="B7378" t="str">
            <v>PEDRA C/SUPERF LISA NAO TRABALHADA P/ REVESTIMENTO</v>
          </cell>
          <cell r="C7378" t="str">
            <v>M2</v>
          </cell>
          <cell r="D7378">
            <v>2</v>
          </cell>
          <cell r="E7378">
            <v>15.62</v>
          </cell>
          <cell r="F7378">
            <v>20.62</v>
          </cell>
          <cell r="H7378">
            <v>27.5</v>
          </cell>
          <cell r="I7378" t="str">
            <v>MATE MDIV 4712</v>
          </cell>
        </row>
        <row r="7379">
          <cell r="A7379">
            <v>13714</v>
          </cell>
          <cell r="B7379" t="str">
            <v>PEDRA CARIRI 20 X 30CM</v>
          </cell>
          <cell r="C7379" t="str">
            <v>M2</v>
          </cell>
          <cell r="D7379">
            <v>2</v>
          </cell>
          <cell r="E7379">
            <v>21.3</v>
          </cell>
          <cell r="F7379">
            <v>28.12</v>
          </cell>
          <cell r="H7379">
            <v>37.5</v>
          </cell>
          <cell r="I7379" t="str">
            <v>MATE MDIV 13714</v>
          </cell>
        </row>
        <row r="7380">
          <cell r="A7380">
            <v>11089</v>
          </cell>
          <cell r="B7380" t="str">
            <v>PEDRA DE ALVENARIA DE UMA FACE</v>
          </cell>
          <cell r="C7380" t="str">
            <v>M3</v>
          </cell>
          <cell r="D7380">
            <v>2</v>
          </cell>
          <cell r="E7380">
            <v>50.48</v>
          </cell>
          <cell r="F7380">
            <v>54.41</v>
          </cell>
          <cell r="H7380">
            <v>60.31</v>
          </cell>
          <cell r="I7380" t="str">
            <v>MATE MDIV 11089</v>
          </cell>
        </row>
        <row r="7381">
          <cell r="A7381">
            <v>2710</v>
          </cell>
          <cell r="B7381" t="str">
            <v>PEDRA ESMERIL 6 X 3/4"</v>
          </cell>
          <cell r="C7381" t="str">
            <v>UN</v>
          </cell>
          <cell r="D7381">
            <v>2</v>
          </cell>
          <cell r="E7381">
            <v>16.22</v>
          </cell>
          <cell r="F7381">
            <v>19.7</v>
          </cell>
          <cell r="H7381">
            <v>30.05</v>
          </cell>
          <cell r="I7381" t="str">
            <v>MATE MDIV 2710</v>
          </cell>
        </row>
        <row r="7382">
          <cell r="A7382">
            <v>10732</v>
          </cell>
          <cell r="B7382" t="str">
            <v>PEDRA GRANITICA ALMOFADADA ESP = 5 A 6CM P/ REVESTIMENTO</v>
          </cell>
          <cell r="C7382" t="str">
            <v>M2</v>
          </cell>
          <cell r="D7382">
            <v>2</v>
          </cell>
          <cell r="E7382">
            <v>19.170000000000002</v>
          </cell>
          <cell r="F7382">
            <v>25.31</v>
          </cell>
          <cell r="H7382">
            <v>33.75</v>
          </cell>
          <cell r="I7382" t="str">
            <v>MATE MDIV 10732</v>
          </cell>
        </row>
        <row r="7383">
          <cell r="A7383">
            <v>11120</v>
          </cell>
          <cell r="B7383" t="str">
            <v>PEDRA GRANITICA OU BASALTICA FACETADA 20 X 20 X 20CM</v>
          </cell>
          <cell r="C7383" t="str">
            <v>UN</v>
          </cell>
          <cell r="D7383">
            <v>2</v>
          </cell>
          <cell r="E7383">
            <v>1.19</v>
          </cell>
          <cell r="F7383">
            <v>1.19</v>
          </cell>
          <cell r="H7383">
            <v>1.19</v>
          </cell>
          <cell r="I7383" t="str">
            <v>MATE MDIV 11120</v>
          </cell>
        </row>
        <row r="7384">
          <cell r="A7384">
            <v>10733</v>
          </cell>
          <cell r="B7384" t="str">
            <v>PEDRA GRANITICA RACHINHA ESP=2 A 3CM IRREGULAR P/ REVESTIMEN</v>
          </cell>
          <cell r="C7384" t="str">
            <v>M2</v>
          </cell>
          <cell r="D7384">
            <v>2</v>
          </cell>
          <cell r="E7384">
            <v>17.04</v>
          </cell>
          <cell r="F7384">
            <v>22.5</v>
          </cell>
          <cell r="H7384">
            <v>30</v>
          </cell>
          <cell r="I7384" t="str">
            <v>MATE MDIV 10733</v>
          </cell>
        </row>
        <row r="7385">
          <cell r="B7385" t="str">
            <v>TO</v>
          </cell>
        </row>
        <row r="7386">
          <cell r="A7386">
            <v>10734</v>
          </cell>
          <cell r="B7386" t="str">
            <v>PEDRA GRANITICA RACHINHA ESP=2 A 3CM SERRADA P/ REVESTIMENTO</v>
          </cell>
          <cell r="C7386" t="str">
            <v>M2</v>
          </cell>
          <cell r="D7386">
            <v>2</v>
          </cell>
          <cell r="E7386">
            <v>25.91</v>
          </cell>
          <cell r="F7386">
            <v>34.21</v>
          </cell>
          <cell r="H7386">
            <v>45.62</v>
          </cell>
          <cell r="I7386" t="str">
            <v>MATE MDIV 10734</v>
          </cell>
        </row>
        <row r="7387">
          <cell r="A7387">
            <v>10735</v>
          </cell>
          <cell r="B7387" t="str">
            <v>PEDRA ITACOLOMI DO NORTE NATURAL</v>
          </cell>
          <cell r="C7387" t="str">
            <v>M2</v>
          </cell>
          <cell r="D7387">
            <v>2</v>
          </cell>
          <cell r="E7387">
            <v>19.52</v>
          </cell>
          <cell r="F7387">
            <v>25.78</v>
          </cell>
          <cell r="H7387">
            <v>34.369999999999997</v>
          </cell>
          <cell r="I7387" t="str">
            <v>MATE MDIV 10735</v>
          </cell>
        </row>
        <row r="7388">
          <cell r="A7388">
            <v>10736</v>
          </cell>
          <cell r="B7388" t="str">
            <v>PEDRA ITACOLOMI DO NORTE SERRADA</v>
          </cell>
          <cell r="C7388" t="str">
            <v>M2</v>
          </cell>
          <cell r="D7388">
            <v>2</v>
          </cell>
          <cell r="E7388">
            <v>21.79</v>
          </cell>
          <cell r="F7388">
            <v>28.78</v>
          </cell>
          <cell r="H7388">
            <v>38.369999999999997</v>
          </cell>
          <cell r="I7388" t="str">
            <v>MATE MDIV 10736</v>
          </cell>
        </row>
        <row r="7389">
          <cell r="A7389">
            <v>13187</v>
          </cell>
          <cell r="B7389" t="str">
            <v>PEDRA LAGOA SANTA (SERRADA) 20 X 40CM</v>
          </cell>
          <cell r="C7389" t="str">
            <v>M2</v>
          </cell>
          <cell r="D7389">
            <v>2</v>
          </cell>
          <cell r="E7389">
            <v>31.24</v>
          </cell>
          <cell r="F7389">
            <v>41.25</v>
          </cell>
          <cell r="H7389">
            <v>55</v>
          </cell>
          <cell r="I7389" t="str">
            <v>MATE MDIV 13187</v>
          </cell>
        </row>
        <row r="7390">
          <cell r="A7390">
            <v>13188</v>
          </cell>
          <cell r="B7390" t="str">
            <v>PEDRA LAGOA SANTA IRREGULAR</v>
          </cell>
          <cell r="C7390" t="str">
            <v>M2</v>
          </cell>
          <cell r="D7390">
            <v>2</v>
          </cell>
          <cell r="E7390">
            <v>16.329999999999998</v>
          </cell>
          <cell r="F7390">
            <v>21.56</v>
          </cell>
          <cell r="H7390">
            <v>28.75</v>
          </cell>
          <cell r="I7390" t="str">
            <v>MATE MDIV 13188</v>
          </cell>
        </row>
        <row r="7391">
          <cell r="A7391">
            <v>10737</v>
          </cell>
          <cell r="B7391" t="str">
            <v>PEDRA MIRACEMA</v>
          </cell>
          <cell r="C7391" t="str">
            <v>M2</v>
          </cell>
          <cell r="D7391">
            <v>2</v>
          </cell>
          <cell r="E7391">
            <v>14.2</v>
          </cell>
          <cell r="F7391">
            <v>18.75</v>
          </cell>
          <cell r="H7391">
            <v>25</v>
          </cell>
          <cell r="I7391" t="str">
            <v>MATE MDIV 10737</v>
          </cell>
        </row>
        <row r="7392">
          <cell r="A7392">
            <v>10738</v>
          </cell>
          <cell r="B7392" t="str">
            <v>PEDRA PIRENOPOLIS C/ CORTE MANUAL - RETALHO COR AVERMELHADA</v>
          </cell>
          <cell r="C7392" t="str">
            <v>M2</v>
          </cell>
          <cell r="D7392">
            <v>2</v>
          </cell>
          <cell r="E7392">
            <v>13.91</v>
          </cell>
          <cell r="F7392">
            <v>18.37</v>
          </cell>
          <cell r="H7392">
            <v>24.5</v>
          </cell>
          <cell r="I7392" t="str">
            <v>MATE MDIV 10738</v>
          </cell>
        </row>
        <row r="7393">
          <cell r="A7393">
            <v>4717</v>
          </cell>
          <cell r="B7393" t="str">
            <v>PEDRA PORTUGUESA BRANCA</v>
          </cell>
          <cell r="C7393" t="str">
            <v>M2</v>
          </cell>
          <cell r="D7393">
            <v>2</v>
          </cell>
          <cell r="E7393">
            <v>13.49</v>
          </cell>
          <cell r="F7393">
            <v>17.809999999999999</v>
          </cell>
          <cell r="H7393">
            <v>23.75</v>
          </cell>
          <cell r="I7393" t="str">
            <v>MATE MDIV 4717</v>
          </cell>
        </row>
        <row r="7394">
          <cell r="A7394">
            <v>4708</v>
          </cell>
          <cell r="B7394" t="str">
            <v>PEDRA PORTUGUESA PRETA</v>
          </cell>
          <cell r="C7394" t="str">
            <v>M2</v>
          </cell>
          <cell r="D7394">
            <v>2</v>
          </cell>
          <cell r="E7394">
            <v>7.81</v>
          </cell>
          <cell r="F7394">
            <v>10.31</v>
          </cell>
          <cell r="H7394">
            <v>13.75</v>
          </cell>
          <cell r="I7394" t="str">
            <v>MATE MDIV 4708</v>
          </cell>
        </row>
        <row r="7395">
          <cell r="A7395" t="str">
            <v>ÓDIGO</v>
          </cell>
          <cell r="B7395" t="str">
            <v>| DESCRIÇÃO DO INSUMO</v>
          </cell>
          <cell r="C7395" t="str">
            <v>| UNID.</v>
          </cell>
          <cell r="D7395" t="str">
            <v>| CAT.</v>
          </cell>
          <cell r="E7395" t="str">
            <v>P R E Ç O</v>
          </cell>
          <cell r="F7395" t="str">
            <v>S  C A L C</v>
          </cell>
          <cell r="G7395" t="str">
            <v>U L A</v>
          </cell>
          <cell r="H7395" t="str">
            <v>D O S  |</v>
          </cell>
          <cell r="I7395" t="str">
            <v>COD.INTELIGENTE</v>
          </cell>
        </row>
        <row r="7396">
          <cell r="D7396">
            <v>1</v>
          </cell>
          <cell r="E7396" t="str">
            <v>.QUARTIL</v>
          </cell>
          <cell r="F7396" t="str">
            <v>MEDIANO</v>
          </cell>
          <cell r="G7396">
            <v>3</v>
          </cell>
          <cell r="H7396" t="str">
            <v>.QUARTIL</v>
          </cell>
        </row>
        <row r="7398">
          <cell r="A7398" t="str">
            <v>íNCULO..</v>
          </cell>
          <cell r="B7398" t="str">
            <v>...: NACIONAL CAIXA</v>
          </cell>
        </row>
        <row r="7400">
          <cell r="A7400">
            <v>14326</v>
          </cell>
          <cell r="B7400" t="str">
            <v>PEDRA QUIXADA</v>
          </cell>
          <cell r="C7400" t="str">
            <v>M2</v>
          </cell>
          <cell r="D7400">
            <v>2</v>
          </cell>
          <cell r="E7400">
            <v>17.04</v>
          </cell>
          <cell r="F7400">
            <v>22.5</v>
          </cell>
          <cell r="H7400">
            <v>30</v>
          </cell>
          <cell r="I7400" t="str">
            <v>MATE MDIV 14326</v>
          </cell>
        </row>
        <row r="7401">
          <cell r="A7401">
            <v>4709</v>
          </cell>
          <cell r="B7401" t="str">
            <v>PEDRA RACHAO P/ REVESTIMENTO</v>
          </cell>
          <cell r="C7401" t="str">
            <v>M2</v>
          </cell>
          <cell r="D7401">
            <v>2</v>
          </cell>
          <cell r="E7401">
            <v>33.369999999999997</v>
          </cell>
          <cell r="F7401">
            <v>44.06</v>
          </cell>
          <cell r="H7401">
            <v>58.75</v>
          </cell>
          <cell r="I7401" t="str">
            <v>MATE MDIV 4709</v>
          </cell>
        </row>
        <row r="7402">
          <cell r="A7402">
            <v>13189</v>
          </cell>
          <cell r="B7402" t="str">
            <v>PEDRA RIO VERDE (SERRADA) 20 X 40CM</v>
          </cell>
          <cell r="C7402" t="str">
            <v>M2</v>
          </cell>
          <cell r="D7402">
            <v>2</v>
          </cell>
          <cell r="E7402">
            <v>28.4</v>
          </cell>
          <cell r="F7402">
            <v>37.5</v>
          </cell>
          <cell r="H7402">
            <v>50</v>
          </cell>
          <cell r="I7402" t="str">
            <v>MATE MDIV 13189</v>
          </cell>
        </row>
        <row r="7403">
          <cell r="A7403">
            <v>4714</v>
          </cell>
          <cell r="B7403" t="str">
            <v>PEDRA SABAO</v>
          </cell>
          <cell r="C7403" t="str">
            <v>M2</v>
          </cell>
          <cell r="D7403">
            <v>2</v>
          </cell>
          <cell r="E7403">
            <v>28.4</v>
          </cell>
          <cell r="F7403">
            <v>37.5</v>
          </cell>
          <cell r="H7403">
            <v>50</v>
          </cell>
          <cell r="I7403" t="str">
            <v>MATE MDIV 4714</v>
          </cell>
        </row>
        <row r="7404">
          <cell r="A7404">
            <v>4710</v>
          </cell>
          <cell r="B7404" t="str">
            <v>PEDRA SAO TOME 20 X 40CM</v>
          </cell>
          <cell r="C7404" t="str">
            <v>M2</v>
          </cell>
          <cell r="D7404">
            <v>2</v>
          </cell>
          <cell r="E7404">
            <v>25.2</v>
          </cell>
          <cell r="F7404">
            <v>33.28</v>
          </cell>
          <cell r="H7404">
            <v>44.37</v>
          </cell>
          <cell r="I7404" t="str">
            <v>MATE MDIV 4710</v>
          </cell>
        </row>
        <row r="7405">
          <cell r="A7405">
            <v>4730</v>
          </cell>
          <cell r="B7405" t="str">
            <v>PEDRA-DE-MAO OU PEDRA RACHAO P/ MURO ARRIMO/FUNDACAO/ENROCAM</v>
          </cell>
          <cell r="C7405" t="str">
            <v>M3</v>
          </cell>
          <cell r="D7405">
            <v>2</v>
          </cell>
          <cell r="E7405">
            <v>49.39</v>
          </cell>
          <cell r="F7405">
            <v>53.23</v>
          </cell>
          <cell r="H7405">
            <v>59</v>
          </cell>
          <cell r="I7405" t="str">
            <v>MATE MDIV 4730</v>
          </cell>
        </row>
        <row r="7406">
          <cell r="B7406" t="str">
            <v>ENTO  ETC</v>
          </cell>
        </row>
        <row r="7407">
          <cell r="A7407">
            <v>4750</v>
          </cell>
          <cell r="B7407" t="str">
            <v>PEDREIRO</v>
          </cell>
          <cell r="C7407" t="str">
            <v>H</v>
          </cell>
          <cell r="D7407">
            <v>1</v>
          </cell>
          <cell r="E7407">
            <v>3.1</v>
          </cell>
          <cell r="F7407">
            <v>3.54</v>
          </cell>
          <cell r="H7407">
            <v>3.1</v>
          </cell>
          <cell r="I7407" t="str">
            <v>MOBR MOBA 4750</v>
          </cell>
        </row>
        <row r="7408">
          <cell r="A7408">
            <v>4826</v>
          </cell>
          <cell r="B7408" t="str">
            <v>PEITORIL MARMORE BRANCO L = 15CM ESP = 3CM, POLIDO</v>
          </cell>
          <cell r="C7408" t="str">
            <v>M</v>
          </cell>
          <cell r="D7408">
            <v>2</v>
          </cell>
          <cell r="E7408">
            <v>22.56</v>
          </cell>
          <cell r="F7408">
            <v>25.81</v>
          </cell>
          <cell r="H7408">
            <v>29.44</v>
          </cell>
          <cell r="I7408" t="str">
            <v>MATE MDIV 4826</v>
          </cell>
        </row>
        <row r="7409">
          <cell r="A7409">
            <v>4825</v>
          </cell>
          <cell r="B7409" t="str">
            <v>PEITORIL MARMORE BRANCO L = 25CM ESP = 3CM, POLIDO</v>
          </cell>
          <cell r="C7409" t="str">
            <v>M</v>
          </cell>
          <cell r="D7409">
            <v>2</v>
          </cell>
          <cell r="E7409">
            <v>30.6</v>
          </cell>
          <cell r="F7409">
            <v>35.01</v>
          </cell>
          <cell r="H7409">
            <v>39.93</v>
          </cell>
          <cell r="I7409" t="str">
            <v>MATE MDIV 4825</v>
          </cell>
        </row>
        <row r="7410">
          <cell r="A7410">
            <v>10855</v>
          </cell>
          <cell r="B7410" t="str">
            <v>PEITORIL PRE-MOLDADO DE GRANILITE, MARMORITE OU GRANITINA L</v>
          </cell>
          <cell r="C7410" t="str">
            <v>M</v>
          </cell>
          <cell r="D7410">
            <v>2</v>
          </cell>
          <cell r="E7410">
            <v>18.48</v>
          </cell>
          <cell r="F7410">
            <v>18.48</v>
          </cell>
          <cell r="H7410">
            <v>18.48</v>
          </cell>
          <cell r="I7410" t="str">
            <v>MATE MDIV 10855</v>
          </cell>
        </row>
        <row r="7411">
          <cell r="B7411" t="str">
            <v>= 15CM</v>
          </cell>
        </row>
        <row r="7412">
          <cell r="A7412">
            <v>13340</v>
          </cell>
          <cell r="B7412" t="str">
            <v>PERFIL "U" CHAPA ACO DOBRADA E = 3,04MM H = 20CM ABAS = 5CM</v>
          </cell>
          <cell r="C7412" t="str">
            <v>M</v>
          </cell>
          <cell r="D7412">
            <v>2</v>
          </cell>
          <cell r="E7412">
            <v>12.62</v>
          </cell>
          <cell r="F7412">
            <v>14.96</v>
          </cell>
          <cell r="H7412">
            <v>16.72</v>
          </cell>
          <cell r="I7412" t="str">
            <v>MATE MDIV 13340</v>
          </cell>
        </row>
        <row r="7413">
          <cell r="B7413" t="str">
            <v>(4,36KG/M)</v>
          </cell>
        </row>
        <row r="7414">
          <cell r="A7414">
            <v>10962</v>
          </cell>
          <cell r="B7414" t="str">
            <v>PERFIL ACO ESTRUTURAL "H" - 6" X 6" (QUALQUER ESPESSURA)</v>
          </cell>
          <cell r="C7414" t="str">
            <v>KG</v>
          </cell>
          <cell r="D7414">
            <v>2</v>
          </cell>
          <cell r="E7414">
            <v>3.96</v>
          </cell>
          <cell r="F7414">
            <v>5.42</v>
          </cell>
          <cell r="H7414">
            <v>5.24</v>
          </cell>
          <cell r="I7414" t="str">
            <v>MATE MDIV 10962</v>
          </cell>
        </row>
        <row r="7415">
          <cell r="A7415">
            <v>4764</v>
          </cell>
          <cell r="B7415" t="str">
            <v>PERFIL ACO ESTRUTURAL "I" - 10" X 4 5/8" (QUALQUER ESPESSURA</v>
          </cell>
          <cell r="C7415" t="str">
            <v>KG</v>
          </cell>
          <cell r="D7415">
            <v>1</v>
          </cell>
          <cell r="E7415">
            <v>3.23</v>
          </cell>
          <cell r="F7415">
            <v>3.83</v>
          </cell>
          <cell r="H7415">
            <v>4.28</v>
          </cell>
          <cell r="I7415" t="str">
            <v>MATE MDIV 4764</v>
          </cell>
        </row>
        <row r="7416">
          <cell r="B7416" t="str">
            <v>)</v>
          </cell>
        </row>
        <row r="7417">
          <cell r="A7417">
            <v>4773</v>
          </cell>
          <cell r="B7417" t="str">
            <v>PERFIL ACO ESTRUTURAL "I" - 10" X 4 5/8" ESP=11,35 MM (44,65</v>
          </cell>
          <cell r="C7417" t="str">
            <v>M</v>
          </cell>
          <cell r="D7417">
            <v>2</v>
          </cell>
          <cell r="E7417">
            <v>149.66</v>
          </cell>
          <cell r="F7417">
            <v>177.46</v>
          </cell>
          <cell r="H7417">
            <v>198.31</v>
          </cell>
          <cell r="I7417" t="str">
            <v>MATE MDIV 4773</v>
          </cell>
        </row>
        <row r="7418">
          <cell r="B7418" t="str">
            <v>KG/M)</v>
          </cell>
        </row>
        <row r="7419">
          <cell r="A7419">
            <v>4774</v>
          </cell>
          <cell r="B7419" t="str">
            <v>PERFIL ACO ESTRUTURAL "I" - 12" X 5 1/4" (QUALQUER ESPESSURA</v>
          </cell>
          <cell r="C7419" t="str">
            <v>KG</v>
          </cell>
          <cell r="D7419">
            <v>2</v>
          </cell>
          <cell r="E7419">
            <v>3.77</v>
          </cell>
          <cell r="F7419">
            <v>4.4800000000000004</v>
          </cell>
          <cell r="H7419">
            <v>5</v>
          </cell>
          <cell r="I7419" t="str">
            <v>MATE MDIV 4774</v>
          </cell>
        </row>
        <row r="7420">
          <cell r="B7420" t="str">
            <v>)</v>
          </cell>
        </row>
        <row r="7421">
          <cell r="A7421">
            <v>4775</v>
          </cell>
          <cell r="B7421" t="str">
            <v>PERFIL ACO ESTRUTURAL "I" - 12" X 5 1/4" ESP=11,68 MM (60,71</v>
          </cell>
          <cell r="C7421" t="str">
            <v>M</v>
          </cell>
          <cell r="D7421">
            <v>2</v>
          </cell>
          <cell r="E7421">
            <v>223.84</v>
          </cell>
          <cell r="F7421">
            <v>265.42</v>
          </cell>
          <cell r="H7421">
            <v>296.60000000000002</v>
          </cell>
          <cell r="I7421" t="str">
            <v>MATE MDIV 4775</v>
          </cell>
        </row>
        <row r="7422">
          <cell r="B7422" t="str">
            <v>KG/M)</v>
          </cell>
        </row>
        <row r="7423">
          <cell r="A7423">
            <v>4776</v>
          </cell>
          <cell r="B7423" t="str">
            <v>PERFIL ACO ESTRUTURAL "I" - 12" X 5 1/4" ESP=14,35 MM (66,97</v>
          </cell>
          <cell r="C7423" t="str">
            <v>M</v>
          </cell>
          <cell r="D7423">
            <v>2</v>
          </cell>
          <cell r="E7423">
            <v>244.88</v>
          </cell>
          <cell r="F7423">
            <v>290.37</v>
          </cell>
          <cell r="H7423">
            <v>324.48</v>
          </cell>
          <cell r="I7423" t="str">
            <v>MATE MDIV 4776</v>
          </cell>
        </row>
        <row r="7424">
          <cell r="B7424" t="str">
            <v>KG/M)</v>
          </cell>
        </row>
        <row r="7425">
          <cell r="A7425">
            <v>4765</v>
          </cell>
          <cell r="B7425" t="str">
            <v>PERFIL ACO ESTRUTURAL "I" - 4" X 2 5/8" ESP=6,43 MM (12,65 K</v>
          </cell>
          <cell r="C7425" t="str">
            <v>M</v>
          </cell>
          <cell r="D7425">
            <v>2</v>
          </cell>
          <cell r="E7425">
            <v>38.159999999999997</v>
          </cell>
          <cell r="F7425">
            <v>45.24</v>
          </cell>
          <cell r="H7425">
            <v>50.56</v>
          </cell>
          <cell r="I7425" t="str">
            <v>MATE MDIV 4765</v>
          </cell>
        </row>
        <row r="7426">
          <cell r="A7426" t="str">
            <v>ÓDIGO</v>
          </cell>
          <cell r="B7426" t="str">
            <v>| DESCRIÇÃO DO INSUMO</v>
          </cell>
          <cell r="C7426" t="str">
            <v>| UNID.</v>
          </cell>
          <cell r="D7426" t="str">
            <v>| CAT.</v>
          </cell>
          <cell r="E7426" t="str">
            <v>P R E Ç O</v>
          </cell>
          <cell r="F7426" t="str">
            <v>S  C A L C</v>
          </cell>
          <cell r="G7426" t="str">
            <v>U L A</v>
          </cell>
          <cell r="H7426" t="str">
            <v>D O S  |</v>
          </cell>
          <cell r="I7426" t="str">
            <v>COD.INTELIGENTE</v>
          </cell>
        </row>
        <row r="7427">
          <cell r="D7427">
            <v>1</v>
          </cell>
          <cell r="E7427" t="str">
            <v>.QUARTIL</v>
          </cell>
          <cell r="F7427" t="str">
            <v>MEDIANO</v>
          </cell>
          <cell r="G7427">
            <v>3</v>
          </cell>
          <cell r="H7427" t="str">
            <v>.QUARTIL</v>
          </cell>
        </row>
        <row r="7429">
          <cell r="A7429" t="str">
            <v>íNCULO..</v>
          </cell>
          <cell r="B7429" t="str">
            <v>...: NACIONAL CAIXA</v>
          </cell>
        </row>
        <row r="7431">
          <cell r="B7431" t="str">
            <v>G/M)</v>
          </cell>
        </row>
        <row r="7432">
          <cell r="A7432">
            <v>4766</v>
          </cell>
          <cell r="B7432" t="str">
            <v>PERFIL ACO ESTRUTURAL "I" - 6" X 3 3/8" (QUALQUER ESPESSURA)</v>
          </cell>
          <cell r="C7432" t="str">
            <v>KG</v>
          </cell>
          <cell r="D7432">
            <v>2</v>
          </cell>
          <cell r="E7432">
            <v>3.01</v>
          </cell>
          <cell r="F7432">
            <v>3.57</v>
          </cell>
          <cell r="H7432">
            <v>3.99</v>
          </cell>
          <cell r="I7432" t="str">
            <v>MATE MDIV 4766</v>
          </cell>
        </row>
        <row r="7433">
          <cell r="A7433">
            <v>4767</v>
          </cell>
          <cell r="B7433" t="str">
            <v>PERFIL ACO ESTRUTURAL "I" - 6" X 3 3/8" ESP=8,71 MM (21,95 K</v>
          </cell>
          <cell r="C7433" t="str">
            <v>M</v>
          </cell>
          <cell r="D7433">
            <v>2</v>
          </cell>
          <cell r="E7433">
            <v>66.88</v>
          </cell>
          <cell r="F7433">
            <v>79.3</v>
          </cell>
          <cell r="H7433">
            <v>88.62</v>
          </cell>
          <cell r="I7433" t="str">
            <v>MATE MDIV 4767</v>
          </cell>
        </row>
        <row r="7434">
          <cell r="B7434" t="str">
            <v>G/M)</v>
          </cell>
        </row>
        <row r="7435">
          <cell r="A7435">
            <v>4768</v>
          </cell>
          <cell r="B7435" t="str">
            <v>PERFIL ACO ESTRUTURAL "I" - 8" X 4" (QUALQUER ESPESSURA)</v>
          </cell>
          <cell r="C7435" t="str">
            <v>KG</v>
          </cell>
          <cell r="D7435">
            <v>2</v>
          </cell>
          <cell r="E7435">
            <v>3.35</v>
          </cell>
          <cell r="F7435">
            <v>3.97</v>
          </cell>
          <cell r="H7435">
            <v>4.4400000000000004</v>
          </cell>
          <cell r="I7435" t="str">
            <v>MATE MDIV 4768</v>
          </cell>
        </row>
        <row r="7436">
          <cell r="A7436">
            <v>10963</v>
          </cell>
          <cell r="B7436" t="str">
            <v>PERFIL ACO ESTRUTURAL "I" - 8" X 4" ESP=11,20 MM (34,22 KG/M</v>
          </cell>
          <cell r="C7436" t="str">
            <v>M</v>
          </cell>
          <cell r="D7436">
            <v>2</v>
          </cell>
          <cell r="E7436">
            <v>124.08</v>
          </cell>
          <cell r="F7436">
            <v>147.13</v>
          </cell>
          <cell r="H7436">
            <v>164.42</v>
          </cell>
          <cell r="I7436" t="str">
            <v>MATE MDIV 10963</v>
          </cell>
        </row>
        <row r="7437">
          <cell r="B7437" t="str">
            <v>)</v>
          </cell>
        </row>
        <row r="7438">
          <cell r="A7438">
            <v>4769</v>
          </cell>
          <cell r="B7438" t="str">
            <v>PERFIL ACO ESTRUTURAL "I" - 8" X 4" ESP=8,86 MM (30,50 KG/M)</v>
          </cell>
          <cell r="C7438" t="str">
            <v>M</v>
          </cell>
          <cell r="D7438">
            <v>2</v>
          </cell>
          <cell r="E7438">
            <v>107.8</v>
          </cell>
          <cell r="F7438">
            <v>127.83</v>
          </cell>
          <cell r="H7438">
            <v>142.85</v>
          </cell>
          <cell r="I7438" t="str">
            <v>MATE MDIV 4769</v>
          </cell>
        </row>
        <row r="7439">
          <cell r="A7439">
            <v>10964</v>
          </cell>
          <cell r="B7439" t="str">
            <v>PERFIL ACO ESTRUTURAL "U" - 15" X 3 3/8" (QUALQUER ESPESSURA</v>
          </cell>
          <cell r="C7439" t="str">
            <v>KG</v>
          </cell>
          <cell r="D7439">
            <v>2</v>
          </cell>
          <cell r="E7439">
            <v>3.96</v>
          </cell>
          <cell r="F7439">
            <v>4.6900000000000004</v>
          </cell>
          <cell r="H7439">
            <v>5.24</v>
          </cell>
          <cell r="I7439" t="str">
            <v>MATE MDIV 10964</v>
          </cell>
        </row>
        <row r="7440">
          <cell r="B7440" t="str">
            <v>)</v>
          </cell>
        </row>
        <row r="7441">
          <cell r="A7441">
            <v>10965</v>
          </cell>
          <cell r="B7441" t="str">
            <v>PERFIL ACO ESTRUTURAL "U" - 4" X 1 5/8" ESP=6,27 MM (9,30 KG</v>
          </cell>
          <cell r="C7441" t="str">
            <v>M</v>
          </cell>
          <cell r="D7441">
            <v>2</v>
          </cell>
          <cell r="E7441">
            <v>27.77</v>
          </cell>
          <cell r="F7441">
            <v>32.93</v>
          </cell>
          <cell r="H7441">
            <v>36.79</v>
          </cell>
          <cell r="I7441" t="str">
            <v>MATE MDIV 10965</v>
          </cell>
        </row>
        <row r="7442">
          <cell r="B7442" t="str">
            <v>/M)</v>
          </cell>
        </row>
        <row r="7443">
          <cell r="A7443">
            <v>10966</v>
          </cell>
          <cell r="B7443" t="str">
            <v>PERFIL ACO ESTRUTURAL "U" - 6" X 2" (QUALQUER ESPESSURA)</v>
          </cell>
          <cell r="C7443" t="str">
            <v>KG</v>
          </cell>
          <cell r="D7443">
            <v>2</v>
          </cell>
          <cell r="E7443">
            <v>3.1</v>
          </cell>
          <cell r="F7443">
            <v>4.25</v>
          </cell>
          <cell r="H7443">
            <v>4.1100000000000003</v>
          </cell>
          <cell r="I7443" t="str">
            <v>MATE MDIV 10966</v>
          </cell>
        </row>
        <row r="7444">
          <cell r="A7444">
            <v>11651</v>
          </cell>
          <cell r="B7444" t="str">
            <v>PERFURATRIZ A AR COMPRIMIDO ATLAS COPCO RH-571 17,8KG MANUAL</v>
          </cell>
          <cell r="C7444" t="str">
            <v>UN</v>
          </cell>
          <cell r="D7444">
            <v>1</v>
          </cell>
          <cell r="E7444">
            <v>3152.44</v>
          </cell>
          <cell r="F7444">
            <v>3152.44</v>
          </cell>
          <cell r="H7444">
            <v>3152.44</v>
          </cell>
          <cell r="I7444" t="str">
            <v>EQHP EQAQ 11651</v>
          </cell>
        </row>
        <row r="7445">
          <cell r="B7445" t="str">
            <v>DIAM 3,0CM</v>
          </cell>
        </row>
        <row r="7446">
          <cell r="A7446">
            <v>4778</v>
          </cell>
          <cell r="B7446" t="str">
            <v>PERFURATRIZ PNEUMATICA P/ ROCHA TIPO ATLAS COPCO RH-571 - 17</v>
          </cell>
          <cell r="C7446" t="str">
            <v>H</v>
          </cell>
          <cell r="D7446">
            <v>1</v>
          </cell>
          <cell r="E7446">
            <v>2.78</v>
          </cell>
          <cell r="F7446">
            <v>2.78</v>
          </cell>
          <cell r="H7446">
            <v>2.78</v>
          </cell>
          <cell r="I7446" t="str">
            <v>EQHP EQLC 4778</v>
          </cell>
        </row>
        <row r="7447">
          <cell r="B7447" t="str">
            <v>,0KG OU EQUIV</v>
          </cell>
        </row>
        <row r="7448">
          <cell r="A7448">
            <v>4780</v>
          </cell>
          <cell r="B7448" t="str">
            <v>PERFURATRIZ PNEUMATICA P/ ROCHA TIPO ATLAS COPCO RH-658 - 24</v>
          </cell>
          <cell r="C7448" t="str">
            <v>H</v>
          </cell>
          <cell r="D7448">
            <v>2</v>
          </cell>
          <cell r="E7448">
            <v>2.78</v>
          </cell>
          <cell r="F7448">
            <v>2.78</v>
          </cell>
          <cell r="H7448">
            <v>2.78</v>
          </cell>
          <cell r="I7448" t="str">
            <v>EQHP EQLC 4780</v>
          </cell>
        </row>
        <row r="7449">
          <cell r="B7449" t="str">
            <v>,0KG OU EQUIV</v>
          </cell>
        </row>
        <row r="7450">
          <cell r="A7450">
            <v>1746</v>
          </cell>
          <cell r="B7450" t="str">
            <v>PIA ACO INOXIDAVEL 120 X 60CM C/1 CUBA</v>
          </cell>
          <cell r="C7450" t="str">
            <v>UN</v>
          </cell>
          <cell r="D7450">
            <v>1</v>
          </cell>
          <cell r="E7450">
            <v>115.06</v>
          </cell>
          <cell r="F7450">
            <v>125.29</v>
          </cell>
          <cell r="H7450">
            <v>149.94999999999999</v>
          </cell>
          <cell r="I7450" t="str">
            <v>MATE MDIV 1746</v>
          </cell>
        </row>
        <row r="7451">
          <cell r="A7451">
            <v>1748</v>
          </cell>
          <cell r="B7451" t="str">
            <v>PIA ACO INOXIDAVEL 130 X 60CM C/1 CUBA</v>
          </cell>
          <cell r="C7451" t="str">
            <v>UN</v>
          </cell>
          <cell r="D7451">
            <v>2</v>
          </cell>
          <cell r="E7451">
            <v>131.47</v>
          </cell>
          <cell r="F7451">
            <v>143.16</v>
          </cell>
          <cell r="H7451">
            <v>171.34</v>
          </cell>
          <cell r="I7451" t="str">
            <v>MATE MDIV 1748</v>
          </cell>
        </row>
        <row r="7452">
          <cell r="A7452">
            <v>1745</v>
          </cell>
          <cell r="B7452" t="str">
            <v>PIA ACO INOXIDAVEL 160 X 60CM C/1 CUBA</v>
          </cell>
          <cell r="C7452" t="str">
            <v>UN</v>
          </cell>
          <cell r="D7452">
            <v>2</v>
          </cell>
          <cell r="E7452">
            <v>159.97</v>
          </cell>
          <cell r="F7452">
            <v>174.2</v>
          </cell>
          <cell r="H7452">
            <v>208.49</v>
          </cell>
          <cell r="I7452" t="str">
            <v>MATE MDIV 1745</v>
          </cell>
        </row>
        <row r="7453">
          <cell r="A7453">
            <v>1749</v>
          </cell>
          <cell r="B7453" t="str">
            <v>PIA ACO INOXIDAVEL 180 X 60CM C/1 CUBA</v>
          </cell>
          <cell r="C7453" t="str">
            <v>UN</v>
          </cell>
          <cell r="D7453">
            <v>2</v>
          </cell>
          <cell r="E7453">
            <v>179.95</v>
          </cell>
          <cell r="F7453">
            <v>195.95</v>
          </cell>
          <cell r="H7453">
            <v>234.51</v>
          </cell>
          <cell r="I7453" t="str">
            <v>MATE MDIV 1749</v>
          </cell>
        </row>
        <row r="7454">
          <cell r="A7454">
            <v>1750</v>
          </cell>
          <cell r="B7454" t="str">
            <v>PIA ACO INOXIDAVEL 200 X 60CM C/2 CUBAS</v>
          </cell>
          <cell r="C7454" t="str">
            <v>UN</v>
          </cell>
          <cell r="D7454">
            <v>2</v>
          </cell>
          <cell r="E7454">
            <v>232.57</v>
          </cell>
          <cell r="F7454">
            <v>253.25</v>
          </cell>
          <cell r="H7454">
            <v>303.08999999999997</v>
          </cell>
          <cell r="I7454" t="str">
            <v>MATE MDIV 1750</v>
          </cell>
        </row>
        <row r="7455">
          <cell r="A7455">
            <v>2713</v>
          </cell>
          <cell r="B7455" t="str">
            <v>PICARETA PONTA E PONTA SEM CABO</v>
          </cell>
          <cell r="C7455" t="str">
            <v>UN</v>
          </cell>
          <cell r="D7455">
            <v>2</v>
          </cell>
          <cell r="E7455">
            <v>14.6</v>
          </cell>
          <cell r="F7455">
            <v>17.73</v>
          </cell>
          <cell r="H7455">
            <v>27.04</v>
          </cell>
          <cell r="I7455" t="str">
            <v>MATE MDIV 2713</v>
          </cell>
        </row>
        <row r="7456">
          <cell r="A7456">
            <v>13617</v>
          </cell>
          <cell r="B7456" t="str">
            <v>PICK UP VOLKSWAGEN MOD. SAVEIRO CL 1.8, 98CV, A GASOLINA</v>
          </cell>
          <cell r="C7456" t="str">
            <v>UN</v>
          </cell>
          <cell r="D7456" t="str">
            <v>2     5</v>
          </cell>
          <cell r="E7456">
            <v>8340.19</v>
          </cell>
          <cell r="F7456">
            <v>58340.19</v>
          </cell>
          <cell r="G7456">
            <v>5</v>
          </cell>
          <cell r="H7456">
            <v>8340.19</v>
          </cell>
          <cell r="I7456" t="str">
            <v>EQHP EQAQ 13617</v>
          </cell>
        </row>
        <row r="7457">
          <cell r="A7457" t="str">
            <v>ÓDIGO</v>
          </cell>
          <cell r="B7457" t="str">
            <v>| DESCRIÇÃO DO INSUMO</v>
          </cell>
          <cell r="C7457" t="str">
            <v>| UNID.</v>
          </cell>
          <cell r="D7457" t="str">
            <v>| CAT.</v>
          </cell>
          <cell r="E7457" t="str">
            <v>P R E Ç O</v>
          </cell>
          <cell r="F7457" t="str">
            <v>S  C A L C</v>
          </cell>
          <cell r="G7457" t="str">
            <v>U L A</v>
          </cell>
          <cell r="H7457" t="str">
            <v>D O S  |</v>
          </cell>
          <cell r="I7457" t="str">
            <v>COD.INTELIGENTE</v>
          </cell>
        </row>
        <row r="7458">
          <cell r="D7458">
            <v>1</v>
          </cell>
          <cell r="E7458" t="str">
            <v>.QUARTIL</v>
          </cell>
          <cell r="F7458" t="str">
            <v>MEDIANO</v>
          </cell>
          <cell r="G7458">
            <v>3</v>
          </cell>
          <cell r="H7458" t="str">
            <v>.QUARTIL</v>
          </cell>
        </row>
        <row r="7460">
          <cell r="A7460" t="str">
            <v>íNCULO..</v>
          </cell>
          <cell r="B7460" t="str">
            <v>...: NACIONAL CAIXA</v>
          </cell>
        </row>
        <row r="7462">
          <cell r="A7462">
            <v>5328</v>
          </cell>
          <cell r="B7462" t="str">
            <v>PIGMENTO CONCENTRADO PARA TINTA PVA BISNAGA 60ML</v>
          </cell>
          <cell r="C7462" t="str">
            <v>UN</v>
          </cell>
          <cell r="D7462">
            <v>2</v>
          </cell>
          <cell r="E7462">
            <v>3.46</v>
          </cell>
          <cell r="F7462">
            <v>3.75</v>
          </cell>
          <cell r="H7462">
            <v>4</v>
          </cell>
          <cell r="I7462" t="str">
            <v>MATE MDIV 5328</v>
          </cell>
        </row>
        <row r="7463">
          <cell r="A7463">
            <v>5329</v>
          </cell>
          <cell r="B7463" t="str">
            <v>PIGMENTO CONCENTRADO PARA TINTA TIPO CORALCOR BISNAGA 28CM3</v>
          </cell>
          <cell r="C7463" t="str">
            <v>UN</v>
          </cell>
          <cell r="D7463">
            <v>2</v>
          </cell>
          <cell r="E7463">
            <v>4.1900000000000004</v>
          </cell>
          <cell r="F7463">
            <v>4.53</v>
          </cell>
          <cell r="H7463">
            <v>4.84</v>
          </cell>
          <cell r="I7463" t="str">
            <v>MATE MDIV 5329</v>
          </cell>
        </row>
        <row r="7464">
          <cell r="A7464">
            <v>5327</v>
          </cell>
          <cell r="B7464" t="str">
            <v>PIGMENTO TP PO XADREZ</v>
          </cell>
          <cell r="C7464" t="str">
            <v>KG</v>
          </cell>
          <cell r="D7464">
            <v>2</v>
          </cell>
          <cell r="E7464">
            <v>26</v>
          </cell>
          <cell r="F7464">
            <v>28.13</v>
          </cell>
          <cell r="H7464">
            <v>30.04</v>
          </cell>
          <cell r="I7464" t="str">
            <v>MATE MDIV 5327</v>
          </cell>
        </row>
        <row r="7465">
          <cell r="A7465">
            <v>11091</v>
          </cell>
          <cell r="B7465" t="str">
            <v>PINGADEIRA PLASTICA P/ TELHA FIBROCIMENTO CANALETE 49 OU KAL</v>
          </cell>
          <cell r="C7465" t="str">
            <v>UN</v>
          </cell>
          <cell r="D7465">
            <v>2</v>
          </cell>
          <cell r="E7465">
            <v>0.3</v>
          </cell>
          <cell r="F7465">
            <v>0.3</v>
          </cell>
          <cell r="H7465">
            <v>0.3</v>
          </cell>
          <cell r="I7465" t="str">
            <v>MATE MDIV 11091</v>
          </cell>
        </row>
        <row r="7466">
          <cell r="B7466" t="str">
            <v>HETA</v>
          </cell>
        </row>
        <row r="7467">
          <cell r="A7467">
            <v>11092</v>
          </cell>
          <cell r="B7467" t="str">
            <v>PINGADEIRA PLASTICA P/ TELHA FIBROCIMENTO CANALETE 90</v>
          </cell>
          <cell r="C7467" t="str">
            <v>UN</v>
          </cell>
          <cell r="D7467">
            <v>2</v>
          </cell>
          <cell r="E7467">
            <v>0.32</v>
          </cell>
          <cell r="F7467">
            <v>0.32</v>
          </cell>
          <cell r="H7467">
            <v>0.32</v>
          </cell>
          <cell r="I7467" t="str">
            <v>MATE MDIV 11092</v>
          </cell>
        </row>
        <row r="7468">
          <cell r="A7468">
            <v>14147</v>
          </cell>
          <cell r="B7468" t="str">
            <v>PINO C/ ROSCA DIAM 1/4" 30 X 20"</v>
          </cell>
          <cell r="C7468" t="str">
            <v>CX</v>
          </cell>
          <cell r="D7468">
            <v>2</v>
          </cell>
          <cell r="E7468">
            <v>40.54</v>
          </cell>
          <cell r="F7468">
            <v>40.549999999999997</v>
          </cell>
          <cell r="H7468">
            <v>44.07</v>
          </cell>
          <cell r="I7468" t="str">
            <v>MATE MDIV 14147</v>
          </cell>
        </row>
        <row r="7469">
          <cell r="A7469">
            <v>445</v>
          </cell>
          <cell r="B7469" t="str">
            <v>PINO P/ ISOLADOR M16X19X320MM 25KV</v>
          </cell>
          <cell r="C7469" t="str">
            <v>UN</v>
          </cell>
          <cell r="D7469">
            <v>2</v>
          </cell>
          <cell r="E7469">
            <v>4.05</v>
          </cell>
          <cell r="F7469">
            <v>8.0500000000000007</v>
          </cell>
          <cell r="H7469">
            <v>8.8000000000000007</v>
          </cell>
          <cell r="I7469" t="str">
            <v>MATE MELE 445</v>
          </cell>
        </row>
        <row r="7470">
          <cell r="A7470">
            <v>444</v>
          </cell>
          <cell r="B7470" t="str">
            <v>PINO RETO P/ ISOLADOR 15KV DIMENSOES 16 X 19 X 290MM</v>
          </cell>
          <cell r="C7470" t="str">
            <v>UN</v>
          </cell>
          <cell r="D7470">
            <v>2</v>
          </cell>
          <cell r="E7470">
            <v>4.2699999999999996</v>
          </cell>
          <cell r="F7470">
            <v>8.5</v>
          </cell>
          <cell r="H7470">
            <v>9.2899999999999991</v>
          </cell>
          <cell r="I7470" t="str">
            <v>MATE MELE 444</v>
          </cell>
        </row>
        <row r="7471">
          <cell r="A7471">
            <v>4783</v>
          </cell>
          <cell r="B7471" t="str">
            <v>PINTOR</v>
          </cell>
          <cell r="C7471" t="str">
            <v>H</v>
          </cell>
          <cell r="D7471">
            <v>1</v>
          </cell>
          <cell r="E7471">
            <v>3.1</v>
          </cell>
          <cell r="F7471">
            <v>3.31</v>
          </cell>
          <cell r="H7471">
            <v>3.1</v>
          </cell>
          <cell r="I7471" t="str">
            <v>MOBR MOBA 4783</v>
          </cell>
        </row>
        <row r="7472">
          <cell r="A7472">
            <v>12874</v>
          </cell>
          <cell r="B7472" t="str">
            <v>PINTOR DE LETRAS</v>
          </cell>
          <cell r="C7472" t="str">
            <v>H</v>
          </cell>
          <cell r="D7472">
            <v>2</v>
          </cell>
          <cell r="E7472">
            <v>4.7699999999999996</v>
          </cell>
          <cell r="F7472">
            <v>4.7699999999999996</v>
          </cell>
          <cell r="H7472">
            <v>4.7699999999999996</v>
          </cell>
          <cell r="I7472" t="str">
            <v>MOBR MOBA 12874</v>
          </cell>
        </row>
        <row r="7473">
          <cell r="A7473">
            <v>25960</v>
          </cell>
          <cell r="B7473" t="str">
            <v>PINTOR DE PAVIMENTACAO ASFALTICA</v>
          </cell>
          <cell r="C7473" t="str">
            <v>H</v>
          </cell>
          <cell r="D7473">
            <v>2</v>
          </cell>
          <cell r="E7473">
            <v>1.64</v>
          </cell>
          <cell r="F7473">
            <v>2.0299999999999998</v>
          </cell>
          <cell r="H7473">
            <v>2.42</v>
          </cell>
          <cell r="I7473" t="str">
            <v>MOBR MOBA 25960</v>
          </cell>
        </row>
        <row r="7474">
          <cell r="A7474">
            <v>4785</v>
          </cell>
          <cell r="B7474" t="str">
            <v>PINTOR PARA TINTA EPOXI</v>
          </cell>
          <cell r="C7474" t="str">
            <v>H</v>
          </cell>
          <cell r="D7474">
            <v>2</v>
          </cell>
          <cell r="E7474">
            <v>3.31</v>
          </cell>
          <cell r="F7474">
            <v>3.31</v>
          </cell>
          <cell r="H7474">
            <v>3.31</v>
          </cell>
          <cell r="I7474" t="str">
            <v>MOBR MOBA 4785</v>
          </cell>
        </row>
        <row r="7475">
          <cell r="A7475">
            <v>4799</v>
          </cell>
          <cell r="B7475" t="str">
            <v>PISO BORRACHA 500 X 500 X 15 MM CANELADO P/ ARGAMASSA AI.25</v>
          </cell>
          <cell r="C7475" t="str">
            <v>M2</v>
          </cell>
          <cell r="D7475">
            <v>2</v>
          </cell>
          <cell r="E7475">
            <v>137.94</v>
          </cell>
          <cell r="F7475">
            <v>138.34</v>
          </cell>
          <cell r="H7475">
            <v>181.06</v>
          </cell>
          <cell r="I7475" t="str">
            <v>MATE MDIV 4799</v>
          </cell>
        </row>
        <row r="7476">
          <cell r="B7476" t="str">
            <v>PLURIGOMA PRETO</v>
          </cell>
        </row>
        <row r="7477">
          <cell r="A7477">
            <v>4801</v>
          </cell>
          <cell r="B7477" t="str">
            <v>PISO BORRACHA 500 X 500 X 3,5 MM CANELADO P/ COLA G.25 PLURI</v>
          </cell>
          <cell r="C7477" t="str">
            <v>M2</v>
          </cell>
          <cell r="D7477">
            <v>2</v>
          </cell>
          <cell r="E7477">
            <v>32.61</v>
          </cell>
          <cell r="F7477">
            <v>32.700000000000003</v>
          </cell>
          <cell r="H7477">
            <v>42.81</v>
          </cell>
          <cell r="I7477" t="str">
            <v>MATE MDIV 4801</v>
          </cell>
        </row>
        <row r="7478">
          <cell r="B7478" t="str">
            <v>GOMA PRETO</v>
          </cell>
        </row>
        <row r="7479">
          <cell r="A7479">
            <v>4802</v>
          </cell>
          <cell r="B7479" t="str">
            <v>PISO BORRACHA 500 X 500 X 3,5 MM FRISADO P/ COLA G.45 PLURIG</v>
          </cell>
          <cell r="C7479" t="str">
            <v>M2</v>
          </cell>
          <cell r="D7479">
            <v>2</v>
          </cell>
          <cell r="E7479">
            <v>32.61</v>
          </cell>
          <cell r="F7479">
            <v>32.700000000000003</v>
          </cell>
          <cell r="H7479">
            <v>42.81</v>
          </cell>
          <cell r="I7479" t="str">
            <v>MATE MDIV 4802</v>
          </cell>
        </row>
        <row r="7480">
          <cell r="B7480" t="str">
            <v>OMA PRETO</v>
          </cell>
        </row>
        <row r="7481">
          <cell r="A7481">
            <v>4800</v>
          </cell>
          <cell r="B7481" t="str">
            <v>PISO BORRACHA 500 X 500 X 3,5 MM PASTILHADO P/ COLA G.15 PLU</v>
          </cell>
          <cell r="C7481" t="str">
            <v>M2</v>
          </cell>
          <cell r="D7481">
            <v>2</v>
          </cell>
          <cell r="E7481">
            <v>16.829999999999998</v>
          </cell>
          <cell r="F7481">
            <v>16.88</v>
          </cell>
          <cell r="H7481">
            <v>22.09</v>
          </cell>
          <cell r="I7481" t="str">
            <v>MATE MDIV 4800</v>
          </cell>
        </row>
        <row r="7482">
          <cell r="B7482" t="str">
            <v>RIGOMA PRETO</v>
          </cell>
        </row>
        <row r="7483">
          <cell r="A7483">
            <v>4798</v>
          </cell>
          <cell r="B7483" t="str">
            <v>PISO BORRACHA 500 X 500 X 7 MM CANELADO P/ ARGAMASSA A.25 PL</v>
          </cell>
          <cell r="C7483" t="str">
            <v>M2</v>
          </cell>
          <cell r="D7483">
            <v>2</v>
          </cell>
          <cell r="E7483">
            <v>73.239999999999995</v>
          </cell>
          <cell r="F7483">
            <v>73.55</v>
          </cell>
          <cell r="H7483">
            <v>96.14</v>
          </cell>
          <cell r="I7483" t="str">
            <v>MATE MDIV 4798</v>
          </cell>
        </row>
        <row r="7484">
          <cell r="B7484" t="str">
            <v>URIGOMA PRETO</v>
          </cell>
        </row>
        <row r="7485">
          <cell r="A7485">
            <v>4796</v>
          </cell>
          <cell r="B7485" t="str">
            <v>PISO BORRACHA 500 X 500 X 7 MM FRISADO P/ ARGAMASSA A.45 PLU</v>
          </cell>
          <cell r="C7485" t="str">
            <v>M2</v>
          </cell>
          <cell r="D7485">
            <v>2</v>
          </cell>
          <cell r="E7485">
            <v>73.239999999999995</v>
          </cell>
          <cell r="F7485">
            <v>73.55</v>
          </cell>
          <cell r="H7485">
            <v>96.14</v>
          </cell>
          <cell r="I7485" t="str">
            <v>MATE MDIV 4796</v>
          </cell>
        </row>
        <row r="7486">
          <cell r="B7486" t="str">
            <v>RIGOMA PRETO</v>
          </cell>
        </row>
        <row r="7487">
          <cell r="A7487">
            <v>4797</v>
          </cell>
          <cell r="B7487" t="str">
            <v>PISO BORRACHA 500 X 500 X 7 MM PASTILHADO P/ ARGAMASSA A.15</v>
          </cell>
          <cell r="C7487" t="str">
            <v>M2</v>
          </cell>
          <cell r="D7487">
            <v>2</v>
          </cell>
          <cell r="E7487">
            <v>72.94</v>
          </cell>
          <cell r="F7487">
            <v>73.150000000000006</v>
          </cell>
          <cell r="H7487">
            <v>95.75</v>
          </cell>
          <cell r="I7487" t="str">
            <v>MATE MDIV 4797</v>
          </cell>
        </row>
        <row r="7488">
          <cell r="A7488" t="str">
            <v>ÓDIGO</v>
          </cell>
          <cell r="B7488" t="str">
            <v>| DESCRIÇÃO DO INSUMO</v>
          </cell>
          <cell r="C7488" t="str">
            <v>| UNID.</v>
          </cell>
          <cell r="D7488" t="str">
            <v>| CAT.</v>
          </cell>
          <cell r="E7488" t="str">
            <v>P R E Ç O</v>
          </cell>
          <cell r="F7488" t="str">
            <v>S  C A L C</v>
          </cell>
          <cell r="G7488" t="str">
            <v>U L A</v>
          </cell>
          <cell r="H7488" t="str">
            <v>D O S  |</v>
          </cell>
          <cell r="I7488" t="str">
            <v>COD.INTELIGENTE</v>
          </cell>
        </row>
        <row r="7489">
          <cell r="D7489">
            <v>1</v>
          </cell>
          <cell r="E7489" t="str">
            <v>.QUARTIL</v>
          </cell>
          <cell r="F7489" t="str">
            <v>MEDIANO</v>
          </cell>
          <cell r="G7489">
            <v>3</v>
          </cell>
          <cell r="H7489" t="str">
            <v>.QUARTIL</v>
          </cell>
        </row>
        <row r="7491">
          <cell r="A7491" t="str">
            <v>íNCULO..</v>
          </cell>
          <cell r="B7491" t="str">
            <v>...: NACIONAL CAIXA</v>
          </cell>
        </row>
        <row r="7493">
          <cell r="B7493" t="str">
            <v>PLURIGOMA PRETO</v>
          </cell>
        </row>
        <row r="7494">
          <cell r="A7494">
            <v>4794</v>
          </cell>
          <cell r="B7494" t="str">
            <v>PISO DE BORRACHA DE 500 X 500 X 14 MM SPORTGOMA P/ ARGAMASSA</v>
          </cell>
          <cell r="C7494" t="str">
            <v>M2</v>
          </cell>
          <cell r="D7494">
            <v>2</v>
          </cell>
          <cell r="E7494">
            <v>91.65</v>
          </cell>
          <cell r="F7494">
            <v>91.91</v>
          </cell>
          <cell r="H7494">
            <v>120.3</v>
          </cell>
          <cell r="I7494" t="str">
            <v>MATE MDIV 4794</v>
          </cell>
        </row>
        <row r="7495">
          <cell r="B7495" t="str">
            <v>PRETO PLURIGOMA</v>
          </cell>
        </row>
        <row r="7496">
          <cell r="A7496">
            <v>25965</v>
          </cell>
          <cell r="B7496" t="str">
            <v>PISO DE BORRACHA SINTÉTICA 50X50CM - ESP 4.00 MM, MODELO CAN</v>
          </cell>
          <cell r="C7496" t="str">
            <v>M2</v>
          </cell>
          <cell r="D7496">
            <v>2</v>
          </cell>
          <cell r="E7496">
            <v>69.2</v>
          </cell>
          <cell r="F7496">
            <v>69.400000000000006</v>
          </cell>
          <cell r="H7496">
            <v>90.83</v>
          </cell>
          <cell r="I7496" t="str">
            <v>MATE MDIV 25965</v>
          </cell>
        </row>
        <row r="7497">
          <cell r="B7497" t="str">
            <v>ELADO, COR VERDE MUSGO</v>
          </cell>
        </row>
        <row r="7498">
          <cell r="A7498">
            <v>4795</v>
          </cell>
          <cell r="B7498" t="str">
            <v>PISO DE BORRACHA 500 X 500 X 15 MM PASTILHADO P/ ARGAMASSA A</v>
          </cell>
          <cell r="C7498" t="str">
            <v>M2</v>
          </cell>
          <cell r="D7498">
            <v>2</v>
          </cell>
          <cell r="E7498">
            <v>127.66</v>
          </cell>
          <cell r="F7498">
            <v>128.02000000000001</v>
          </cell>
          <cell r="H7498">
            <v>167.56</v>
          </cell>
          <cell r="I7498" t="str">
            <v>MATE MDIV 4795</v>
          </cell>
        </row>
        <row r="7499">
          <cell r="B7499" t="str">
            <v>I.15 PLURIGOMA PRETO</v>
          </cell>
        </row>
        <row r="7500">
          <cell r="A7500">
            <v>4786</v>
          </cell>
          <cell r="B7500" t="str">
            <v>PISO EM GRANILITE, MARMORITE OU GRANITINA - ESP = 8 MM</v>
          </cell>
          <cell r="C7500" t="str">
            <v>M2</v>
          </cell>
          <cell r="D7500">
            <v>1</v>
          </cell>
          <cell r="E7500">
            <v>22</v>
          </cell>
          <cell r="F7500">
            <v>22</v>
          </cell>
          <cell r="H7500">
            <v>22</v>
          </cell>
          <cell r="I7500" t="str">
            <v>MATE MDIV 4786</v>
          </cell>
        </row>
        <row r="7501">
          <cell r="A7501">
            <v>25977</v>
          </cell>
          <cell r="B7501" t="str">
            <v>PISO EM GRANITO BRANCO MARFIM 30X30CM E=2CM LEVIGADO</v>
          </cell>
          <cell r="C7501" t="str">
            <v>M2</v>
          </cell>
          <cell r="D7501">
            <v>2</v>
          </cell>
          <cell r="E7501">
            <v>90</v>
          </cell>
          <cell r="F7501">
            <v>144.47</v>
          </cell>
          <cell r="H7501">
            <v>170.98</v>
          </cell>
          <cell r="I7501" t="str">
            <v>MATE MDIV 25977</v>
          </cell>
        </row>
        <row r="7502">
          <cell r="A7502">
            <v>25978</v>
          </cell>
          <cell r="B7502" t="str">
            <v>PISO EM GRANITO BRANCO MARFIM 50X50CM E=2CM LEVIGADO</v>
          </cell>
          <cell r="C7502" t="str">
            <v>M2</v>
          </cell>
          <cell r="D7502">
            <v>2</v>
          </cell>
          <cell r="E7502">
            <v>99</v>
          </cell>
          <cell r="F7502">
            <v>158.91999999999999</v>
          </cell>
          <cell r="H7502">
            <v>188.08</v>
          </cell>
          <cell r="I7502" t="str">
            <v>MATE MDIV 25978</v>
          </cell>
        </row>
        <row r="7503">
          <cell r="A7503">
            <v>25979</v>
          </cell>
          <cell r="B7503" t="str">
            <v>PISO EM GRANITO BRANCO MONET 50X50CM E=2CM LEVIGADO</v>
          </cell>
          <cell r="C7503" t="str">
            <v>M2</v>
          </cell>
          <cell r="D7503">
            <v>2</v>
          </cell>
          <cell r="E7503">
            <v>96</v>
          </cell>
          <cell r="F7503">
            <v>154.1</v>
          </cell>
          <cell r="H7503">
            <v>182.38</v>
          </cell>
          <cell r="I7503" t="str">
            <v>MATE MDIV 25979</v>
          </cell>
        </row>
        <row r="7504">
          <cell r="A7504">
            <v>25980</v>
          </cell>
          <cell r="B7504" t="str">
            <v>PISO EM GRANITO BRANCO QUARTZ  E=2CM LEVIGADO</v>
          </cell>
          <cell r="C7504" t="str">
            <v>M2</v>
          </cell>
          <cell r="D7504">
            <v>2</v>
          </cell>
          <cell r="E7504">
            <v>99</v>
          </cell>
          <cell r="F7504">
            <v>158.91999999999999</v>
          </cell>
          <cell r="H7504">
            <v>188.08</v>
          </cell>
          <cell r="I7504" t="str">
            <v>MATE MDIV 25980</v>
          </cell>
        </row>
        <row r="7505">
          <cell r="A7505">
            <v>25981</v>
          </cell>
          <cell r="B7505" t="str">
            <v>PISO EM GRANITO BRANCO QUARTZ 30X30CM E=2CM LEVIGADO</v>
          </cell>
          <cell r="C7505" t="str">
            <v>M2</v>
          </cell>
          <cell r="D7505">
            <v>2</v>
          </cell>
          <cell r="E7505">
            <v>119.4</v>
          </cell>
          <cell r="F7505">
            <v>191.67</v>
          </cell>
          <cell r="H7505">
            <v>226.83</v>
          </cell>
          <cell r="I7505" t="str">
            <v>MATE MDIV 25981</v>
          </cell>
        </row>
        <row r="7506">
          <cell r="A7506">
            <v>25982</v>
          </cell>
          <cell r="B7506" t="str">
            <v>PISO EM GRANITO BRANCO QUARTZ 50X50CM E=2CM LEVIGADO</v>
          </cell>
          <cell r="C7506" t="str">
            <v>M2</v>
          </cell>
          <cell r="D7506">
            <v>2</v>
          </cell>
          <cell r="E7506">
            <v>118.8</v>
          </cell>
          <cell r="F7506">
            <v>190.7</v>
          </cell>
          <cell r="H7506">
            <v>225.69</v>
          </cell>
          <cell r="I7506" t="str">
            <v>MATE MDIV 25982</v>
          </cell>
        </row>
        <row r="7507">
          <cell r="A7507">
            <v>21105</v>
          </cell>
          <cell r="B7507" t="str">
            <v>PISO EM LAJOTAO COLONIAL</v>
          </cell>
          <cell r="C7507" t="str">
            <v>M2</v>
          </cell>
          <cell r="D7507">
            <v>2</v>
          </cell>
          <cell r="E7507">
            <v>11.09</v>
          </cell>
          <cell r="F7507">
            <v>11.18</v>
          </cell>
          <cell r="H7507">
            <v>11.54</v>
          </cell>
          <cell r="I7507" t="str">
            <v>MATE MDIV 21105</v>
          </cell>
        </row>
        <row r="7508">
          <cell r="A7508">
            <v>21108</v>
          </cell>
          <cell r="B7508" t="str">
            <v>PISO PORCELANATO POLIDO EXTRA 30X30CM OU 40X40CM</v>
          </cell>
          <cell r="C7508" t="str">
            <v>M2</v>
          </cell>
          <cell r="D7508">
            <v>2</v>
          </cell>
          <cell r="E7508">
            <v>119.35</v>
          </cell>
          <cell r="F7508">
            <v>120.34</v>
          </cell>
          <cell r="H7508">
            <v>124.22</v>
          </cell>
          <cell r="I7508" t="str">
            <v>MATE MDIV 21108</v>
          </cell>
        </row>
        <row r="7509">
          <cell r="A7509">
            <v>4792</v>
          </cell>
          <cell r="B7509" t="str">
            <v>PISO VINÍLICO EM PLACAS DE 30 X 30CM, C/ FLASH, ESP = 3,2MM</v>
          </cell>
          <cell r="C7509" t="str">
            <v>M2</v>
          </cell>
          <cell r="D7509">
            <v>2</v>
          </cell>
          <cell r="E7509">
            <v>42.08</v>
          </cell>
          <cell r="F7509">
            <v>42.2</v>
          </cell>
          <cell r="H7509">
            <v>55.24</v>
          </cell>
          <cell r="I7509" t="str">
            <v>MATE MDIV 4792</v>
          </cell>
        </row>
        <row r="7510">
          <cell r="A7510">
            <v>4790</v>
          </cell>
          <cell r="B7510" t="str">
            <v>PISO VINILICO EM PLACAS 30 X 30CM, C/ FLASH, ESP = 2,0MM</v>
          </cell>
          <cell r="C7510" t="str">
            <v>M2</v>
          </cell>
          <cell r="D7510">
            <v>1</v>
          </cell>
          <cell r="E7510">
            <v>24.7</v>
          </cell>
          <cell r="F7510">
            <v>24.77</v>
          </cell>
          <cell r="H7510">
            <v>32.42</v>
          </cell>
          <cell r="I7510" t="str">
            <v>MATE MDIV 4790</v>
          </cell>
        </row>
        <row r="7511">
          <cell r="A7511">
            <v>10851</v>
          </cell>
          <cell r="B7511" t="str">
            <v>PLACA ACRILICO P/IDENTIFICACAO 25 X 8CM E=4MM</v>
          </cell>
          <cell r="C7511" t="str">
            <v>UN</v>
          </cell>
          <cell r="D7511">
            <v>2</v>
          </cell>
          <cell r="E7511">
            <v>36.72</v>
          </cell>
          <cell r="F7511">
            <v>40.65</v>
          </cell>
          <cell r="H7511">
            <v>44.76</v>
          </cell>
          <cell r="I7511" t="str">
            <v>MATE MDIV 10851</v>
          </cell>
        </row>
        <row r="7512">
          <cell r="A7512">
            <v>15046</v>
          </cell>
          <cell r="B7512" t="str">
            <v>PLACA CEGA FOFO DN     50 LH PREDIAL TRADICIONAL P/INSTALACA</v>
          </cell>
          <cell r="C7512" t="str">
            <v>UN</v>
          </cell>
          <cell r="D7512">
            <v>2</v>
          </cell>
          <cell r="E7512">
            <v>10.47</v>
          </cell>
          <cell r="F7512">
            <v>13.39</v>
          </cell>
          <cell r="H7512">
            <v>14.63</v>
          </cell>
          <cell r="I7512" t="str">
            <v>MATE MHIS 15046</v>
          </cell>
        </row>
        <row r="7513">
          <cell r="B7513" t="str">
            <v>O ESGOTO PREDIAL</v>
          </cell>
        </row>
        <row r="7514">
          <cell r="A7514">
            <v>15047</v>
          </cell>
          <cell r="B7514" t="str">
            <v>PLACA CEGA FOFO DN     75 LH PREDIAL TRADICIONAL P/INSTALACA</v>
          </cell>
          <cell r="C7514" t="str">
            <v>UN</v>
          </cell>
          <cell r="D7514">
            <v>2</v>
          </cell>
          <cell r="E7514">
            <v>13.95</v>
          </cell>
          <cell r="F7514">
            <v>17.829999999999998</v>
          </cell>
          <cell r="H7514">
            <v>19.48</v>
          </cell>
          <cell r="I7514" t="str">
            <v>MATE MHIS 15047</v>
          </cell>
        </row>
        <row r="7515">
          <cell r="B7515" t="str">
            <v>O ESGOTO PREDIAL</v>
          </cell>
        </row>
        <row r="7516">
          <cell r="A7516">
            <v>15048</v>
          </cell>
          <cell r="B7516" t="str">
            <v>PLACA CEGA FOFO DN 100 LH PREDIAL TRADICIONAL P/INSTALACAO E</v>
          </cell>
          <cell r="C7516" t="str">
            <v>UN</v>
          </cell>
          <cell r="D7516">
            <v>2</v>
          </cell>
          <cell r="E7516">
            <v>14.54</v>
          </cell>
          <cell r="F7516">
            <v>18.579999999999998</v>
          </cell>
          <cell r="H7516">
            <v>20.309999999999999</v>
          </cell>
          <cell r="I7516" t="str">
            <v>MATE MHIS 15048</v>
          </cell>
        </row>
        <row r="7517">
          <cell r="B7517" t="str">
            <v>SGOTO PREDIAL</v>
          </cell>
        </row>
        <row r="7518">
          <cell r="A7518">
            <v>15049</v>
          </cell>
          <cell r="B7518" t="str">
            <v>PLACA CEGA FOFO DN 150 LH PREDIAL TRADICIONAL P/INSTALACAO E</v>
          </cell>
          <cell r="C7518" t="str">
            <v>UN</v>
          </cell>
          <cell r="D7518">
            <v>2</v>
          </cell>
          <cell r="E7518">
            <v>21.6</v>
          </cell>
          <cell r="F7518">
            <v>27.61</v>
          </cell>
          <cell r="H7518">
            <v>30.17</v>
          </cell>
          <cell r="I7518" t="str">
            <v>MATE MHIS 15049</v>
          </cell>
        </row>
        <row r="7519">
          <cell r="A7519" t="str">
            <v>ÓDIGO</v>
          </cell>
          <cell r="B7519" t="str">
            <v>| DESCRIÇÃO DO INSUMO</v>
          </cell>
          <cell r="C7519" t="str">
            <v>| UNID.</v>
          </cell>
          <cell r="D7519" t="str">
            <v>| CAT.</v>
          </cell>
          <cell r="E7519" t="str">
            <v>P R E Ç O</v>
          </cell>
          <cell r="F7519" t="str">
            <v>S  C A L C</v>
          </cell>
          <cell r="G7519" t="str">
            <v>U L A</v>
          </cell>
          <cell r="H7519" t="str">
            <v>D O S  |</v>
          </cell>
          <cell r="I7519" t="str">
            <v>COD.INTELIGENTE</v>
          </cell>
        </row>
        <row r="7520">
          <cell r="D7520">
            <v>1</v>
          </cell>
          <cell r="E7520" t="str">
            <v>.QUARTIL</v>
          </cell>
          <cell r="F7520" t="str">
            <v>MEDIANO</v>
          </cell>
          <cell r="G7520">
            <v>3</v>
          </cell>
          <cell r="H7520" t="str">
            <v>.QUARTIL</v>
          </cell>
        </row>
        <row r="7522">
          <cell r="A7522" t="str">
            <v>íNCULO..</v>
          </cell>
          <cell r="B7522" t="str">
            <v>...: NACIONAL CAIXA</v>
          </cell>
        </row>
        <row r="7524">
          <cell r="B7524" t="str">
            <v>SGOTO PREDIAL</v>
          </cell>
        </row>
        <row r="7525">
          <cell r="A7525">
            <v>21110</v>
          </cell>
          <cell r="B7525" t="str">
            <v>PLACA CEGA METALICA REDONDA P/ TOMADA DE PISO 3 X 3"</v>
          </cell>
          <cell r="C7525" t="str">
            <v>UN</v>
          </cell>
          <cell r="D7525">
            <v>2</v>
          </cell>
          <cell r="E7525">
            <v>8.34</v>
          </cell>
          <cell r="F7525">
            <v>9.33</v>
          </cell>
          <cell r="H7525">
            <v>9.44</v>
          </cell>
          <cell r="I7525" t="str">
            <v>MATE MELE 21110</v>
          </cell>
        </row>
        <row r="7526">
          <cell r="A7526">
            <v>12121</v>
          </cell>
          <cell r="B7526" t="str">
            <v>PLACA CEGA REDONDA 3'' EM TERMOPLASTICO, TIPO SILENTOQUE PIA</v>
          </cell>
          <cell r="C7526" t="str">
            <v>UN</v>
          </cell>
          <cell r="D7526">
            <v>2</v>
          </cell>
          <cell r="E7526">
            <v>1.88</v>
          </cell>
          <cell r="F7526">
            <v>2.27</v>
          </cell>
          <cell r="H7526">
            <v>2.84</v>
          </cell>
          <cell r="I7526" t="str">
            <v>MATE MELE 12121</v>
          </cell>
        </row>
        <row r="7527">
          <cell r="B7527" t="str">
            <v>L OU EQUIV</v>
          </cell>
        </row>
        <row r="7528">
          <cell r="A7528">
            <v>12119</v>
          </cell>
          <cell r="B7528" t="str">
            <v>PLACA CEGA 4 X 2'' EM TERMOPLASTICO, TIPO SILENTOQUE PIAL OU</v>
          </cell>
          <cell r="C7528" t="str">
            <v>UN</v>
          </cell>
          <cell r="D7528">
            <v>2</v>
          </cell>
          <cell r="E7528">
            <v>0.96</v>
          </cell>
          <cell r="F7528">
            <v>1.1599999999999999</v>
          </cell>
          <cell r="H7528">
            <v>1.45</v>
          </cell>
          <cell r="I7528" t="str">
            <v>MATE MELE 12119</v>
          </cell>
        </row>
        <row r="7529">
          <cell r="B7529" t="str">
            <v>EQUIV</v>
          </cell>
        </row>
        <row r="7530">
          <cell r="A7530">
            <v>12120</v>
          </cell>
          <cell r="B7530" t="str">
            <v>PLACA CEGA 4 X 4'' EM TERMOPLASTICO, TIPO SILENTOQUE PIAL OU</v>
          </cell>
          <cell r="C7530" t="str">
            <v>UN</v>
          </cell>
          <cell r="D7530">
            <v>2</v>
          </cell>
          <cell r="E7530">
            <v>2.23</v>
          </cell>
          <cell r="F7530">
            <v>2.7</v>
          </cell>
          <cell r="H7530">
            <v>3.38</v>
          </cell>
          <cell r="I7530" t="str">
            <v>MATE MELE 12120</v>
          </cell>
        </row>
        <row r="7531">
          <cell r="B7531" t="str">
            <v>EQUIV</v>
          </cell>
        </row>
        <row r="7532">
          <cell r="A7532">
            <v>673</v>
          </cell>
          <cell r="B7532" t="str">
            <v>PLACA CONCRETO CELULAR E = 10CM</v>
          </cell>
          <cell r="C7532" t="str">
            <v>M2</v>
          </cell>
          <cell r="D7532">
            <v>2</v>
          </cell>
          <cell r="E7532">
            <v>20</v>
          </cell>
          <cell r="F7532">
            <v>20.25</v>
          </cell>
          <cell r="H7532">
            <v>20.5</v>
          </cell>
          <cell r="I7532" t="str">
            <v>MATE MDIV 673</v>
          </cell>
        </row>
        <row r="7533">
          <cell r="A7533">
            <v>10848</v>
          </cell>
          <cell r="B7533" t="str">
            <v>PLACA DE INAUGURACAO DURALUMINIO 40 X 60CM</v>
          </cell>
          <cell r="C7533" t="str">
            <v>UN</v>
          </cell>
          <cell r="D7533">
            <v>2</v>
          </cell>
          <cell r="E7533">
            <v>507.27</v>
          </cell>
          <cell r="F7533">
            <v>507.27</v>
          </cell>
          <cell r="H7533">
            <v>507.27</v>
          </cell>
          <cell r="I7533" t="str">
            <v>MATE MDIV 10848</v>
          </cell>
        </row>
        <row r="7534">
          <cell r="A7534">
            <v>10849</v>
          </cell>
          <cell r="B7534" t="str">
            <v>PLACA DE INAUGURACAO EM BRONZE 35 X 50CM</v>
          </cell>
          <cell r="C7534" t="str">
            <v>UN</v>
          </cell>
          <cell r="D7534">
            <v>2</v>
          </cell>
          <cell r="E7534">
            <v>859.09</v>
          </cell>
          <cell r="F7534">
            <v>859.09</v>
          </cell>
          <cell r="H7534">
            <v>859.09</v>
          </cell>
          <cell r="I7534" t="str">
            <v>MATE MDIV 10849</v>
          </cell>
        </row>
        <row r="7535">
          <cell r="A7535">
            <v>10850</v>
          </cell>
          <cell r="B7535" t="str">
            <v>PLACA DE NUMERACAO DE CHAPA GALVANIZADA NUM 18 12 X 18CM</v>
          </cell>
          <cell r="C7535" t="str">
            <v>UN</v>
          </cell>
          <cell r="D7535">
            <v>2</v>
          </cell>
          <cell r="E7535">
            <v>27.27</v>
          </cell>
          <cell r="F7535">
            <v>27.27</v>
          </cell>
          <cell r="H7535">
            <v>27.27</v>
          </cell>
          <cell r="I7535" t="str">
            <v>MATE MDIV 10850</v>
          </cell>
        </row>
        <row r="7536">
          <cell r="A7536">
            <v>4813</v>
          </cell>
          <cell r="B7536" t="str">
            <v>PLACA DE OBRA (IDENTIFICACAO) PARA CONSTRUCAO CIVIL EM CHAPA</v>
          </cell>
          <cell r="C7536" t="str">
            <v>M2</v>
          </cell>
          <cell r="D7536">
            <v>1</v>
          </cell>
          <cell r="E7536">
            <v>150</v>
          </cell>
          <cell r="F7536">
            <v>160</v>
          </cell>
          <cell r="H7536">
            <v>150</v>
          </cell>
          <cell r="I7536" t="str">
            <v>MATE MDIV 4813</v>
          </cell>
        </row>
        <row r="7537">
          <cell r="B7537" t="str">
            <v>GALVANIZADA NUM 22 (NAO INCLUI COLOCACAO)</v>
          </cell>
        </row>
        <row r="7538">
          <cell r="A7538">
            <v>13629</v>
          </cell>
          <cell r="B7538" t="str">
            <v>PLACA DE OBRA (IDENTIFICACAO) PARA CONSTRUCAO CIVIL EM CHAPA</v>
          </cell>
          <cell r="C7538" t="str">
            <v>M2</v>
          </cell>
          <cell r="D7538">
            <v>2</v>
          </cell>
          <cell r="E7538">
            <v>136.36000000000001</v>
          </cell>
          <cell r="F7538">
            <v>136.36000000000001</v>
          </cell>
          <cell r="H7538">
            <v>136.36000000000001</v>
          </cell>
          <cell r="I7538" t="str">
            <v>MATE MDIV 13629</v>
          </cell>
        </row>
        <row r="7539">
          <cell r="B7539" t="str">
            <v>GALVANIZADA NUM 26 (NAO INCLUI COLOCACAO)</v>
          </cell>
        </row>
        <row r="7540">
          <cell r="A7540">
            <v>11094</v>
          </cell>
          <cell r="B7540" t="str">
            <v>PLACA DE VEDACAO NERVURA P/ TELHA FIBROCIMENTO CANALETE 90</v>
          </cell>
          <cell r="C7540" t="str">
            <v>UN</v>
          </cell>
          <cell r="D7540">
            <v>2</v>
          </cell>
          <cell r="E7540">
            <v>4.05</v>
          </cell>
          <cell r="F7540">
            <v>4.8899999999999997</v>
          </cell>
          <cell r="H7540">
            <v>5.56</v>
          </cell>
          <cell r="I7540" t="str">
            <v>MATE MDIV 11094</v>
          </cell>
        </row>
        <row r="7541">
          <cell r="A7541">
            <v>4309</v>
          </cell>
          <cell r="B7541" t="str">
            <v>PLACA DE VENTILACAO P/ TELHA FIBROCIMENTO CANALETE 49 KALHET</v>
          </cell>
          <cell r="C7541" t="str">
            <v>UN</v>
          </cell>
          <cell r="D7541">
            <v>2</v>
          </cell>
          <cell r="E7541">
            <v>1.87</v>
          </cell>
          <cell r="F7541">
            <v>1.87</v>
          </cell>
          <cell r="H7541">
            <v>1.87</v>
          </cell>
          <cell r="I7541" t="str">
            <v>MATE MDIV 4309</v>
          </cell>
        </row>
        <row r="7542">
          <cell r="B7542" t="str">
            <v>A</v>
          </cell>
        </row>
        <row r="7543">
          <cell r="A7543">
            <v>4307</v>
          </cell>
          <cell r="B7543" t="str">
            <v>PLACA DE VENTILACAO P/ TELHA FIBROCIMENTO CANALETE 90 OU KAL</v>
          </cell>
          <cell r="C7543" t="str">
            <v>UN</v>
          </cell>
          <cell r="D7543">
            <v>2</v>
          </cell>
          <cell r="E7543">
            <v>4.8600000000000003</v>
          </cell>
          <cell r="F7543">
            <v>4.8600000000000003</v>
          </cell>
          <cell r="H7543">
            <v>4.8600000000000003</v>
          </cell>
          <cell r="I7543" t="str">
            <v>MATE MDIV 4307</v>
          </cell>
        </row>
        <row r="7544">
          <cell r="B7544" t="str">
            <v>HETAO</v>
          </cell>
        </row>
        <row r="7545">
          <cell r="A7545">
            <v>13521</v>
          </cell>
          <cell r="B7545" t="str">
            <v>PLACA ESMALTADA P/ IDENTIFICACAO NR DE RUA</v>
          </cell>
          <cell r="C7545" t="str">
            <v>UN</v>
          </cell>
          <cell r="D7545">
            <v>2</v>
          </cell>
          <cell r="E7545">
            <v>81.81</v>
          </cell>
          <cell r="F7545">
            <v>81.81</v>
          </cell>
          <cell r="H7545">
            <v>81.81</v>
          </cell>
          <cell r="I7545" t="str">
            <v>MATE MDIV 13521</v>
          </cell>
        </row>
        <row r="7546">
          <cell r="A7546">
            <v>4812</v>
          </cell>
          <cell r="B7546" t="str">
            <v>PLACA GESSO 60 X 60CM E=12MM P/FORRO</v>
          </cell>
          <cell r="C7546" t="str">
            <v>M2</v>
          </cell>
          <cell r="D7546">
            <v>1</v>
          </cell>
          <cell r="E7546">
            <v>5.83</v>
          </cell>
          <cell r="F7546">
            <v>5.89</v>
          </cell>
          <cell r="H7546">
            <v>5.94</v>
          </cell>
          <cell r="I7546" t="str">
            <v>MATE MDIV 4812</v>
          </cell>
        </row>
        <row r="7547">
          <cell r="A7547">
            <v>4820</v>
          </cell>
          <cell r="B7547" t="str">
            <v>PLACA MARMORE BRANCO COMUM 15 X 30CM E = 2,5CM, POLIDO P/ RE</v>
          </cell>
          <cell r="C7547" t="str">
            <v>M2</v>
          </cell>
          <cell r="D7547">
            <v>2</v>
          </cell>
          <cell r="E7547">
            <v>56.93</v>
          </cell>
          <cell r="F7547">
            <v>65.13</v>
          </cell>
          <cell r="H7547">
            <v>74.3</v>
          </cell>
          <cell r="I7547" t="str">
            <v>MATE MDIV 4820</v>
          </cell>
        </row>
        <row r="7548">
          <cell r="B7548" t="str">
            <v>VESTIMENTO</v>
          </cell>
        </row>
        <row r="7549">
          <cell r="A7549">
            <v>4819</v>
          </cell>
          <cell r="B7549" t="str">
            <v>PLACA MARMORE BRANCO COMUM 15 X 30CM E = 3CM, POLIDO P/ REVE</v>
          </cell>
          <cell r="C7549" t="str">
            <v>M2</v>
          </cell>
          <cell r="D7549">
            <v>2</v>
          </cell>
          <cell r="E7549">
            <v>64.05</v>
          </cell>
          <cell r="F7549">
            <v>73.28</v>
          </cell>
          <cell r="H7549">
            <v>83.59</v>
          </cell>
          <cell r="I7549" t="str">
            <v>MATE MDIV 4819</v>
          </cell>
        </row>
        <row r="7550">
          <cell r="A7550" t="str">
            <v>ÓDIGO</v>
          </cell>
          <cell r="B7550" t="str">
            <v>| DESCRIÇÃO DO INSUMO</v>
          </cell>
          <cell r="C7550" t="str">
            <v>| UNID.</v>
          </cell>
          <cell r="D7550" t="str">
            <v>| CAT.</v>
          </cell>
          <cell r="E7550" t="str">
            <v>P R E Ç O</v>
          </cell>
          <cell r="F7550" t="str">
            <v>S  C A L C</v>
          </cell>
          <cell r="G7550" t="str">
            <v>U L A</v>
          </cell>
          <cell r="H7550" t="str">
            <v>D O S  |</v>
          </cell>
          <cell r="I7550" t="str">
            <v>COD.INTELIGENTE</v>
          </cell>
        </row>
        <row r="7551">
          <cell r="D7551">
            <v>1</v>
          </cell>
          <cell r="E7551" t="str">
            <v>.QUARTIL</v>
          </cell>
          <cell r="F7551" t="str">
            <v>MEDIANO</v>
          </cell>
          <cell r="G7551">
            <v>3</v>
          </cell>
          <cell r="H7551" t="str">
            <v>.QUARTIL</v>
          </cell>
        </row>
        <row r="7553">
          <cell r="A7553" t="str">
            <v>íNCULO..</v>
          </cell>
          <cell r="B7553" t="str">
            <v>...: NACIONAL CAIXA</v>
          </cell>
        </row>
        <row r="7555">
          <cell r="B7555" t="str">
            <v>STIMENTO</v>
          </cell>
        </row>
        <row r="7556">
          <cell r="A7556">
            <v>4822</v>
          </cell>
          <cell r="B7556" t="str">
            <v>PLACA MARMORE BRANCO 15 X 30CM E = 2CM, POLIDO PARA REVESTIM</v>
          </cell>
          <cell r="C7556" t="str">
            <v>M2</v>
          </cell>
          <cell r="D7556">
            <v>2</v>
          </cell>
          <cell r="E7556">
            <v>62.62</v>
          </cell>
          <cell r="F7556">
            <v>71.650000000000006</v>
          </cell>
          <cell r="H7556">
            <v>81.73</v>
          </cell>
          <cell r="I7556" t="str">
            <v>MATE MDIV 4822</v>
          </cell>
        </row>
        <row r="7557">
          <cell r="B7557" t="str">
            <v>ENTO</v>
          </cell>
        </row>
        <row r="7558">
          <cell r="A7558">
            <v>4818</v>
          </cell>
          <cell r="B7558" t="str">
            <v>PLACA MARMORE BRANCO 30 X 30CM E = 2CM, P/ PISO, POLIDO</v>
          </cell>
          <cell r="C7558" t="str">
            <v>M2</v>
          </cell>
          <cell r="D7558">
            <v>1</v>
          </cell>
          <cell r="E7558">
            <v>59</v>
          </cell>
          <cell r="F7558">
            <v>67.5</v>
          </cell>
          <cell r="H7558">
            <v>77</v>
          </cell>
          <cell r="I7558" t="str">
            <v>MATE MDIV 4818</v>
          </cell>
        </row>
        <row r="7559">
          <cell r="A7559">
            <v>4821</v>
          </cell>
          <cell r="B7559" t="str">
            <v>PLACA MARMORE BRANCO 30 X 30CM E = 3CM, P/ PISO, POLIDO</v>
          </cell>
          <cell r="C7559" t="str">
            <v>M2</v>
          </cell>
          <cell r="D7559">
            <v>2</v>
          </cell>
          <cell r="E7559">
            <v>87.56</v>
          </cell>
          <cell r="F7559">
            <v>100.18</v>
          </cell>
          <cell r="H7559">
            <v>114.28</v>
          </cell>
          <cell r="I7559" t="str">
            <v>MATE MDIV 4821</v>
          </cell>
        </row>
        <row r="7560">
          <cell r="A7560">
            <v>10698</v>
          </cell>
          <cell r="B7560" t="str">
            <v>PLACA PRE-MOLDADA DE GRANILITE, MARMORITE OU GRANITINA ESP =</v>
          </cell>
          <cell r="C7560" t="str">
            <v>M2</v>
          </cell>
          <cell r="D7560">
            <v>2</v>
          </cell>
          <cell r="E7560">
            <v>46.21</v>
          </cell>
          <cell r="F7560">
            <v>46.21</v>
          </cell>
          <cell r="H7560">
            <v>46.21</v>
          </cell>
          <cell r="I7560" t="str">
            <v>MATE MDIV 10698</v>
          </cell>
        </row>
        <row r="7561">
          <cell r="B7561" t="str">
            <v>3CM P/ PAREDE</v>
          </cell>
        </row>
        <row r="7562">
          <cell r="A7562">
            <v>4845</v>
          </cell>
          <cell r="B7562" t="str">
            <v>PLACA REDUCAO FOFO PN-10 DN 1000X700</v>
          </cell>
          <cell r="C7562" t="str">
            <v>UN</v>
          </cell>
          <cell r="D7562">
            <v>2</v>
          </cell>
          <cell r="E7562">
            <v>3476.75</v>
          </cell>
          <cell r="F7562">
            <v>3713.54</v>
          </cell>
          <cell r="H7562">
            <v>7538.91</v>
          </cell>
          <cell r="I7562" t="str">
            <v>MATE MHIS 4845</v>
          </cell>
        </row>
        <row r="7563">
          <cell r="A7563">
            <v>4884</v>
          </cell>
          <cell r="B7563" t="str">
            <v>PLACA REDUCAO FOFO PN-10 DN 1000X800</v>
          </cell>
          <cell r="C7563" t="str">
            <v>UN</v>
          </cell>
          <cell r="D7563">
            <v>2</v>
          </cell>
          <cell r="E7563">
            <v>3508.4</v>
          </cell>
          <cell r="F7563">
            <v>3747.35</v>
          </cell>
          <cell r="H7563">
            <v>7607.54</v>
          </cell>
          <cell r="I7563" t="str">
            <v>MATE MHIS 4884</v>
          </cell>
        </row>
        <row r="7564">
          <cell r="A7564">
            <v>4833</v>
          </cell>
          <cell r="B7564" t="str">
            <v>PLACA REDUCAO FOFO PN-10 DN 200X100</v>
          </cell>
          <cell r="C7564" t="str">
            <v>UN</v>
          </cell>
          <cell r="D7564">
            <v>1</v>
          </cell>
          <cell r="E7564">
            <v>148</v>
          </cell>
          <cell r="F7564">
            <v>158.08000000000001</v>
          </cell>
          <cell r="H7564">
            <v>320.92</v>
          </cell>
          <cell r="I7564" t="str">
            <v>MATE MHIS 4833</v>
          </cell>
        </row>
        <row r="7565">
          <cell r="A7565">
            <v>4832</v>
          </cell>
          <cell r="B7565" t="str">
            <v>PLACA REDUCAO FOFO PN-10 DN 200X80</v>
          </cell>
          <cell r="C7565" t="str">
            <v>UN</v>
          </cell>
          <cell r="D7565">
            <v>2</v>
          </cell>
          <cell r="E7565">
            <v>146.24</v>
          </cell>
          <cell r="F7565">
            <v>156.19999999999999</v>
          </cell>
          <cell r="H7565">
            <v>317.10000000000002</v>
          </cell>
          <cell r="I7565" t="str">
            <v>MATE MHIS 4832</v>
          </cell>
        </row>
        <row r="7566">
          <cell r="A7566">
            <v>4834</v>
          </cell>
          <cell r="B7566" t="str">
            <v>PLACA REDUCAO FOFO PN-10 DN 250X200</v>
          </cell>
          <cell r="C7566" t="str">
            <v>UN</v>
          </cell>
          <cell r="D7566">
            <v>2</v>
          </cell>
          <cell r="E7566">
            <v>348.55</v>
          </cell>
          <cell r="F7566">
            <v>372.29</v>
          </cell>
          <cell r="H7566">
            <v>755.79</v>
          </cell>
          <cell r="I7566" t="str">
            <v>MATE MHIS 4834</v>
          </cell>
        </row>
        <row r="7567">
          <cell r="A7567">
            <v>4835</v>
          </cell>
          <cell r="B7567" t="str">
            <v>PLACA REDUCAO FOFO PN-10 DN 350X150</v>
          </cell>
          <cell r="C7567" t="str">
            <v>UN</v>
          </cell>
          <cell r="D7567">
            <v>2</v>
          </cell>
          <cell r="E7567">
            <v>413.86</v>
          </cell>
          <cell r="F7567">
            <v>442.05</v>
          </cell>
          <cell r="H7567">
            <v>897.42</v>
          </cell>
          <cell r="I7567" t="str">
            <v>MATE MHIS 4835</v>
          </cell>
        </row>
        <row r="7568">
          <cell r="A7568">
            <v>4836</v>
          </cell>
          <cell r="B7568" t="str">
            <v>PLACA REDUCAO FOFO PN-10 DN 350X250</v>
          </cell>
          <cell r="C7568" t="str">
            <v>UN</v>
          </cell>
          <cell r="D7568">
            <v>2</v>
          </cell>
          <cell r="E7568">
            <v>452.64</v>
          </cell>
          <cell r="F7568">
            <v>483.47</v>
          </cell>
          <cell r="H7568">
            <v>981.5</v>
          </cell>
          <cell r="I7568" t="str">
            <v>MATE MHIS 4836</v>
          </cell>
        </row>
        <row r="7569">
          <cell r="A7569">
            <v>4837</v>
          </cell>
          <cell r="B7569" t="str">
            <v>PLACA REDUCAO FOFO PN-10 DN 400X150</v>
          </cell>
          <cell r="C7569" t="str">
            <v>UN</v>
          </cell>
          <cell r="D7569">
            <v>2</v>
          </cell>
          <cell r="E7569">
            <v>483.75</v>
          </cell>
          <cell r="F7569">
            <v>516.70000000000005</v>
          </cell>
          <cell r="H7569">
            <v>1048.97</v>
          </cell>
          <cell r="I7569" t="str">
            <v>MATE MHIS 4837</v>
          </cell>
        </row>
        <row r="7570">
          <cell r="A7570">
            <v>4838</v>
          </cell>
          <cell r="B7570" t="str">
            <v>PLACA REDUCAO FOFO PN-10 DN 400X200</v>
          </cell>
          <cell r="C7570" t="str">
            <v>UN</v>
          </cell>
          <cell r="D7570">
            <v>2</v>
          </cell>
          <cell r="E7570">
            <v>504.05</v>
          </cell>
          <cell r="F7570">
            <v>538.38</v>
          </cell>
          <cell r="H7570">
            <v>1092.97</v>
          </cell>
          <cell r="I7570" t="str">
            <v>MATE MHIS 4838</v>
          </cell>
        </row>
        <row r="7571">
          <cell r="A7571">
            <v>4887</v>
          </cell>
          <cell r="B7571" t="str">
            <v>PLACA REDUCAO FOFO PN-10 DN 400X250</v>
          </cell>
          <cell r="C7571" t="str">
            <v>UN</v>
          </cell>
          <cell r="D7571">
            <v>2</v>
          </cell>
          <cell r="E7571">
            <v>506.26</v>
          </cell>
          <cell r="F7571">
            <v>540.75</v>
          </cell>
          <cell r="H7571">
            <v>1097.78</v>
          </cell>
          <cell r="I7571" t="str">
            <v>MATE MHIS 4887</v>
          </cell>
        </row>
        <row r="7572">
          <cell r="A7572">
            <v>4839</v>
          </cell>
          <cell r="B7572" t="str">
            <v>PLACA REDUCAO FOFO PN-10 DN 400X300</v>
          </cell>
          <cell r="C7572" t="str">
            <v>UN</v>
          </cell>
          <cell r="D7572">
            <v>2</v>
          </cell>
          <cell r="E7572">
            <v>537.36</v>
          </cell>
          <cell r="F7572">
            <v>573.96</v>
          </cell>
          <cell r="H7572">
            <v>1165.21</v>
          </cell>
          <cell r="I7572" t="str">
            <v>MATE MHIS 4839</v>
          </cell>
        </row>
        <row r="7573">
          <cell r="A7573">
            <v>4840</v>
          </cell>
          <cell r="B7573" t="str">
            <v>PLACA REDUCAO FOFO PN-10 DN 450X350</v>
          </cell>
          <cell r="C7573" t="str">
            <v>UN</v>
          </cell>
          <cell r="D7573">
            <v>2</v>
          </cell>
          <cell r="E7573">
            <v>635.05999999999995</v>
          </cell>
          <cell r="F7573">
            <v>678.31</v>
          </cell>
          <cell r="H7573">
            <v>1377.05</v>
          </cell>
          <cell r="I7573" t="str">
            <v>MATE MHIS 4840</v>
          </cell>
        </row>
        <row r="7574">
          <cell r="A7574">
            <v>4841</v>
          </cell>
          <cell r="B7574" t="str">
            <v>PLACA REDUCAO FOFO PN-10 DN 500X350</v>
          </cell>
          <cell r="C7574" t="str">
            <v>UN</v>
          </cell>
          <cell r="D7574">
            <v>2</v>
          </cell>
          <cell r="E7574">
            <v>712.91</v>
          </cell>
          <cell r="F7574">
            <v>761.46</v>
          </cell>
          <cell r="H7574">
            <v>1545.86</v>
          </cell>
          <cell r="I7574" t="str">
            <v>MATE MHIS 4841</v>
          </cell>
        </row>
        <row r="7575">
          <cell r="A7575">
            <v>4842</v>
          </cell>
          <cell r="B7575" t="str">
            <v>PLACA REDUCAO FOFO PN-10 DN 500X400</v>
          </cell>
          <cell r="C7575" t="str">
            <v>UN</v>
          </cell>
          <cell r="D7575">
            <v>2</v>
          </cell>
          <cell r="E7575">
            <v>801.59</v>
          </cell>
          <cell r="F7575">
            <v>856.19</v>
          </cell>
          <cell r="H7575">
            <v>1738.16</v>
          </cell>
          <cell r="I7575" t="str">
            <v>MATE MHIS 4842</v>
          </cell>
        </row>
        <row r="7576">
          <cell r="A7576">
            <v>4843</v>
          </cell>
          <cell r="B7576" t="str">
            <v>PLACA REDUCAO FOFO PN-10 DN 600X150</v>
          </cell>
          <cell r="C7576" t="str">
            <v>UN</v>
          </cell>
          <cell r="D7576">
            <v>2</v>
          </cell>
          <cell r="E7576">
            <v>1132.45</v>
          </cell>
          <cell r="F7576">
            <v>1209.58</v>
          </cell>
          <cell r="H7576">
            <v>2455.59</v>
          </cell>
          <cell r="I7576" t="str">
            <v>MATE MHIS 4843</v>
          </cell>
        </row>
        <row r="7577">
          <cell r="A7577">
            <v>4886</v>
          </cell>
          <cell r="B7577" t="str">
            <v>PLACA REDUCAO FOFO PN-10 DN 600X450</v>
          </cell>
          <cell r="C7577" t="str">
            <v>UN</v>
          </cell>
          <cell r="D7577">
            <v>2</v>
          </cell>
          <cell r="E7577">
            <v>1461.08</v>
          </cell>
          <cell r="F7577">
            <v>1560.59</v>
          </cell>
          <cell r="H7577">
            <v>3168.18</v>
          </cell>
          <cell r="I7577" t="str">
            <v>MATE MHIS 4886</v>
          </cell>
        </row>
        <row r="7578">
          <cell r="A7578">
            <v>4844</v>
          </cell>
          <cell r="B7578" t="str">
            <v>PLACA REDUCAO FOFO PN-10 DN 700X500</v>
          </cell>
          <cell r="C7578" t="str">
            <v>UN</v>
          </cell>
          <cell r="D7578">
            <v>2</v>
          </cell>
          <cell r="E7578">
            <v>1783.72</v>
          </cell>
          <cell r="F7578">
            <v>1905.21</v>
          </cell>
          <cell r="H7578">
            <v>3867.79</v>
          </cell>
          <cell r="I7578" t="str">
            <v>MATE MHIS 4844</v>
          </cell>
        </row>
        <row r="7579">
          <cell r="A7579">
            <v>4885</v>
          </cell>
          <cell r="B7579" t="str">
            <v>PLACA REDUCAO FOFO PN-10 DN 900X700</v>
          </cell>
          <cell r="C7579" t="str">
            <v>UN</v>
          </cell>
          <cell r="D7579">
            <v>2</v>
          </cell>
          <cell r="E7579">
            <v>2537.73</v>
          </cell>
          <cell r="F7579">
            <v>2710.57</v>
          </cell>
          <cell r="H7579">
            <v>5502.76</v>
          </cell>
          <cell r="I7579" t="str">
            <v>MATE MHIS 4885</v>
          </cell>
        </row>
        <row r="7580">
          <cell r="A7580">
            <v>4878</v>
          </cell>
          <cell r="B7580" t="str">
            <v>PLACA REDUCAO FOFO PN-16 DN 1000X700</v>
          </cell>
          <cell r="C7580" t="str">
            <v>UN</v>
          </cell>
          <cell r="D7580">
            <v>2</v>
          </cell>
          <cell r="E7580">
            <v>4071.88</v>
          </cell>
          <cell r="F7580">
            <v>4349.21</v>
          </cell>
          <cell r="H7580">
            <v>8829.39</v>
          </cell>
          <cell r="I7580" t="str">
            <v>MATE MHIS 4878</v>
          </cell>
        </row>
        <row r="7581">
          <cell r="A7581" t="str">
            <v>ÓDIGO</v>
          </cell>
          <cell r="B7581" t="str">
            <v>| DESCRIÇÃO DO INSUMO</v>
          </cell>
          <cell r="C7581" t="str">
            <v>| UNID.</v>
          </cell>
          <cell r="D7581" t="str">
            <v>| CAT.</v>
          </cell>
          <cell r="E7581" t="str">
            <v>P R E Ç O</v>
          </cell>
          <cell r="F7581" t="str">
            <v>S  C A L C</v>
          </cell>
          <cell r="G7581" t="str">
            <v>U L A</v>
          </cell>
          <cell r="H7581" t="str">
            <v>D O S  |</v>
          </cell>
          <cell r="I7581" t="str">
            <v>COD.INTELIGENTE</v>
          </cell>
        </row>
        <row r="7582">
          <cell r="D7582">
            <v>1</v>
          </cell>
          <cell r="E7582" t="str">
            <v>.QUARTIL</v>
          </cell>
          <cell r="F7582" t="str">
            <v>MEDIANO</v>
          </cell>
          <cell r="G7582">
            <v>3</v>
          </cell>
          <cell r="H7582" t="str">
            <v>.QUARTIL</v>
          </cell>
        </row>
        <row r="7584">
          <cell r="A7584" t="str">
            <v>íNCULO..</v>
          </cell>
          <cell r="B7584" t="str">
            <v>...: NACIONAL CAIXA</v>
          </cell>
        </row>
        <row r="7586">
          <cell r="A7586">
            <v>4858</v>
          </cell>
          <cell r="B7586" t="str">
            <v>PLACA REDUCAO FOFO PN-16 DN 1000X800</v>
          </cell>
          <cell r="C7586" t="str">
            <v>UN</v>
          </cell>
          <cell r="D7586">
            <v>2</v>
          </cell>
          <cell r="E7586">
            <v>4463.41</v>
          </cell>
          <cell r="F7586">
            <v>4767.3999999999996</v>
          </cell>
          <cell r="H7586">
            <v>9678.36</v>
          </cell>
          <cell r="I7586" t="str">
            <v>MATE MHIS 4858</v>
          </cell>
        </row>
        <row r="7587">
          <cell r="A7587">
            <v>4847</v>
          </cell>
          <cell r="B7587" t="str">
            <v>PLACA REDUCAO FOFO PN-16 DN 200X100</v>
          </cell>
          <cell r="C7587" t="str">
            <v>UN</v>
          </cell>
          <cell r="D7587">
            <v>2</v>
          </cell>
          <cell r="E7587">
            <v>185.46</v>
          </cell>
          <cell r="F7587">
            <v>198.09</v>
          </cell>
          <cell r="H7587">
            <v>402.15</v>
          </cell>
          <cell r="I7587" t="str">
            <v>MATE MHIS 4847</v>
          </cell>
        </row>
        <row r="7588">
          <cell r="A7588">
            <v>4883</v>
          </cell>
          <cell r="B7588" t="str">
            <v>PLACA REDUCAO FOFO PN-16 DN 200X80</v>
          </cell>
          <cell r="C7588" t="str">
            <v>UN</v>
          </cell>
          <cell r="D7588">
            <v>2</v>
          </cell>
          <cell r="E7588">
            <v>146.24</v>
          </cell>
          <cell r="F7588">
            <v>156.19999999999999</v>
          </cell>
          <cell r="H7588">
            <v>317.10000000000002</v>
          </cell>
          <cell r="I7588" t="str">
            <v>MATE MHIS 4883</v>
          </cell>
        </row>
        <row r="7589">
          <cell r="A7589">
            <v>4848</v>
          </cell>
          <cell r="B7589" t="str">
            <v>PLACA REDUCAO FOFO PN-16 DN 250X200</v>
          </cell>
          <cell r="C7589" t="str">
            <v>UN</v>
          </cell>
          <cell r="D7589">
            <v>2</v>
          </cell>
          <cell r="E7589">
            <v>456.53</v>
          </cell>
          <cell r="F7589">
            <v>487.62</v>
          </cell>
          <cell r="H7589">
            <v>989.93</v>
          </cell>
          <cell r="I7589" t="str">
            <v>MATE MHIS 4848</v>
          </cell>
        </row>
        <row r="7590">
          <cell r="A7590">
            <v>4849</v>
          </cell>
          <cell r="B7590" t="str">
            <v>PLACA REDUCAO FOFO PN-16 DN 350X150</v>
          </cell>
          <cell r="C7590" t="str">
            <v>UN</v>
          </cell>
          <cell r="D7590">
            <v>2</v>
          </cell>
          <cell r="E7590">
            <v>509.22</v>
          </cell>
          <cell r="F7590">
            <v>543.9</v>
          </cell>
          <cell r="H7590">
            <v>1104.18</v>
          </cell>
          <cell r="I7590" t="str">
            <v>MATE MHIS 4849</v>
          </cell>
        </row>
        <row r="7591">
          <cell r="A7591">
            <v>4882</v>
          </cell>
          <cell r="B7591" t="str">
            <v>PLACA REDUCAO FOFO PN-16 DN 350X250</v>
          </cell>
          <cell r="C7591" t="str">
            <v>UN</v>
          </cell>
          <cell r="D7591">
            <v>2</v>
          </cell>
          <cell r="E7591">
            <v>565.79999999999995</v>
          </cell>
          <cell r="F7591">
            <v>604.33000000000004</v>
          </cell>
          <cell r="H7591">
            <v>1226.8699999999999</v>
          </cell>
          <cell r="I7591" t="str">
            <v>MATE MHIS 4882</v>
          </cell>
        </row>
        <row r="7592">
          <cell r="A7592">
            <v>4850</v>
          </cell>
          <cell r="B7592" t="str">
            <v>PLACA REDUCAO FOFO PN-16 DN 400X150</v>
          </cell>
          <cell r="C7592" t="str">
            <v>UN</v>
          </cell>
          <cell r="D7592">
            <v>2</v>
          </cell>
          <cell r="E7592">
            <v>636.53</v>
          </cell>
          <cell r="F7592">
            <v>679.88</v>
          </cell>
          <cell r="H7592">
            <v>1380.24</v>
          </cell>
          <cell r="I7592" t="str">
            <v>MATE MHIS 4850</v>
          </cell>
        </row>
        <row r="7593">
          <cell r="A7593">
            <v>4851</v>
          </cell>
          <cell r="B7593" t="str">
            <v>PLACA REDUCAO FOFO PN-16 DN 400X200</v>
          </cell>
          <cell r="C7593" t="str">
            <v>UN</v>
          </cell>
          <cell r="D7593">
            <v>2</v>
          </cell>
          <cell r="E7593">
            <v>650.66999999999996</v>
          </cell>
          <cell r="F7593">
            <v>694.98</v>
          </cell>
          <cell r="H7593">
            <v>1410.9</v>
          </cell>
          <cell r="I7593" t="str">
            <v>MATE MHIS 4851</v>
          </cell>
        </row>
        <row r="7594">
          <cell r="A7594">
            <v>4852</v>
          </cell>
          <cell r="B7594" t="str">
            <v>PLACA REDUCAO FOFO PN-16 DN 400X250</v>
          </cell>
          <cell r="C7594" t="str">
            <v>UN</v>
          </cell>
          <cell r="D7594">
            <v>2</v>
          </cell>
          <cell r="E7594">
            <v>672.17</v>
          </cell>
          <cell r="F7594">
            <v>717.95</v>
          </cell>
          <cell r="H7594">
            <v>1457.52</v>
          </cell>
          <cell r="I7594" t="str">
            <v>MATE MHIS 4852</v>
          </cell>
        </row>
        <row r="7595">
          <cell r="A7595">
            <v>4881</v>
          </cell>
          <cell r="B7595" t="str">
            <v>PLACA REDUCAO FOFO PN-16 DN 400X300</v>
          </cell>
          <cell r="C7595" t="str">
            <v>UN</v>
          </cell>
          <cell r="D7595">
            <v>2</v>
          </cell>
          <cell r="E7595">
            <v>715.75</v>
          </cell>
          <cell r="F7595">
            <v>764.5</v>
          </cell>
          <cell r="H7595">
            <v>1552.03</v>
          </cell>
          <cell r="I7595" t="str">
            <v>MATE MHIS 4881</v>
          </cell>
        </row>
        <row r="7596">
          <cell r="A7596">
            <v>4853</v>
          </cell>
          <cell r="B7596" t="str">
            <v>PLACA REDUCAO FOFO PN-16 DN 450X350</v>
          </cell>
          <cell r="C7596" t="str">
            <v>UN</v>
          </cell>
          <cell r="D7596">
            <v>2</v>
          </cell>
          <cell r="E7596">
            <v>806.29</v>
          </cell>
          <cell r="F7596">
            <v>861.21</v>
          </cell>
          <cell r="H7596">
            <v>1748.35</v>
          </cell>
          <cell r="I7596" t="str">
            <v>MATE MHIS 4853</v>
          </cell>
        </row>
        <row r="7597">
          <cell r="A7597">
            <v>4880</v>
          </cell>
          <cell r="B7597" t="str">
            <v>PLACA REDUCAO FOFO PN-16 DN 500X350</v>
          </cell>
          <cell r="C7597" t="str">
            <v>UN</v>
          </cell>
          <cell r="D7597">
            <v>2</v>
          </cell>
          <cell r="E7597">
            <v>990.16</v>
          </cell>
          <cell r="F7597">
            <v>1057.5999999999999</v>
          </cell>
          <cell r="H7597">
            <v>2147.0500000000002</v>
          </cell>
          <cell r="I7597" t="str">
            <v>MATE MHIS 4880</v>
          </cell>
        </row>
        <row r="7598">
          <cell r="A7598">
            <v>4854</v>
          </cell>
          <cell r="B7598" t="str">
            <v>PLACA REDUCAO FOFO PN-16 DN 500X400</v>
          </cell>
          <cell r="C7598" t="str">
            <v>UN</v>
          </cell>
          <cell r="D7598">
            <v>2</v>
          </cell>
          <cell r="E7598">
            <v>1039.6500000000001</v>
          </cell>
          <cell r="F7598">
            <v>1110.46</v>
          </cell>
          <cell r="H7598">
            <v>2254.36</v>
          </cell>
          <cell r="I7598" t="str">
            <v>MATE MHIS 4854</v>
          </cell>
        </row>
        <row r="7599">
          <cell r="A7599">
            <v>4855</v>
          </cell>
          <cell r="B7599" t="str">
            <v>PLACA REDUCAO FOFO PN-16 DN 600X150</v>
          </cell>
          <cell r="C7599" t="str">
            <v>UN</v>
          </cell>
          <cell r="D7599">
            <v>2</v>
          </cell>
          <cell r="E7599">
            <v>1895.44</v>
          </cell>
          <cell r="F7599">
            <v>2024.53</v>
          </cell>
          <cell r="H7599">
            <v>4110.03</v>
          </cell>
          <cell r="I7599" t="str">
            <v>MATE MHIS 4855</v>
          </cell>
        </row>
        <row r="7600">
          <cell r="A7600">
            <v>4856</v>
          </cell>
          <cell r="B7600" t="str">
            <v>PLACA REDUCAO FOFO PN-16 DN 600X450</v>
          </cell>
          <cell r="C7600" t="str">
            <v>UN</v>
          </cell>
          <cell r="D7600">
            <v>2</v>
          </cell>
          <cell r="E7600">
            <v>2329.4</v>
          </cell>
          <cell r="F7600">
            <v>2488.0500000000002</v>
          </cell>
          <cell r="H7600">
            <v>5051.03</v>
          </cell>
          <cell r="I7600" t="str">
            <v>MATE MHIS 4856</v>
          </cell>
        </row>
        <row r="7601">
          <cell r="A7601">
            <v>4857</v>
          </cell>
          <cell r="B7601" t="str">
            <v>PLACA REDUCAO FOFO PN-16 DN 700X500</v>
          </cell>
          <cell r="C7601" t="str">
            <v>UN</v>
          </cell>
          <cell r="D7601">
            <v>2</v>
          </cell>
          <cell r="E7601">
            <v>2343.31</v>
          </cell>
          <cell r="F7601">
            <v>2502.91</v>
          </cell>
          <cell r="H7601">
            <v>5081.1899999999996</v>
          </cell>
          <cell r="I7601" t="str">
            <v>MATE MHIS 4857</v>
          </cell>
        </row>
        <row r="7602">
          <cell r="A7602">
            <v>4879</v>
          </cell>
          <cell r="B7602" t="str">
            <v>PLACA REDUCAO FOFO PN-16 DN 900X700</v>
          </cell>
          <cell r="C7602" t="str">
            <v>UN</v>
          </cell>
          <cell r="D7602">
            <v>2</v>
          </cell>
          <cell r="E7602">
            <v>3076.01</v>
          </cell>
          <cell r="F7602">
            <v>3285.51</v>
          </cell>
          <cell r="H7602">
            <v>6669.96</v>
          </cell>
          <cell r="I7602" t="str">
            <v>MATE MHIS 4879</v>
          </cell>
        </row>
        <row r="7603">
          <cell r="A7603">
            <v>4872</v>
          </cell>
          <cell r="B7603" t="str">
            <v>PLACA REDUCAO FOFO PN-25 DN 1000X700</v>
          </cell>
          <cell r="C7603" t="str">
            <v>UN</v>
          </cell>
          <cell r="D7603">
            <v>2</v>
          </cell>
          <cell r="E7603">
            <v>4338.12</v>
          </cell>
          <cell r="F7603">
            <v>4633.58</v>
          </cell>
          <cell r="H7603">
            <v>9406.69</v>
          </cell>
          <cell r="I7603" t="str">
            <v>MATE MHIS 4872</v>
          </cell>
        </row>
        <row r="7604">
          <cell r="A7604">
            <v>4871</v>
          </cell>
          <cell r="B7604" t="str">
            <v>PLACA REDUCAO FOFO PN-25 DN 1000X800</v>
          </cell>
          <cell r="C7604" t="str">
            <v>UN</v>
          </cell>
          <cell r="D7604">
            <v>2</v>
          </cell>
          <cell r="E7604">
            <v>4823.62</v>
          </cell>
          <cell r="F7604">
            <v>5152.1499999999996</v>
          </cell>
          <cell r="G7604">
            <v>1</v>
          </cell>
          <cell r="H7604" t="str">
            <v>0.459,45</v>
          </cell>
          <cell r="I7604" t="str">
            <v>MATE MHIS 4871</v>
          </cell>
        </row>
        <row r="7605">
          <cell r="A7605">
            <v>4877</v>
          </cell>
          <cell r="B7605" t="str">
            <v>PLACA REDUCAO FOFO PN-25 DN 200X100</v>
          </cell>
          <cell r="C7605" t="str">
            <v>UN</v>
          </cell>
          <cell r="D7605">
            <v>2</v>
          </cell>
          <cell r="E7605">
            <v>260.61</v>
          </cell>
          <cell r="F7605">
            <v>278.36</v>
          </cell>
          <cell r="H7605">
            <v>565.11</v>
          </cell>
          <cell r="I7605" t="str">
            <v>MATE MHIS 4877</v>
          </cell>
        </row>
        <row r="7606">
          <cell r="A7606">
            <v>4860</v>
          </cell>
          <cell r="B7606" t="str">
            <v>PLACA REDUCAO FOFO PN-25 DN 200X80</v>
          </cell>
          <cell r="C7606" t="str">
            <v>UN</v>
          </cell>
          <cell r="D7606">
            <v>2</v>
          </cell>
          <cell r="E7606">
            <v>248.2</v>
          </cell>
          <cell r="F7606">
            <v>265.11</v>
          </cell>
          <cell r="H7606">
            <v>538.20000000000005</v>
          </cell>
          <cell r="I7606" t="str">
            <v>MATE MHIS 4860</v>
          </cell>
        </row>
        <row r="7607">
          <cell r="A7607">
            <v>4861</v>
          </cell>
          <cell r="B7607" t="str">
            <v>PLACA REDUCAO FOFO PN-25 DN 250X200</v>
          </cell>
          <cell r="C7607" t="str">
            <v>UN</v>
          </cell>
          <cell r="D7607">
            <v>2</v>
          </cell>
          <cell r="E7607">
            <v>540.19000000000005</v>
          </cell>
          <cell r="F7607">
            <v>576.98</v>
          </cell>
          <cell r="H7607">
            <v>1171.3499999999999</v>
          </cell>
          <cell r="I7607" t="str">
            <v>MATE MHIS 4861</v>
          </cell>
        </row>
        <row r="7608">
          <cell r="A7608">
            <v>4862</v>
          </cell>
          <cell r="B7608" t="str">
            <v>PLACA REDUCAO FOFO PN-25 DN 350X150</v>
          </cell>
          <cell r="C7608" t="str">
            <v>UN</v>
          </cell>
          <cell r="D7608">
            <v>2</v>
          </cell>
          <cell r="E7608">
            <v>746.85</v>
          </cell>
          <cell r="F7608">
            <v>797.72</v>
          </cell>
          <cell r="H7608">
            <v>1619.46</v>
          </cell>
          <cell r="I7608" t="str">
            <v>MATE MHIS 4862</v>
          </cell>
        </row>
        <row r="7609">
          <cell r="A7609">
            <v>4863</v>
          </cell>
          <cell r="B7609" t="str">
            <v>PLACA REDUCAO FOFO PN-25 DN 350X250</v>
          </cell>
          <cell r="C7609" t="str">
            <v>UN</v>
          </cell>
          <cell r="D7609">
            <v>2</v>
          </cell>
          <cell r="E7609">
            <v>792.13</v>
          </cell>
          <cell r="F7609">
            <v>846.09</v>
          </cell>
          <cell r="H7609">
            <v>1717.65</v>
          </cell>
          <cell r="I7609" t="str">
            <v>MATE MHIS 4863</v>
          </cell>
        </row>
        <row r="7610">
          <cell r="A7610">
            <v>4864</v>
          </cell>
          <cell r="B7610" t="str">
            <v>PLACA REDUCAO FOFO PN-25 DN 400X150</v>
          </cell>
          <cell r="C7610" t="str">
            <v>UN</v>
          </cell>
          <cell r="D7610">
            <v>2</v>
          </cell>
          <cell r="E7610">
            <v>834.56</v>
          </cell>
          <cell r="F7610">
            <v>891.4</v>
          </cell>
          <cell r="H7610">
            <v>1809.64</v>
          </cell>
          <cell r="I7610" t="str">
            <v>MATE MHIS 4864</v>
          </cell>
        </row>
        <row r="7611">
          <cell r="A7611">
            <v>4876</v>
          </cell>
          <cell r="B7611" t="str">
            <v>PLACA REDUCAO FOFO PN-25 DN 400X200</v>
          </cell>
          <cell r="C7611" t="str">
            <v>UN</v>
          </cell>
          <cell r="D7611">
            <v>2</v>
          </cell>
          <cell r="E7611">
            <v>876.29</v>
          </cell>
          <cell r="F7611">
            <v>935.97</v>
          </cell>
          <cell r="H7611">
            <v>1900.13</v>
          </cell>
          <cell r="I7611" t="str">
            <v>MATE MHIS 4876</v>
          </cell>
        </row>
        <row r="7612">
          <cell r="A7612" t="str">
            <v>ÓDIGO</v>
          </cell>
          <cell r="B7612" t="str">
            <v>| DESCRIÇÃO DO INSUMO</v>
          </cell>
          <cell r="C7612" t="str">
            <v>| UNID.</v>
          </cell>
          <cell r="D7612" t="str">
            <v>| CAT.</v>
          </cell>
          <cell r="E7612" t="str">
            <v>P R E Ç O</v>
          </cell>
          <cell r="F7612" t="str">
            <v>S  C A L C</v>
          </cell>
          <cell r="G7612" t="str">
            <v>U L A</v>
          </cell>
          <cell r="H7612" t="str">
            <v>D O S  |</v>
          </cell>
          <cell r="I7612" t="str">
            <v>COD.INTELIGENTE</v>
          </cell>
        </row>
        <row r="7613">
          <cell r="D7613">
            <v>1</v>
          </cell>
          <cell r="E7613" t="str">
            <v>.QUARTIL</v>
          </cell>
          <cell r="F7613" t="str">
            <v>MEDIANO</v>
          </cell>
          <cell r="G7613">
            <v>3</v>
          </cell>
          <cell r="H7613" t="str">
            <v>.QUARTIL</v>
          </cell>
        </row>
        <row r="7615">
          <cell r="A7615" t="str">
            <v>íNCULO..</v>
          </cell>
          <cell r="B7615" t="str">
            <v>...: NACIONAL CAIXA</v>
          </cell>
        </row>
        <row r="7617">
          <cell r="A7617">
            <v>4865</v>
          </cell>
          <cell r="B7617" t="str">
            <v>PLACA REDUCAO FOFO PN-25 DN 400X250</v>
          </cell>
          <cell r="C7617" t="str">
            <v>UN</v>
          </cell>
          <cell r="D7617">
            <v>2</v>
          </cell>
          <cell r="E7617">
            <v>905.98</v>
          </cell>
          <cell r="F7617">
            <v>967.68</v>
          </cell>
          <cell r="H7617">
            <v>1964.51</v>
          </cell>
          <cell r="I7617" t="str">
            <v>MATE MHIS 4865</v>
          </cell>
        </row>
        <row r="7618">
          <cell r="A7618">
            <v>4866</v>
          </cell>
          <cell r="B7618" t="str">
            <v>PLACA REDUCAO FOFO PN-25 DN 400X300</v>
          </cell>
          <cell r="C7618" t="str">
            <v>UN</v>
          </cell>
          <cell r="D7618">
            <v>2</v>
          </cell>
          <cell r="E7618">
            <v>949.13</v>
          </cell>
          <cell r="F7618">
            <v>1013.78</v>
          </cell>
          <cell r="H7618">
            <v>2058.08</v>
          </cell>
          <cell r="I7618" t="str">
            <v>MATE MHIS 4866</v>
          </cell>
        </row>
        <row r="7619">
          <cell r="A7619">
            <v>4867</v>
          </cell>
          <cell r="B7619" t="str">
            <v>PLACA REDUCAO FOFO PN-25 DN 450X350</v>
          </cell>
          <cell r="C7619" t="str">
            <v>UN</v>
          </cell>
          <cell r="D7619">
            <v>2</v>
          </cell>
          <cell r="E7619">
            <v>990.16</v>
          </cell>
          <cell r="F7619">
            <v>1057.5999999999999</v>
          </cell>
          <cell r="H7619">
            <v>2147.0500000000002</v>
          </cell>
          <cell r="I7619" t="str">
            <v>MATE MHIS 4867</v>
          </cell>
        </row>
        <row r="7620">
          <cell r="A7620">
            <v>4875</v>
          </cell>
          <cell r="B7620" t="str">
            <v>PLACA REDUCAO FOFO PN-25 DN 500X350</v>
          </cell>
          <cell r="C7620" t="str">
            <v>UN</v>
          </cell>
          <cell r="D7620">
            <v>2</v>
          </cell>
          <cell r="E7620">
            <v>1174.05</v>
          </cell>
          <cell r="F7620">
            <v>1254.01</v>
          </cell>
          <cell r="H7620">
            <v>2545.79</v>
          </cell>
          <cell r="I7620" t="str">
            <v>MATE MHIS 4875</v>
          </cell>
        </row>
        <row r="7621">
          <cell r="A7621">
            <v>4874</v>
          </cell>
          <cell r="B7621" t="str">
            <v>PLACA REDUCAO FOFO PN-25 DN 500X400</v>
          </cell>
          <cell r="C7621" t="str">
            <v>UN</v>
          </cell>
          <cell r="D7621">
            <v>2</v>
          </cell>
          <cell r="E7621">
            <v>1202.33</v>
          </cell>
          <cell r="F7621">
            <v>1284.22</v>
          </cell>
          <cell r="H7621">
            <v>2607.11</v>
          </cell>
          <cell r="I7621" t="str">
            <v>MATE MHIS 4874</v>
          </cell>
        </row>
        <row r="7622">
          <cell r="A7622">
            <v>4868</v>
          </cell>
          <cell r="B7622" t="str">
            <v>PLACA REDUCAO FOFO PN-25 DN 600X150</v>
          </cell>
          <cell r="C7622" t="str">
            <v>UN</v>
          </cell>
          <cell r="D7622">
            <v>2</v>
          </cell>
          <cell r="E7622">
            <v>2319.8200000000002</v>
          </cell>
          <cell r="F7622">
            <v>2477.8200000000002</v>
          </cell>
          <cell r="H7622">
            <v>5030.25</v>
          </cell>
          <cell r="I7622" t="str">
            <v>MATE MHIS 4868</v>
          </cell>
        </row>
        <row r="7623">
          <cell r="A7623">
            <v>4873</v>
          </cell>
          <cell r="B7623" t="str">
            <v>PLACA REDUCAO FOFO PN-25 DN 600X450</v>
          </cell>
          <cell r="C7623" t="str">
            <v>UN</v>
          </cell>
          <cell r="D7623">
            <v>2</v>
          </cell>
          <cell r="E7623">
            <v>2517.85</v>
          </cell>
          <cell r="F7623">
            <v>2689.33</v>
          </cell>
          <cell r="H7623">
            <v>5459.65</v>
          </cell>
          <cell r="I7623" t="str">
            <v>MATE MHIS 4873</v>
          </cell>
        </row>
        <row r="7624">
          <cell r="A7624">
            <v>4869</v>
          </cell>
          <cell r="B7624" t="str">
            <v>PLACA REDUCAO FOFO PN-25 DN 700X500</v>
          </cell>
          <cell r="C7624" t="str">
            <v>UN</v>
          </cell>
          <cell r="D7624">
            <v>2</v>
          </cell>
          <cell r="E7624">
            <v>3112.77</v>
          </cell>
          <cell r="F7624">
            <v>3324.77</v>
          </cell>
          <cell r="H7624">
            <v>6749.67</v>
          </cell>
          <cell r="I7624" t="str">
            <v>MATE MHIS 4869</v>
          </cell>
        </row>
        <row r="7625">
          <cell r="A7625">
            <v>4870</v>
          </cell>
          <cell r="B7625" t="str">
            <v>PLACA REDUCAO FOFO PN-25 DN 900X700</v>
          </cell>
          <cell r="C7625" t="str">
            <v>UN</v>
          </cell>
          <cell r="D7625">
            <v>2</v>
          </cell>
          <cell r="E7625">
            <v>3645.09</v>
          </cell>
          <cell r="F7625">
            <v>3893.35</v>
          </cell>
          <cell r="H7625">
            <v>7903.93</v>
          </cell>
          <cell r="I7625" t="str">
            <v>MATE MHIS 4870</v>
          </cell>
        </row>
        <row r="7626">
          <cell r="A7626">
            <v>14521</v>
          </cell>
          <cell r="B7626" t="str">
            <v>PLATAFORMA PANTOGRAFICA H = 13M A SER MONTADO SOBRE CAMINHAO</v>
          </cell>
          <cell r="C7626" t="str">
            <v>UN</v>
          </cell>
          <cell r="D7626" t="str">
            <v>2    60</v>
          </cell>
          <cell r="E7626">
            <v>6060.5</v>
          </cell>
          <cell r="F7626">
            <v>606060.5</v>
          </cell>
          <cell r="G7626">
            <v>60</v>
          </cell>
          <cell r="H7626">
            <v>6060.5</v>
          </cell>
          <cell r="I7626" t="str">
            <v>EQHP EQAQ 14521</v>
          </cell>
        </row>
        <row r="7627">
          <cell r="A7627">
            <v>15050</v>
          </cell>
          <cell r="B7627" t="str">
            <v>PLUG FOFO DN 50 P/RALOS ESGOTO PREDIAL</v>
          </cell>
          <cell r="C7627" t="str">
            <v>UN</v>
          </cell>
          <cell r="D7627">
            <v>2</v>
          </cell>
          <cell r="E7627">
            <v>2.1</v>
          </cell>
          <cell r="F7627">
            <v>2.69</v>
          </cell>
          <cell r="H7627">
            <v>2.94</v>
          </cell>
          <cell r="I7627" t="str">
            <v>MATE MHIS 15050</v>
          </cell>
        </row>
        <row r="7628">
          <cell r="A7628">
            <v>4893</v>
          </cell>
          <cell r="B7628" t="str">
            <v>PLUG OU BUJAO FERRO GALV 1 1/2"</v>
          </cell>
          <cell r="C7628" t="str">
            <v>UN</v>
          </cell>
          <cell r="D7628">
            <v>2</v>
          </cell>
          <cell r="E7628">
            <v>3.94</v>
          </cell>
          <cell r="F7628">
            <v>4.87</v>
          </cell>
          <cell r="H7628">
            <v>5.91</v>
          </cell>
          <cell r="I7628" t="str">
            <v>MATE MHIS 4893</v>
          </cell>
        </row>
        <row r="7629">
          <cell r="A7629">
            <v>4894</v>
          </cell>
          <cell r="B7629" t="str">
            <v>PLUG OU BUJAO FERRO GALV 1 1/4"</v>
          </cell>
          <cell r="C7629" t="str">
            <v>UN</v>
          </cell>
          <cell r="D7629">
            <v>2</v>
          </cell>
          <cell r="E7629">
            <v>3.04</v>
          </cell>
          <cell r="F7629">
            <v>3.76</v>
          </cell>
          <cell r="H7629">
            <v>4.5599999999999996</v>
          </cell>
          <cell r="I7629" t="str">
            <v>MATE MHIS 4894</v>
          </cell>
        </row>
        <row r="7630">
          <cell r="A7630">
            <v>4888</v>
          </cell>
          <cell r="B7630" t="str">
            <v>PLUG OU BUJAO FERRO GALV 1/2"</v>
          </cell>
          <cell r="C7630" t="str">
            <v>UN</v>
          </cell>
          <cell r="D7630">
            <v>2</v>
          </cell>
          <cell r="E7630">
            <v>0.9</v>
          </cell>
          <cell r="F7630">
            <v>1.1100000000000001</v>
          </cell>
          <cell r="H7630">
            <v>1.35</v>
          </cell>
          <cell r="I7630" t="str">
            <v>MATE MHIS 4888</v>
          </cell>
        </row>
        <row r="7631">
          <cell r="A7631">
            <v>4890</v>
          </cell>
          <cell r="B7631" t="str">
            <v>PLUG OU BUJAO FERRO GALV 1"</v>
          </cell>
          <cell r="C7631" t="str">
            <v>UN</v>
          </cell>
          <cell r="D7631">
            <v>2</v>
          </cell>
          <cell r="E7631">
            <v>2.02</v>
          </cell>
          <cell r="F7631">
            <v>2.4900000000000002</v>
          </cell>
          <cell r="H7631">
            <v>3.03</v>
          </cell>
          <cell r="I7631" t="str">
            <v>MATE MHIS 4890</v>
          </cell>
        </row>
        <row r="7632">
          <cell r="A7632">
            <v>12411</v>
          </cell>
          <cell r="B7632" t="str">
            <v>PLUG OU BUJAO FERRO GALV 2 1/2"</v>
          </cell>
          <cell r="C7632" t="str">
            <v>UN</v>
          </cell>
          <cell r="D7632">
            <v>2</v>
          </cell>
          <cell r="E7632">
            <v>11.27</v>
          </cell>
          <cell r="F7632">
            <v>13.93</v>
          </cell>
          <cell r="H7632">
            <v>16.899999999999999</v>
          </cell>
          <cell r="I7632" t="str">
            <v>MATE MHIS 12411</v>
          </cell>
        </row>
        <row r="7633">
          <cell r="A7633">
            <v>4891</v>
          </cell>
          <cell r="B7633" t="str">
            <v>PLUG OU BUJAO FERRO GALV 2"</v>
          </cell>
          <cell r="C7633" t="str">
            <v>UN</v>
          </cell>
          <cell r="D7633">
            <v>2</v>
          </cell>
          <cell r="E7633">
            <v>5.98</v>
          </cell>
          <cell r="F7633">
            <v>7.4</v>
          </cell>
          <cell r="H7633">
            <v>8.98</v>
          </cell>
          <cell r="I7633" t="str">
            <v>MATE MHIS 4891</v>
          </cell>
        </row>
        <row r="7634">
          <cell r="A7634">
            <v>4889</v>
          </cell>
          <cell r="B7634" t="str">
            <v>PLUG OU BUJAO FERRO GALV 3/4"</v>
          </cell>
          <cell r="C7634" t="str">
            <v>UN</v>
          </cell>
          <cell r="D7634">
            <v>2</v>
          </cell>
          <cell r="E7634">
            <v>1.41</v>
          </cell>
          <cell r="F7634">
            <v>1.74</v>
          </cell>
          <cell r="H7634">
            <v>2.11</v>
          </cell>
          <cell r="I7634" t="str">
            <v>MATE MHIS 4889</v>
          </cell>
        </row>
        <row r="7635">
          <cell r="A7635">
            <v>4892</v>
          </cell>
          <cell r="B7635" t="str">
            <v>PLUG OU BUJAO FERRO GALV 3"</v>
          </cell>
          <cell r="C7635" t="str">
            <v>UN</v>
          </cell>
          <cell r="D7635">
            <v>2</v>
          </cell>
          <cell r="E7635">
            <v>15.48</v>
          </cell>
          <cell r="F7635">
            <v>19.13</v>
          </cell>
          <cell r="H7635">
            <v>23.22</v>
          </cell>
          <cell r="I7635" t="str">
            <v>MATE MHIS 4892</v>
          </cell>
        </row>
        <row r="7636">
          <cell r="A7636">
            <v>12412</v>
          </cell>
          <cell r="B7636" t="str">
            <v>PLUG OU BUJAO FERRO GALV 4"</v>
          </cell>
          <cell r="C7636" t="str">
            <v>UN</v>
          </cell>
          <cell r="D7636">
            <v>2</v>
          </cell>
          <cell r="E7636">
            <v>30.28</v>
          </cell>
          <cell r="F7636">
            <v>37.42</v>
          </cell>
          <cell r="H7636">
            <v>45.43</v>
          </cell>
          <cell r="I7636" t="str">
            <v>MATE MHIS 12412</v>
          </cell>
        </row>
        <row r="7637">
          <cell r="A7637">
            <v>4900</v>
          </cell>
          <cell r="B7637" t="str">
            <v>PLUG PVC C/ROSCA P/ AGUA FRIA PREDIAL 1.1/2"</v>
          </cell>
          <cell r="C7637" t="str">
            <v>UN</v>
          </cell>
          <cell r="D7637">
            <v>2</v>
          </cell>
          <cell r="E7637">
            <v>2.48</v>
          </cell>
          <cell r="F7637">
            <v>2.81</v>
          </cell>
          <cell r="H7637">
            <v>3.13</v>
          </cell>
          <cell r="I7637" t="str">
            <v>MATE MHIS 4900</v>
          </cell>
        </row>
        <row r="7638">
          <cell r="A7638">
            <v>4898</v>
          </cell>
          <cell r="B7638" t="str">
            <v>PLUG PVC C/ROSCA P/ AGUA FRIA PREDIAL 1.1/4"</v>
          </cell>
          <cell r="C7638" t="str">
            <v>UN</v>
          </cell>
          <cell r="D7638">
            <v>2</v>
          </cell>
          <cell r="E7638">
            <v>0.86</v>
          </cell>
          <cell r="F7638">
            <v>0.97</v>
          </cell>
          <cell r="H7638">
            <v>1.08</v>
          </cell>
          <cell r="I7638" t="str">
            <v>MATE MHIS 4898</v>
          </cell>
        </row>
        <row r="7639">
          <cell r="A7639">
            <v>4895</v>
          </cell>
          <cell r="B7639" t="str">
            <v>PLUG PVC C/ROSCA P/ AGUA FRIA PREDIAL 1/2"</v>
          </cell>
          <cell r="C7639" t="str">
            <v>UN</v>
          </cell>
          <cell r="D7639">
            <v>1</v>
          </cell>
          <cell r="E7639">
            <v>0.2</v>
          </cell>
          <cell r="F7639">
            <v>0.22</v>
          </cell>
          <cell r="H7639">
            <v>0.22</v>
          </cell>
          <cell r="I7639" t="str">
            <v>MATE MHIS 4895</v>
          </cell>
        </row>
        <row r="7640">
          <cell r="A7640">
            <v>4897</v>
          </cell>
          <cell r="B7640" t="str">
            <v>PLUG PVC C/ROSCA P/ AGUA FRIA PREDIAL 1"</v>
          </cell>
          <cell r="C7640" t="str">
            <v>UN</v>
          </cell>
          <cell r="D7640">
            <v>2</v>
          </cell>
          <cell r="E7640">
            <v>0.76</v>
          </cell>
          <cell r="F7640">
            <v>0.84</v>
          </cell>
          <cell r="H7640">
            <v>0.84</v>
          </cell>
          <cell r="I7640" t="str">
            <v>MATE MHIS 4897</v>
          </cell>
        </row>
        <row r="7641">
          <cell r="A7641">
            <v>4899</v>
          </cell>
          <cell r="B7641" t="str">
            <v>PLUG PVC C/ROSCA P/ AGUA FRIA PREDIAL 2"</v>
          </cell>
          <cell r="C7641" t="str">
            <v>UN</v>
          </cell>
          <cell r="D7641">
            <v>2</v>
          </cell>
          <cell r="E7641">
            <v>2.81</v>
          </cell>
          <cell r="F7641">
            <v>3.18</v>
          </cell>
          <cell r="H7641">
            <v>3.55</v>
          </cell>
          <cell r="I7641" t="str">
            <v>MATE MHIS 4899</v>
          </cell>
        </row>
        <row r="7642">
          <cell r="A7642">
            <v>4896</v>
          </cell>
          <cell r="B7642" t="str">
            <v>PLUG PVC C/ROSCA P/ AGUA FRIA PREDIAL 3/4"</v>
          </cell>
          <cell r="C7642" t="str">
            <v>UN</v>
          </cell>
          <cell r="D7642">
            <v>2</v>
          </cell>
          <cell r="E7642">
            <v>0.3</v>
          </cell>
          <cell r="F7642">
            <v>0.33</v>
          </cell>
          <cell r="H7642">
            <v>0.33</v>
          </cell>
          <cell r="I7642" t="str">
            <v>MATE MHIS 4896</v>
          </cell>
        </row>
        <row r="7643">
          <cell r="A7643" t="str">
            <v>ÓDIGO</v>
          </cell>
          <cell r="B7643" t="str">
            <v>| DESCRIÇÃO DO INSUMO</v>
          </cell>
          <cell r="C7643" t="str">
            <v>| UNID.</v>
          </cell>
          <cell r="D7643" t="str">
            <v>| CAT.</v>
          </cell>
          <cell r="E7643" t="str">
            <v>P R E Ç O</v>
          </cell>
          <cell r="F7643" t="str">
            <v>S  C A L C</v>
          </cell>
          <cell r="G7643" t="str">
            <v>U L A</v>
          </cell>
          <cell r="H7643" t="str">
            <v>D O S  |</v>
          </cell>
          <cell r="I7643" t="str">
            <v>COD.INTELIGENTE</v>
          </cell>
        </row>
        <row r="7644">
          <cell r="D7644">
            <v>1</v>
          </cell>
          <cell r="E7644" t="str">
            <v>.QUARTIL</v>
          </cell>
          <cell r="F7644" t="str">
            <v>MEDIANO</v>
          </cell>
          <cell r="G7644">
            <v>3</v>
          </cell>
          <cell r="H7644" t="str">
            <v>.QUARTIL</v>
          </cell>
        </row>
        <row r="7646">
          <cell r="A7646" t="str">
            <v>íNCULO..</v>
          </cell>
          <cell r="B7646" t="str">
            <v>...: NACIONAL CAIXA</v>
          </cell>
        </row>
        <row r="7648">
          <cell r="A7648">
            <v>4907</v>
          </cell>
          <cell r="B7648" t="str">
            <v>PLUG PVC NBR 10569 P/ REDE COLET ESG JE DN 100MM</v>
          </cell>
          <cell r="C7648" t="str">
            <v>UN</v>
          </cell>
          <cell r="D7648">
            <v>2</v>
          </cell>
          <cell r="E7648">
            <v>10.33</v>
          </cell>
          <cell r="F7648">
            <v>20.3</v>
          </cell>
          <cell r="H7648">
            <v>30.27</v>
          </cell>
          <cell r="I7648" t="str">
            <v>MATE MHIS 4907</v>
          </cell>
        </row>
        <row r="7649">
          <cell r="A7649">
            <v>4906</v>
          </cell>
          <cell r="B7649" t="str">
            <v>PLUG PVC NBR 10569 P/ REDE COLET ESG JE DN 125MM</v>
          </cell>
          <cell r="C7649" t="str">
            <v>UN</v>
          </cell>
          <cell r="D7649">
            <v>2</v>
          </cell>
          <cell r="E7649">
            <v>12.13</v>
          </cell>
          <cell r="F7649">
            <v>23.86</v>
          </cell>
          <cell r="H7649">
            <v>35.57</v>
          </cell>
          <cell r="I7649" t="str">
            <v>MATE MHIS 4906</v>
          </cell>
        </row>
        <row r="7650">
          <cell r="A7650">
            <v>4902</v>
          </cell>
          <cell r="B7650" t="str">
            <v>PLUG PVC NBR 10569 P/ REDE COLET ESG JE DN 150MM</v>
          </cell>
          <cell r="C7650" t="str">
            <v>UN</v>
          </cell>
          <cell r="D7650">
            <v>1</v>
          </cell>
          <cell r="E7650">
            <v>14.33</v>
          </cell>
          <cell r="F7650">
            <v>28.17</v>
          </cell>
          <cell r="H7650">
            <v>42</v>
          </cell>
          <cell r="I7650" t="str">
            <v>MATE MHIS 4902</v>
          </cell>
        </row>
        <row r="7651">
          <cell r="A7651">
            <v>4908</v>
          </cell>
          <cell r="B7651" t="str">
            <v>PLUG PVC NBR 10569 P/ REDE COLET ESG JE DN 200MM</v>
          </cell>
          <cell r="C7651" t="str">
            <v>UN</v>
          </cell>
          <cell r="D7651">
            <v>2</v>
          </cell>
          <cell r="E7651">
            <v>21.14</v>
          </cell>
          <cell r="F7651">
            <v>41.57</v>
          </cell>
          <cell r="H7651">
            <v>61.98</v>
          </cell>
          <cell r="I7651" t="str">
            <v>MATE MHIS 4908</v>
          </cell>
        </row>
        <row r="7652">
          <cell r="A7652">
            <v>4909</v>
          </cell>
          <cell r="B7652" t="str">
            <v>PLUG PVC NBR 10569 P/ REDE COLET ESG JE DN 250MM</v>
          </cell>
          <cell r="C7652" t="str">
            <v>UN</v>
          </cell>
          <cell r="D7652">
            <v>2</v>
          </cell>
          <cell r="E7652">
            <v>36.049999999999997</v>
          </cell>
          <cell r="F7652">
            <v>70.86</v>
          </cell>
          <cell r="H7652">
            <v>105.66</v>
          </cell>
          <cell r="I7652" t="str">
            <v>MATE MHIS 4909</v>
          </cell>
        </row>
        <row r="7653">
          <cell r="A7653">
            <v>4904</v>
          </cell>
          <cell r="B7653" t="str">
            <v>PLUG PVC NBR 10569 P/ REDE COLET ESG JE DN 300MM</v>
          </cell>
          <cell r="C7653" t="str">
            <v>UN</v>
          </cell>
          <cell r="D7653">
            <v>2</v>
          </cell>
          <cell r="E7653">
            <v>80.83</v>
          </cell>
          <cell r="F7653">
            <v>158.9</v>
          </cell>
          <cell r="H7653">
            <v>236.91</v>
          </cell>
          <cell r="I7653" t="str">
            <v>MATE MHIS 4904</v>
          </cell>
        </row>
        <row r="7654">
          <cell r="A7654">
            <v>4903</v>
          </cell>
          <cell r="B7654" t="str">
            <v>PLUG PVC NBR 10569 P/ REDE COLET ESG JE DN 350MM</v>
          </cell>
          <cell r="C7654" t="str">
            <v>UN</v>
          </cell>
          <cell r="D7654">
            <v>2</v>
          </cell>
          <cell r="E7654">
            <v>104.08</v>
          </cell>
          <cell r="F7654">
            <v>204.6</v>
          </cell>
          <cell r="H7654">
            <v>305.06</v>
          </cell>
          <cell r="I7654" t="str">
            <v>MATE MHIS 4903</v>
          </cell>
        </row>
        <row r="7655">
          <cell r="A7655">
            <v>4905</v>
          </cell>
          <cell r="B7655" t="str">
            <v>PLUG PVC NBR 10569 P/ REDE COLET ESG JE DN 400MM</v>
          </cell>
          <cell r="C7655" t="str">
            <v>UN</v>
          </cell>
          <cell r="D7655">
            <v>2</v>
          </cell>
          <cell r="E7655">
            <v>134.74</v>
          </cell>
          <cell r="F7655">
            <v>264.87</v>
          </cell>
          <cell r="H7655">
            <v>394.92</v>
          </cell>
          <cell r="I7655" t="str">
            <v>MATE MHIS 4905</v>
          </cell>
        </row>
        <row r="7656">
          <cell r="A7656">
            <v>11073</v>
          </cell>
          <cell r="B7656" t="str">
            <v>PLUG PVC P/ ESG PREDIAL  75MM</v>
          </cell>
          <cell r="C7656" t="str">
            <v>UN</v>
          </cell>
          <cell r="D7656">
            <v>2</v>
          </cell>
          <cell r="E7656">
            <v>2.33</v>
          </cell>
          <cell r="F7656">
            <v>2.56</v>
          </cell>
          <cell r="H7656">
            <v>2.56</v>
          </cell>
          <cell r="I7656" t="str">
            <v>MATE MHIS 11073</v>
          </cell>
        </row>
        <row r="7657">
          <cell r="A7657">
            <v>11071</v>
          </cell>
          <cell r="B7657" t="str">
            <v>PLUG PVC P/ ESG PREDIAL 100MM</v>
          </cell>
          <cell r="C7657" t="str">
            <v>UN</v>
          </cell>
          <cell r="D7657">
            <v>2</v>
          </cell>
          <cell r="E7657">
            <v>2.8</v>
          </cell>
          <cell r="F7657">
            <v>3.08</v>
          </cell>
          <cell r="H7657">
            <v>3.08</v>
          </cell>
          <cell r="I7657" t="str">
            <v>MATE MHIS 11071</v>
          </cell>
        </row>
        <row r="7658">
          <cell r="A7658">
            <v>11072</v>
          </cell>
          <cell r="B7658" t="str">
            <v>PLUG PVC P/ ESG PREDIAL 50MM</v>
          </cell>
          <cell r="C7658" t="str">
            <v>UN</v>
          </cell>
          <cell r="D7658">
            <v>2</v>
          </cell>
          <cell r="E7658">
            <v>1.03</v>
          </cell>
          <cell r="F7658">
            <v>1.1299999999999999</v>
          </cell>
          <cell r="H7658">
            <v>1.1299999999999999</v>
          </cell>
          <cell r="I7658" t="str">
            <v>MATE MHIS 11072</v>
          </cell>
        </row>
        <row r="7659">
          <cell r="A7659">
            <v>2509</v>
          </cell>
          <cell r="B7659" t="str">
            <v>PLUG 3P + T 30A/440V REFERENCIA 56406, USO INDUSTRIAL TP PIA</v>
          </cell>
          <cell r="C7659" t="str">
            <v>UN</v>
          </cell>
          <cell r="D7659">
            <v>2</v>
          </cell>
          <cell r="E7659">
            <v>18.690000000000001</v>
          </cell>
          <cell r="F7659">
            <v>22.6</v>
          </cell>
          <cell r="H7659">
            <v>28.26</v>
          </cell>
          <cell r="I7659" t="str">
            <v>MATE MELE 2509</v>
          </cell>
        </row>
        <row r="7660">
          <cell r="B7660" t="str">
            <v>L OU EQUIV</v>
          </cell>
        </row>
        <row r="7661">
          <cell r="A7661">
            <v>11096</v>
          </cell>
          <cell r="B7661" t="str">
            <v>PO DE MARMORE</v>
          </cell>
          <cell r="C7661" t="str">
            <v>KG</v>
          </cell>
          <cell r="D7661">
            <v>2</v>
          </cell>
          <cell r="E7661">
            <v>0.09</v>
          </cell>
          <cell r="F7661">
            <v>0.1</v>
          </cell>
          <cell r="H7661">
            <v>0.11</v>
          </cell>
          <cell r="I7661" t="str">
            <v>MATE MDIV 11096</v>
          </cell>
        </row>
        <row r="7662">
          <cell r="A7662">
            <v>4741</v>
          </cell>
          <cell r="B7662" t="str">
            <v>PO DE PEDRA</v>
          </cell>
          <cell r="C7662" t="str">
            <v>M3</v>
          </cell>
          <cell r="D7662">
            <v>2</v>
          </cell>
          <cell r="E7662">
            <v>41.7</v>
          </cell>
          <cell r="F7662">
            <v>44.95</v>
          </cell>
          <cell r="H7662">
            <v>49.82</v>
          </cell>
          <cell r="I7662" t="str">
            <v>MATE MDIV 4741</v>
          </cell>
        </row>
        <row r="7663">
          <cell r="A7663">
            <v>1374</v>
          </cell>
          <cell r="B7663" t="str">
            <v>PO 1 P/ TRATAM ESPECIAL (SIST IMPERM) CIMENTO ESPECIAL PEGA</v>
          </cell>
          <cell r="C7663" t="str">
            <v>KG</v>
          </cell>
          <cell r="D7663">
            <v>2</v>
          </cell>
          <cell r="E7663">
            <v>2.42</v>
          </cell>
          <cell r="F7663">
            <v>2.74</v>
          </cell>
          <cell r="H7663">
            <v>3.47</v>
          </cell>
          <cell r="I7663" t="str">
            <v>MATE MDIV 1374</v>
          </cell>
        </row>
        <row r="7664">
          <cell r="B7664" t="str">
            <v>RAPIDA    HEY'DI, VIAPOL OU EQUIV</v>
          </cell>
        </row>
        <row r="7665">
          <cell r="A7665">
            <v>1375</v>
          </cell>
          <cell r="B7665" t="str">
            <v>PO 2 P/ TRATAM ESPECIAL (SIST IMPERM) CIMENTO ESPECIAL PEGA</v>
          </cell>
          <cell r="C7665" t="str">
            <v>KG</v>
          </cell>
          <cell r="D7665">
            <v>2</v>
          </cell>
          <cell r="E7665">
            <v>5.86</v>
          </cell>
          <cell r="F7665">
            <v>6.63</v>
          </cell>
          <cell r="H7665">
            <v>8.41</v>
          </cell>
          <cell r="I7665" t="str">
            <v>MATE MDIV 1375</v>
          </cell>
        </row>
        <row r="7666">
          <cell r="B7666" t="str">
            <v>ULTRA RAPIDA   HEY'DI, VIAPOL OU EQUIV</v>
          </cell>
        </row>
        <row r="7667">
          <cell r="A7667">
            <v>4752</v>
          </cell>
          <cell r="B7667" t="str">
            <v>POCEIRO</v>
          </cell>
          <cell r="C7667" t="str">
            <v>H</v>
          </cell>
          <cell r="D7667">
            <v>2</v>
          </cell>
          <cell r="E7667">
            <v>4.5599999999999996</v>
          </cell>
          <cell r="F7667">
            <v>4.5599999999999996</v>
          </cell>
          <cell r="H7667">
            <v>4.5599999999999996</v>
          </cell>
          <cell r="I7667" t="str">
            <v>MOBR MOBA 4752</v>
          </cell>
        </row>
        <row r="7668">
          <cell r="A7668">
            <v>13954</v>
          </cell>
          <cell r="B7668" t="str">
            <v>POLIDORA DE PISO (POLITRIZ) ELETRICA 4HP/12A**CAIXA**</v>
          </cell>
          <cell r="C7668" t="str">
            <v>UN</v>
          </cell>
          <cell r="D7668">
            <v>2</v>
          </cell>
          <cell r="E7668">
            <v>4029.05</v>
          </cell>
          <cell r="F7668">
            <v>4029.05</v>
          </cell>
          <cell r="H7668">
            <v>4029.05</v>
          </cell>
          <cell r="I7668" t="str">
            <v>EQHP EQAQ 13954</v>
          </cell>
        </row>
        <row r="7669">
          <cell r="A7669">
            <v>11427</v>
          </cell>
          <cell r="B7669" t="str">
            <v>POLVORA NEGRA</v>
          </cell>
          <cell r="C7669" t="str">
            <v>KG</v>
          </cell>
          <cell r="D7669">
            <v>2</v>
          </cell>
          <cell r="E7669">
            <v>11.67</v>
          </cell>
          <cell r="F7669">
            <v>11.67</v>
          </cell>
          <cell r="H7669">
            <v>11.67</v>
          </cell>
          <cell r="I7669" t="str">
            <v>MATE MDIV 11427</v>
          </cell>
        </row>
        <row r="7670">
          <cell r="A7670">
            <v>421</v>
          </cell>
          <cell r="B7670" t="str">
            <v>PORCA OLHAL ACO P/ PARAFUSO C/ DIAM NOMINAL DE 16MM</v>
          </cell>
          <cell r="C7670" t="str">
            <v>UN</v>
          </cell>
          <cell r="D7670">
            <v>2</v>
          </cell>
          <cell r="E7670">
            <v>7.51</v>
          </cell>
          <cell r="F7670">
            <v>7.51</v>
          </cell>
          <cell r="H7670">
            <v>7.51</v>
          </cell>
          <cell r="I7670" t="str">
            <v>MATE MELE 421</v>
          </cell>
        </row>
        <row r="7671">
          <cell r="A7671">
            <v>3402</v>
          </cell>
          <cell r="B7671" t="str">
            <v>PORCA OLHAL ACO ZINCADO QUENTE M-16</v>
          </cell>
          <cell r="C7671" t="str">
            <v>UN</v>
          </cell>
          <cell r="D7671">
            <v>2</v>
          </cell>
          <cell r="E7671">
            <v>4.97</v>
          </cell>
          <cell r="F7671">
            <v>4.97</v>
          </cell>
          <cell r="H7671">
            <v>4.97</v>
          </cell>
          <cell r="I7671" t="str">
            <v>MATE MELE 3402</v>
          </cell>
        </row>
        <row r="7672">
          <cell r="A7672">
            <v>14210</v>
          </cell>
          <cell r="B7672" t="str">
            <v>PORCA SEXTAVADA ESF H = 70MM CHAVE 55MM</v>
          </cell>
          <cell r="C7672" t="str">
            <v>UN</v>
          </cell>
          <cell r="D7672">
            <v>2</v>
          </cell>
          <cell r="E7672">
            <v>23.07</v>
          </cell>
          <cell r="F7672">
            <v>30.76</v>
          </cell>
          <cell r="H7672">
            <v>36.92</v>
          </cell>
          <cell r="I7672" t="str">
            <v>MATE MDIV 14210</v>
          </cell>
        </row>
        <row r="7673">
          <cell r="A7673">
            <v>11973</v>
          </cell>
          <cell r="B7673" t="str">
            <v>PORCA SEXTAVADA H = 50MM</v>
          </cell>
          <cell r="C7673" t="str">
            <v>UN</v>
          </cell>
          <cell r="D7673">
            <v>2</v>
          </cell>
          <cell r="E7673">
            <v>12.25</v>
          </cell>
          <cell r="F7673">
            <v>16.329999999999998</v>
          </cell>
          <cell r="H7673">
            <v>19.600000000000001</v>
          </cell>
          <cell r="I7673" t="str">
            <v>MATE MDIV 11973</v>
          </cell>
        </row>
        <row r="7674">
          <cell r="A7674" t="str">
            <v>ÓDIGO</v>
          </cell>
          <cell r="B7674" t="str">
            <v>| DESCRIÇÃO DO INSUMO</v>
          </cell>
          <cell r="C7674" t="str">
            <v>| UNID.</v>
          </cell>
          <cell r="D7674" t="str">
            <v>| CAT.</v>
          </cell>
          <cell r="E7674" t="str">
            <v>P R E Ç O</v>
          </cell>
          <cell r="F7674" t="str">
            <v>S  C A L C</v>
          </cell>
          <cell r="G7674" t="str">
            <v>U L A</v>
          </cell>
          <cell r="H7674" t="str">
            <v>D O S  |</v>
          </cell>
          <cell r="I7674" t="str">
            <v>COD.INTELIGENTE</v>
          </cell>
        </row>
        <row r="7675">
          <cell r="D7675">
            <v>1</v>
          </cell>
          <cell r="E7675" t="str">
            <v>.QUARTIL</v>
          </cell>
          <cell r="F7675" t="str">
            <v>MEDIANO</v>
          </cell>
          <cell r="G7675">
            <v>3</v>
          </cell>
          <cell r="H7675" t="str">
            <v>.QUARTIL</v>
          </cell>
        </row>
        <row r="7677">
          <cell r="A7677" t="str">
            <v>íNCULO..</v>
          </cell>
          <cell r="B7677" t="str">
            <v>...: NACIONAL CAIXA</v>
          </cell>
        </row>
        <row r="7679">
          <cell r="A7679">
            <v>4341</v>
          </cell>
          <cell r="B7679" t="str">
            <v>PORCA ZINCADA QUADRADA 10 MM</v>
          </cell>
          <cell r="C7679" t="str">
            <v>UN</v>
          </cell>
          <cell r="D7679">
            <v>2</v>
          </cell>
          <cell r="E7679">
            <v>0.06</v>
          </cell>
          <cell r="F7679">
            <v>0.09</v>
          </cell>
          <cell r="H7679">
            <v>0.11</v>
          </cell>
          <cell r="I7679" t="str">
            <v>MATE MDIV 4341</v>
          </cell>
        </row>
        <row r="7680">
          <cell r="A7680">
            <v>4337</v>
          </cell>
          <cell r="B7680" t="str">
            <v>PORCA ZINCADA QUADRADA 16 MM</v>
          </cell>
          <cell r="C7680" t="str">
            <v>UN</v>
          </cell>
          <cell r="D7680">
            <v>2</v>
          </cell>
          <cell r="E7680">
            <v>0.15</v>
          </cell>
          <cell r="F7680">
            <v>0.2</v>
          </cell>
          <cell r="H7680">
            <v>0.24</v>
          </cell>
          <cell r="I7680" t="str">
            <v>MATE MDIV 4337</v>
          </cell>
        </row>
        <row r="7681">
          <cell r="A7681">
            <v>14148</v>
          </cell>
          <cell r="B7681" t="str">
            <v>PORCA ZINCADA SEXTAVADA ALTA 1/4"</v>
          </cell>
          <cell r="C7681" t="str">
            <v>UN</v>
          </cell>
          <cell r="D7681">
            <v>2</v>
          </cell>
          <cell r="E7681">
            <v>0.06</v>
          </cell>
          <cell r="F7681">
            <v>0.06</v>
          </cell>
          <cell r="H7681">
            <v>7.0000000000000007E-2</v>
          </cell>
          <cell r="I7681" t="str">
            <v>MATE MDIV 14148</v>
          </cell>
        </row>
        <row r="7682">
          <cell r="A7682">
            <v>4339</v>
          </cell>
          <cell r="B7682" t="str">
            <v>PORCA ZINCADA SEXTAVADA 1/2"</v>
          </cell>
          <cell r="C7682" t="str">
            <v>UN</v>
          </cell>
          <cell r="D7682">
            <v>2</v>
          </cell>
          <cell r="E7682">
            <v>0.13</v>
          </cell>
          <cell r="F7682">
            <v>0.18</v>
          </cell>
          <cell r="H7682">
            <v>0.22</v>
          </cell>
          <cell r="I7682" t="str">
            <v>MATE MDIV 4339</v>
          </cell>
        </row>
        <row r="7683">
          <cell r="A7683">
            <v>11971</v>
          </cell>
          <cell r="B7683" t="str">
            <v>PORCA ZINCADA SEXTAVADA 24MM</v>
          </cell>
          <cell r="C7683" t="str">
            <v>UN</v>
          </cell>
          <cell r="D7683">
            <v>2</v>
          </cell>
          <cell r="E7683">
            <v>0.98</v>
          </cell>
          <cell r="F7683">
            <v>1.3</v>
          </cell>
          <cell r="H7683">
            <v>1.56</v>
          </cell>
          <cell r="I7683" t="str">
            <v>MATE MDIV 11971</v>
          </cell>
        </row>
        <row r="7684">
          <cell r="A7684">
            <v>4342</v>
          </cell>
          <cell r="B7684" t="str">
            <v>PORCA ZINCADA SEXTAVADA 3/8"</v>
          </cell>
          <cell r="C7684" t="str">
            <v>UN</v>
          </cell>
          <cell r="D7684">
            <v>2</v>
          </cell>
          <cell r="E7684">
            <v>0.05</v>
          </cell>
          <cell r="F7684">
            <v>7.0000000000000007E-2</v>
          </cell>
          <cell r="H7684">
            <v>0.09</v>
          </cell>
          <cell r="I7684" t="str">
            <v>MATE MDIV 4342</v>
          </cell>
        </row>
        <row r="7685">
          <cell r="A7685">
            <v>4330</v>
          </cell>
          <cell r="B7685" t="str">
            <v>PORCA ZINCADA SEXTAVADA 5/16"</v>
          </cell>
          <cell r="C7685" t="str">
            <v>UN</v>
          </cell>
          <cell r="D7685">
            <v>2</v>
          </cell>
          <cell r="E7685">
            <v>0.03</v>
          </cell>
          <cell r="F7685">
            <v>0.04</v>
          </cell>
          <cell r="H7685">
            <v>0.05</v>
          </cell>
          <cell r="I7685" t="str">
            <v>MATE MDIV 4330</v>
          </cell>
        </row>
        <row r="7686">
          <cell r="A7686">
            <v>4340</v>
          </cell>
          <cell r="B7686" t="str">
            <v>PORCA ZINCADA SEXTAVADA 5/8"</v>
          </cell>
          <cell r="C7686" t="str">
            <v>UN</v>
          </cell>
          <cell r="D7686">
            <v>2</v>
          </cell>
          <cell r="E7686">
            <v>0.13</v>
          </cell>
          <cell r="F7686">
            <v>0.18</v>
          </cell>
          <cell r="H7686">
            <v>0.22</v>
          </cell>
          <cell r="I7686" t="str">
            <v>MATE MDIV 4340</v>
          </cell>
        </row>
        <row r="7687">
          <cell r="A7687">
            <v>13362</v>
          </cell>
          <cell r="B7687" t="str">
            <v>PORTA ACO ENROLAR CHAPA 22 ONDULADA/PERFIL MEIA CANA - ACAB</v>
          </cell>
          <cell r="C7687" t="str">
            <v>M2</v>
          </cell>
          <cell r="D7687">
            <v>2</v>
          </cell>
          <cell r="E7687">
            <v>132</v>
          </cell>
          <cell r="F7687">
            <v>162</v>
          </cell>
          <cell r="H7687">
            <v>192</v>
          </cell>
          <cell r="I7687" t="str">
            <v>MATE MDIV 13362</v>
          </cell>
        </row>
        <row r="7688">
          <cell r="B7688" t="str">
            <v>GALV NATURAL - 2,0 X 2,50M - MANUAL - COMPLETA - COLOCADA</v>
          </cell>
        </row>
        <row r="7689">
          <cell r="A7689">
            <v>4911</v>
          </cell>
          <cell r="B7689" t="str">
            <v>PORTA ACO ENROLAR CHAPA 22 RAIADA LARGA - ACAB GALV NATURAL</v>
          </cell>
          <cell r="C7689" t="str">
            <v>M2</v>
          </cell>
          <cell r="D7689">
            <v>2</v>
          </cell>
          <cell r="E7689">
            <v>114.4</v>
          </cell>
          <cell r="F7689">
            <v>140.4</v>
          </cell>
          <cell r="H7689">
            <v>166.4</v>
          </cell>
          <cell r="I7689" t="str">
            <v>STCR SESQ 4911</v>
          </cell>
        </row>
        <row r="7690">
          <cell r="B7690" t="str">
            <v>- 2,0 X 2,50M - MANUAL - COMPLETA - COLOCADA</v>
          </cell>
        </row>
        <row r="7691">
          <cell r="A7691">
            <v>4913</v>
          </cell>
          <cell r="B7691" t="str">
            <v>PORTA ACO ENROLAR CHAPA 24 ONDULADA/PERFIL MEIA CANA - ACAB</v>
          </cell>
          <cell r="C7691" t="str">
            <v>UN</v>
          </cell>
          <cell r="D7691">
            <v>2</v>
          </cell>
          <cell r="E7691">
            <v>569.79999999999995</v>
          </cell>
          <cell r="F7691">
            <v>699.3</v>
          </cell>
          <cell r="H7691">
            <v>828.8</v>
          </cell>
          <cell r="I7691" t="str">
            <v>MATE MDIV 4913</v>
          </cell>
        </row>
        <row r="7692">
          <cell r="B7692" t="str">
            <v>GALV NATURAL - 2FLS DE 2,0 X 2,60M - MANUAL - COMPLETA - COL</v>
          </cell>
        </row>
        <row r="7693">
          <cell r="B7693" t="str">
            <v>OCADA</v>
          </cell>
        </row>
        <row r="7694">
          <cell r="A7694">
            <v>4910</v>
          </cell>
          <cell r="B7694" t="str">
            <v>PORTA ACO ENROLAR CHAPA 24 RAIADA LARGA - ACAB GALV NATURAL</v>
          </cell>
          <cell r="C7694" t="str">
            <v>M2</v>
          </cell>
          <cell r="D7694">
            <v>1</v>
          </cell>
          <cell r="E7694">
            <v>110</v>
          </cell>
          <cell r="F7694">
            <v>135</v>
          </cell>
          <cell r="H7694">
            <v>160</v>
          </cell>
          <cell r="I7694" t="str">
            <v>STCR SESQ 4910</v>
          </cell>
        </row>
        <row r="7695">
          <cell r="B7695" t="str">
            <v>- 2,0 X 2,50M - MANUAL - COMPLETA - COLOCADA</v>
          </cell>
        </row>
        <row r="7696">
          <cell r="A7696">
            <v>4943</v>
          </cell>
          <cell r="B7696" t="str">
            <v>PORTA ACO ENROLAR CHAPA 24 VAZADA TIJOLINHO OU EQUIV C/ RETA</v>
          </cell>
          <cell r="C7696" t="str">
            <v>M2</v>
          </cell>
          <cell r="D7696">
            <v>2</v>
          </cell>
          <cell r="E7696">
            <v>190.3</v>
          </cell>
          <cell r="F7696">
            <v>233.55</v>
          </cell>
          <cell r="H7696">
            <v>276.8</v>
          </cell>
          <cell r="I7696" t="str">
            <v>STCR SESQ 4943</v>
          </cell>
        </row>
        <row r="7697">
          <cell r="B7697" t="str">
            <v>NG OU CIRCULO - ACAB GALV NATURAL - 2,0 X 2,50M - MANUAL - C</v>
          </cell>
        </row>
        <row r="7698">
          <cell r="B7698" t="str">
            <v>OMPLETA - COLOCADA</v>
          </cell>
        </row>
        <row r="7699">
          <cell r="A7699">
            <v>4944</v>
          </cell>
          <cell r="B7699" t="str">
            <v>PORTA ACO ENROLAR TIPO GRADE - FABRICADA C/ PERFIL "U" VIRAD</v>
          </cell>
          <cell r="C7699" t="str">
            <v>M2</v>
          </cell>
          <cell r="D7699">
            <v>2</v>
          </cell>
          <cell r="E7699">
            <v>170.5</v>
          </cell>
          <cell r="F7699">
            <v>209.25</v>
          </cell>
          <cell r="H7699">
            <v>248</v>
          </cell>
          <cell r="I7699" t="str">
            <v>STCR SESQ 4944</v>
          </cell>
        </row>
        <row r="7700">
          <cell r="B7700" t="str">
            <v>O/CHAPA 16 OU PERFIL ESTEIRA GRILL REFORCADA TIJOLINHO - ACA</v>
          </cell>
        </row>
        <row r="7701">
          <cell r="B7701" t="str">
            <v>B GALV NATURAL - 2,0 X 2,50M - MANUAL - COMPLETA - COLOCADA"</v>
          </cell>
        </row>
        <row r="7702">
          <cell r="A7702">
            <v>4914</v>
          </cell>
          <cell r="B7702" t="str">
            <v>PORTA ALUMINIO ABRIR, PERFIL SERIE 25, CHAPA CORRUGADA C/ GU</v>
          </cell>
          <cell r="C7702" t="str">
            <v>M2</v>
          </cell>
          <cell r="D7702">
            <v>2</v>
          </cell>
          <cell r="E7702">
            <v>400.14</v>
          </cell>
          <cell r="F7702">
            <v>400.14</v>
          </cell>
          <cell r="H7702">
            <v>400.14</v>
          </cell>
          <cell r="I7702" t="str">
            <v>MATE MDIV 4914</v>
          </cell>
        </row>
        <row r="7703">
          <cell r="B7703" t="str">
            <v>ARNICAO 87 X 210CM</v>
          </cell>
        </row>
        <row r="7704">
          <cell r="A7704">
            <v>4917</v>
          </cell>
          <cell r="B7704" t="str">
            <v>PORTA ALUMINIO ABRIR, PERFIL SERIE 25, TP VENEZIANA C/ GUARN</v>
          </cell>
          <cell r="C7704" t="str">
            <v>M2</v>
          </cell>
          <cell r="D7704">
            <v>2</v>
          </cell>
          <cell r="E7704">
            <v>416.57</v>
          </cell>
          <cell r="F7704">
            <v>416.57</v>
          </cell>
          <cell r="H7704">
            <v>416.57</v>
          </cell>
          <cell r="I7704" t="str">
            <v>MATE MDIV 4917</v>
          </cell>
        </row>
        <row r="7705">
          <cell r="A7705" t="str">
            <v>ÓDIGO</v>
          </cell>
          <cell r="B7705" t="str">
            <v>| DESCRIÇÃO DO INSUMO</v>
          </cell>
          <cell r="C7705" t="str">
            <v>| UNID.</v>
          </cell>
          <cell r="D7705" t="str">
            <v>| CAT.</v>
          </cell>
          <cell r="E7705" t="str">
            <v>P R E Ç O</v>
          </cell>
          <cell r="F7705" t="str">
            <v>S  C A L C</v>
          </cell>
          <cell r="G7705" t="str">
            <v>U L A</v>
          </cell>
          <cell r="H7705" t="str">
            <v>D O S  |</v>
          </cell>
          <cell r="I7705" t="str">
            <v>COD.INTELIGENTE</v>
          </cell>
        </row>
        <row r="7706">
          <cell r="D7706">
            <v>1</v>
          </cell>
          <cell r="E7706" t="str">
            <v>.QUARTIL</v>
          </cell>
          <cell r="F7706" t="str">
            <v>MEDIANO</v>
          </cell>
          <cell r="G7706">
            <v>3</v>
          </cell>
          <cell r="H7706" t="str">
            <v>.QUARTIL</v>
          </cell>
        </row>
        <row r="7708">
          <cell r="A7708" t="str">
            <v>íNCULO..</v>
          </cell>
          <cell r="B7708" t="str">
            <v>...: NACIONAL CAIXA</v>
          </cell>
        </row>
        <row r="7710">
          <cell r="B7710" t="str">
            <v>ICAO 87 X 210CM</v>
          </cell>
        </row>
        <row r="7711">
          <cell r="A7711">
            <v>4923</v>
          </cell>
          <cell r="B7711" t="str">
            <v>PORTA ALUMINIO CORRER, PERFIL SERIE 16, FOLHAS P/ VIDRO C/ G</v>
          </cell>
          <cell r="C7711" t="str">
            <v>M2</v>
          </cell>
          <cell r="D7711">
            <v>2</v>
          </cell>
          <cell r="E7711">
            <v>275.99</v>
          </cell>
          <cell r="F7711">
            <v>275.99</v>
          </cell>
          <cell r="H7711">
            <v>275.99</v>
          </cell>
          <cell r="I7711" t="str">
            <v>MATE MDIV 4923</v>
          </cell>
        </row>
        <row r="7712">
          <cell r="B7712" t="str">
            <v>UARNICAO 160 X 210CM</v>
          </cell>
        </row>
        <row r="7713">
          <cell r="A7713">
            <v>4922</v>
          </cell>
          <cell r="B7713" t="str">
            <v>PORTA ALUMINIO CORRER, PERFIL SERIE 25, 2 FOLHAS PARA VIDRO</v>
          </cell>
          <cell r="C7713" t="str">
            <v>M2</v>
          </cell>
          <cell r="D7713">
            <v>1</v>
          </cell>
          <cell r="E7713">
            <v>249.24</v>
          </cell>
          <cell r="F7713">
            <v>249.24</v>
          </cell>
          <cell r="H7713">
            <v>249.24</v>
          </cell>
          <cell r="I7713" t="str">
            <v>MATE MDIV 4922</v>
          </cell>
        </row>
        <row r="7714">
          <cell r="B7714" t="str">
            <v>C/ GUARNICAO 180 X 210CM</v>
          </cell>
        </row>
        <row r="7715">
          <cell r="A7715">
            <v>5088</v>
          </cell>
          <cell r="B7715" t="str">
            <v>PORTA CADEADO ZINCADO OXIDADO PRETO</v>
          </cell>
          <cell r="C7715" t="str">
            <v>UN</v>
          </cell>
          <cell r="D7715">
            <v>2</v>
          </cell>
          <cell r="E7715">
            <v>6.26</v>
          </cell>
          <cell r="F7715">
            <v>6.73</v>
          </cell>
          <cell r="H7715">
            <v>7.66</v>
          </cell>
          <cell r="I7715" t="str">
            <v>MATE MDIV 5088</v>
          </cell>
        </row>
        <row r="7716">
          <cell r="A7716">
            <v>11153</v>
          </cell>
          <cell r="B7716" t="str">
            <v>PORTA CHAPA DOBRADA ACO PRE-ZINCADO OU C/ ADICAO DE COBRE AB</v>
          </cell>
          <cell r="C7716" t="str">
            <v>M2</v>
          </cell>
          <cell r="D7716">
            <v>2</v>
          </cell>
          <cell r="E7716">
            <v>158.88999999999999</v>
          </cell>
          <cell r="F7716">
            <v>165.65</v>
          </cell>
          <cell r="H7716">
            <v>171.47</v>
          </cell>
          <cell r="I7716" t="str">
            <v>MATE MDIV 11153</v>
          </cell>
        </row>
        <row r="7717">
          <cell r="B7717" t="str">
            <v>RIR C/ POSTIGO P/ VIDRO 87 X 210CM</v>
          </cell>
        </row>
        <row r="7718">
          <cell r="A7718">
            <v>11152</v>
          </cell>
          <cell r="B7718" t="str">
            <v>PORTA CHAPA DOBRADA ACO PRE-ZINCADO OU C/ ADICAO DE COBRE AB</v>
          </cell>
          <cell r="C7718" t="str">
            <v>M2</v>
          </cell>
          <cell r="D7718">
            <v>2</v>
          </cell>
          <cell r="E7718">
            <v>100.35</v>
          </cell>
          <cell r="F7718">
            <v>104.62</v>
          </cell>
          <cell r="H7718">
            <v>108.3</v>
          </cell>
          <cell r="I7718" t="str">
            <v>MATE MDIV 11152</v>
          </cell>
        </row>
        <row r="7719">
          <cell r="B7719" t="str">
            <v>RIR C/ TRAVESSAS P/ VIDRO 87 X 210CM</v>
          </cell>
        </row>
        <row r="7720">
          <cell r="A7720">
            <v>20022</v>
          </cell>
          <cell r="B7720" t="str">
            <v>PORTA CHAPA DOBRADA ACO PRE-ZINCADO OU C/ ADICAO DE COBRE AB</v>
          </cell>
          <cell r="C7720" t="str">
            <v>UN</v>
          </cell>
          <cell r="D7720">
            <v>2</v>
          </cell>
          <cell r="E7720">
            <v>225.72</v>
          </cell>
          <cell r="F7720">
            <v>235.33</v>
          </cell>
          <cell r="H7720">
            <v>243.6</v>
          </cell>
          <cell r="I7720" t="str">
            <v>MATE MDIV 20022</v>
          </cell>
        </row>
        <row r="7721">
          <cell r="B7721" t="str">
            <v>RIR C/ VENEZIANA 80 X 210CM</v>
          </cell>
        </row>
        <row r="7722">
          <cell r="A7722">
            <v>11151</v>
          </cell>
          <cell r="B7722" t="str">
            <v>PORTA CHAPA DOBRADA ACO PRE-ZINCADO OU C/ ADICAO DE COBRE AB</v>
          </cell>
          <cell r="C7722" t="str">
            <v>M2</v>
          </cell>
          <cell r="D7722">
            <v>2</v>
          </cell>
          <cell r="E7722">
            <v>124.63</v>
          </cell>
          <cell r="F7722">
            <v>129.93</v>
          </cell>
          <cell r="H7722">
            <v>134.5</v>
          </cell>
          <cell r="I7722" t="str">
            <v>MATE MDIV 11151</v>
          </cell>
        </row>
        <row r="7723">
          <cell r="B7723" t="str">
            <v>RIR C/ VENEZIANA 87 X 210CM</v>
          </cell>
        </row>
        <row r="7724">
          <cell r="A7724">
            <v>11154</v>
          </cell>
          <cell r="B7724" t="str">
            <v>PORTA CORTA FOGO 0,90X2,10X0,04M</v>
          </cell>
          <cell r="C7724" t="str">
            <v>UN</v>
          </cell>
          <cell r="D7724">
            <v>2</v>
          </cell>
          <cell r="E7724">
            <v>312.67</v>
          </cell>
          <cell r="F7724">
            <v>325.97000000000003</v>
          </cell>
          <cell r="H7724">
            <v>337.43</v>
          </cell>
          <cell r="I7724" t="str">
            <v>MATE MDIV 11154</v>
          </cell>
        </row>
        <row r="7725">
          <cell r="A7725">
            <v>25969</v>
          </cell>
          <cell r="B7725" t="str">
            <v>PORTA DENTE PARA FRESADORA  CIBER W 1900.</v>
          </cell>
          <cell r="C7725" t="str">
            <v>UN</v>
          </cell>
          <cell r="D7725">
            <v>2</v>
          </cell>
          <cell r="E7725">
            <v>280.92</v>
          </cell>
          <cell r="F7725">
            <v>280.92</v>
          </cell>
          <cell r="H7725">
            <v>280.92</v>
          </cell>
          <cell r="I7725" t="str">
            <v>EQHP EQAQ 25969</v>
          </cell>
        </row>
        <row r="7726">
          <cell r="A7726">
            <v>11367</v>
          </cell>
          <cell r="B7726" t="str">
            <v>PORTA EUCAPLAC CHAPA PINTADA COR 80X210CM E=35MM - EUCATEX</v>
          </cell>
          <cell r="C7726" t="str">
            <v>M2</v>
          </cell>
          <cell r="D7726">
            <v>2</v>
          </cell>
          <cell r="E7726">
            <v>103.75</v>
          </cell>
          <cell r="F7726">
            <v>115.72</v>
          </cell>
          <cell r="H7726">
            <v>151.32</v>
          </cell>
          <cell r="I7726" t="str">
            <v>MATE MDIV 11367</v>
          </cell>
        </row>
        <row r="7727">
          <cell r="A7727">
            <v>11364</v>
          </cell>
          <cell r="B7727" t="str">
            <v>PORTA EUCATEX EUCADUR PRONTA PARA PINTURA 60 X 210 X 3,5CM</v>
          </cell>
          <cell r="C7727" t="str">
            <v>UN</v>
          </cell>
          <cell r="D7727">
            <v>2</v>
          </cell>
          <cell r="E7727">
            <v>82.5</v>
          </cell>
          <cell r="F7727">
            <v>92.02</v>
          </cell>
          <cell r="H7727">
            <v>120.32</v>
          </cell>
          <cell r="I7727" t="str">
            <v>MATE MDIV 11364</v>
          </cell>
        </row>
        <row r="7728">
          <cell r="A7728">
            <v>11365</v>
          </cell>
          <cell r="B7728" t="str">
            <v>PORTA EUCATEX EUCADUR PRONTA PARA PINTURA 70 X 210 X 3,5CM</v>
          </cell>
          <cell r="C7728" t="str">
            <v>UN</v>
          </cell>
          <cell r="D7728">
            <v>2</v>
          </cell>
          <cell r="E7728">
            <v>84.78</v>
          </cell>
          <cell r="F7728">
            <v>94.56</v>
          </cell>
          <cell r="H7728">
            <v>123.65</v>
          </cell>
          <cell r="I7728" t="str">
            <v>MATE MDIV 11365</v>
          </cell>
        </row>
        <row r="7729">
          <cell r="A7729">
            <v>11366</v>
          </cell>
          <cell r="B7729" t="str">
            <v>PORTA EUCATEX EUCADUR PRONTA PARA PINTURA 80 X 210 X 3,5CM</v>
          </cell>
          <cell r="C7729" t="str">
            <v>UN</v>
          </cell>
          <cell r="D7729">
            <v>2</v>
          </cell>
          <cell r="E7729">
            <v>55.35</v>
          </cell>
          <cell r="F7729">
            <v>61.74</v>
          </cell>
          <cell r="H7729">
            <v>80.73</v>
          </cell>
          <cell r="I7729" t="str">
            <v>MATE MDIV 11366</v>
          </cell>
        </row>
        <row r="7730">
          <cell r="A7730">
            <v>4930</v>
          </cell>
          <cell r="B7730" t="str">
            <v>PORTA FERRO ABRIR TP BARRA CHATA C/ REQUADRO E GUARNICAO COM</v>
          </cell>
          <cell r="C7730" t="str">
            <v>M2</v>
          </cell>
          <cell r="D7730">
            <v>2</v>
          </cell>
          <cell r="E7730">
            <v>125.58</v>
          </cell>
          <cell r="F7730">
            <v>130.91999999999999</v>
          </cell>
          <cell r="H7730">
            <v>135.52000000000001</v>
          </cell>
          <cell r="I7730" t="str">
            <v>MATE MDIV 4930</v>
          </cell>
        </row>
        <row r="7731">
          <cell r="B7731" t="str">
            <v>PLETA 87 X 210CM</v>
          </cell>
        </row>
        <row r="7732">
          <cell r="A7732">
            <v>4929</v>
          </cell>
          <cell r="B7732" t="str">
            <v>PORTA FERRO ABRIR TP CHAPA C/ GUARNICAO COMPLETA 87 X 210CM</v>
          </cell>
          <cell r="C7732" t="str">
            <v>M2</v>
          </cell>
          <cell r="D7732">
            <v>1</v>
          </cell>
          <cell r="E7732">
            <v>128.55000000000001</v>
          </cell>
          <cell r="F7732">
            <v>134.02000000000001</v>
          </cell>
          <cell r="H7732">
            <v>138.72999999999999</v>
          </cell>
          <cell r="I7732" t="str">
            <v>MATE MDIV 4929</v>
          </cell>
        </row>
        <row r="7733">
          <cell r="A7733">
            <v>4937</v>
          </cell>
          <cell r="B7733" t="str">
            <v>PORTA FERRO ABRIR TP CHAPA C/ GUARNICAO 60 X 210CM</v>
          </cell>
          <cell r="C7733" t="str">
            <v>UN</v>
          </cell>
          <cell r="D7733">
            <v>2</v>
          </cell>
          <cell r="E7733">
            <v>170.65</v>
          </cell>
          <cell r="F7733">
            <v>177.92</v>
          </cell>
          <cell r="H7733">
            <v>184.17</v>
          </cell>
          <cell r="I7733" t="str">
            <v>MATE MDIV 4937</v>
          </cell>
        </row>
        <row r="7734">
          <cell r="A7734">
            <v>4931</v>
          </cell>
          <cell r="B7734" t="str">
            <v>PORTA FERRO ABRIR TP CHAPA C/ GUARNICAO 70 X 210CM</v>
          </cell>
          <cell r="C7734" t="str">
            <v>UN</v>
          </cell>
          <cell r="D7734">
            <v>2</v>
          </cell>
          <cell r="E7734">
            <v>180.16</v>
          </cell>
          <cell r="F7734">
            <v>187.83</v>
          </cell>
          <cell r="H7734">
            <v>194.43</v>
          </cell>
          <cell r="I7734" t="str">
            <v>MATE MDIV 4931</v>
          </cell>
        </row>
        <row r="7735">
          <cell r="A7735">
            <v>4938</v>
          </cell>
          <cell r="B7735" t="str">
            <v>PORTA FERRO ABRIR TP CHAPA C/ GUARNICAO 80 X 210CM</v>
          </cell>
          <cell r="C7735" t="str">
            <v>UN</v>
          </cell>
          <cell r="D7735">
            <v>2</v>
          </cell>
          <cell r="E7735">
            <v>210.6</v>
          </cell>
          <cell r="F7735">
            <v>219.56</v>
          </cell>
          <cell r="H7735">
            <v>227.27</v>
          </cell>
          <cell r="I7735" t="str">
            <v>MATE MDIV 4938</v>
          </cell>
        </row>
        <row r="7736">
          <cell r="A7736" t="str">
            <v>ÓDIGO</v>
          </cell>
          <cell r="B7736" t="str">
            <v>| DESCRIÇÃO DO INSUMO</v>
          </cell>
          <cell r="C7736" t="str">
            <v>| UNID.</v>
          </cell>
          <cell r="D7736" t="str">
            <v>| CAT.</v>
          </cell>
          <cell r="E7736" t="str">
            <v>P R E Ç O</v>
          </cell>
          <cell r="F7736" t="str">
            <v>S  C A L C</v>
          </cell>
          <cell r="G7736" t="str">
            <v>U L A</v>
          </cell>
          <cell r="H7736" t="str">
            <v>D O S  |</v>
          </cell>
          <cell r="I7736" t="str">
            <v>COD.INTELIGENTE</v>
          </cell>
        </row>
        <row r="7737">
          <cell r="D7737">
            <v>1</v>
          </cell>
          <cell r="E7737" t="str">
            <v>.QUARTIL</v>
          </cell>
          <cell r="F7737" t="str">
            <v>MEDIANO</v>
          </cell>
          <cell r="G7737">
            <v>3</v>
          </cell>
          <cell r="H7737" t="str">
            <v>.QUARTIL</v>
          </cell>
        </row>
        <row r="7739">
          <cell r="A7739" t="str">
            <v>íNCULO..</v>
          </cell>
          <cell r="B7739" t="str">
            <v>...: NACIONAL CAIXA</v>
          </cell>
        </row>
        <row r="7741">
          <cell r="A7741">
            <v>4936</v>
          </cell>
          <cell r="B7741" t="str">
            <v>PORTA FERRO ABRIR TP GRADE C/ CHAPA, C/ GUARNICAO 87 X 210CM</v>
          </cell>
          <cell r="C7741" t="str">
            <v>M2</v>
          </cell>
          <cell r="D7741">
            <v>2</v>
          </cell>
          <cell r="E7741">
            <v>130.97</v>
          </cell>
          <cell r="F7741">
            <v>136.55000000000001</v>
          </cell>
          <cell r="H7741">
            <v>141.34</v>
          </cell>
          <cell r="I7741" t="str">
            <v>MATE MDIV 4936</v>
          </cell>
        </row>
        <row r="7742">
          <cell r="A7742">
            <v>4939</v>
          </cell>
          <cell r="B7742" t="str">
            <v>PORTA FERRO ABRIR TP QUADRICULADA C/ GUARNICAO 87 X 210CM</v>
          </cell>
          <cell r="C7742" t="str">
            <v>M2</v>
          </cell>
          <cell r="D7742">
            <v>2</v>
          </cell>
          <cell r="E7742">
            <v>156.68</v>
          </cell>
          <cell r="F7742">
            <v>163.35</v>
          </cell>
          <cell r="H7742">
            <v>169.09</v>
          </cell>
          <cell r="I7742" t="str">
            <v>MATE MDIV 4939</v>
          </cell>
        </row>
        <row r="7743">
          <cell r="A7743">
            <v>4940</v>
          </cell>
          <cell r="B7743" t="str">
            <v>PORTA FERRO CORRER TP CHAPA C/ GUARNICAO 1FL P/ VIDRO COMPLE</v>
          </cell>
          <cell r="C7743" t="str">
            <v>M2</v>
          </cell>
          <cell r="D7743">
            <v>2</v>
          </cell>
          <cell r="E7743">
            <v>165.26</v>
          </cell>
          <cell r="F7743">
            <v>172.29</v>
          </cell>
          <cell r="H7743">
            <v>178.34</v>
          </cell>
          <cell r="I7743" t="str">
            <v>MATE MDIV 4940</v>
          </cell>
        </row>
        <row r="7744">
          <cell r="B7744" t="str">
            <v>TA 87 X 210CM</v>
          </cell>
        </row>
        <row r="7745">
          <cell r="A7745">
            <v>4941</v>
          </cell>
          <cell r="B7745" t="str">
            <v>PORTA FERRO CORRER TP CHAPA C/ GUARNICAO 2FLS COMPLETA 160 X</v>
          </cell>
          <cell r="C7745" t="str">
            <v>M2</v>
          </cell>
          <cell r="D7745">
            <v>2</v>
          </cell>
          <cell r="E7745">
            <v>141.13</v>
          </cell>
          <cell r="F7745">
            <v>147.13999999999999</v>
          </cell>
          <cell r="H7745">
            <v>152.31</v>
          </cell>
          <cell r="I7745" t="str">
            <v>MATE MDIV 4941</v>
          </cell>
        </row>
        <row r="7746">
          <cell r="B7746" t="str">
            <v>210CM</v>
          </cell>
        </row>
        <row r="7747">
          <cell r="A7747">
            <v>20276</v>
          </cell>
          <cell r="B7747" t="str">
            <v>PORTA FERRO MISTA EM VENEZIANA E CAIXILHO P/ VIDRO COMPLETA</v>
          </cell>
          <cell r="C7747" t="str">
            <v>M2</v>
          </cell>
          <cell r="D7747">
            <v>2</v>
          </cell>
          <cell r="E7747">
            <v>163.27000000000001</v>
          </cell>
          <cell r="F7747">
            <v>170.21</v>
          </cell>
          <cell r="H7747">
            <v>176.19</v>
          </cell>
          <cell r="I7747" t="str">
            <v>MATE MDIV 20276</v>
          </cell>
        </row>
        <row r="7748">
          <cell r="B7748" t="str">
            <v>90 X 210CM</v>
          </cell>
        </row>
        <row r="7749">
          <cell r="A7749">
            <v>13363</v>
          </cell>
          <cell r="B7749" t="str">
            <v>PORTA MAD COMPENSADA REVESTIDA C/ FORMICA 2 FACES</v>
          </cell>
          <cell r="C7749" t="str">
            <v>M2</v>
          </cell>
          <cell r="D7749">
            <v>2</v>
          </cell>
          <cell r="E7749">
            <v>169.11</v>
          </cell>
          <cell r="F7749">
            <v>188.62</v>
          </cell>
          <cell r="H7749">
            <v>246.64</v>
          </cell>
          <cell r="I7749" t="str">
            <v>MATE MDIV 13363</v>
          </cell>
        </row>
        <row r="7750">
          <cell r="A7750">
            <v>4989</v>
          </cell>
          <cell r="B7750" t="str">
            <v>PORTA MADEIRA COMPENSADA LISA PARA CERA OU VERNIZ 100 X 210</v>
          </cell>
          <cell r="C7750" t="str">
            <v>UN</v>
          </cell>
          <cell r="D7750">
            <v>2</v>
          </cell>
          <cell r="E7750">
            <v>84.78</v>
          </cell>
          <cell r="F7750">
            <v>94.56</v>
          </cell>
          <cell r="H7750">
            <v>123.65</v>
          </cell>
          <cell r="I7750" t="str">
            <v>MATE MDIV 4989</v>
          </cell>
        </row>
        <row r="7751">
          <cell r="B7751" t="str">
            <v>X 3,5CM</v>
          </cell>
        </row>
        <row r="7752">
          <cell r="A7752">
            <v>5020</v>
          </cell>
          <cell r="B7752" t="str">
            <v>PORTA MADEIRA COMPENSADA LISA PARA CERA OU VERNIZ 60 X 210 X</v>
          </cell>
          <cell r="C7752" t="str">
            <v>UN</v>
          </cell>
          <cell r="D7752">
            <v>2</v>
          </cell>
          <cell r="E7752">
            <v>43.33</v>
          </cell>
          <cell r="F7752">
            <v>48.33</v>
          </cell>
          <cell r="H7752">
            <v>63.2</v>
          </cell>
          <cell r="I7752" t="str">
            <v>MATE MDIV 5020</v>
          </cell>
        </row>
        <row r="7753">
          <cell r="B7753" t="str">
            <v>3,5CM</v>
          </cell>
        </row>
        <row r="7754">
          <cell r="A7754">
            <v>4981</v>
          </cell>
          <cell r="B7754" t="str">
            <v>PORTA MADEIRA COMPENSADA LISA PARA CERA OU VERNIZ 70 X 210 X</v>
          </cell>
          <cell r="C7754" t="str">
            <v>UN</v>
          </cell>
          <cell r="D7754">
            <v>1</v>
          </cell>
          <cell r="E7754">
            <v>65</v>
          </cell>
          <cell r="F7754">
            <v>72.5</v>
          </cell>
          <cell r="H7754">
            <v>94.8</v>
          </cell>
          <cell r="I7754" t="str">
            <v>MATE MDIV 4981</v>
          </cell>
        </row>
        <row r="7755">
          <cell r="B7755" t="str">
            <v>3,5 CM</v>
          </cell>
        </row>
        <row r="7756">
          <cell r="A7756">
            <v>4992</v>
          </cell>
          <cell r="B7756" t="str">
            <v>PORTA MADEIRA COMPENSADA LISA PARA CERA OU VERNIZ 80 X 210 X</v>
          </cell>
          <cell r="C7756" t="str">
            <v>UN</v>
          </cell>
          <cell r="D7756">
            <v>2</v>
          </cell>
          <cell r="E7756">
            <v>65.47</v>
          </cell>
          <cell r="F7756">
            <v>73.02</v>
          </cell>
          <cell r="H7756">
            <v>95.48</v>
          </cell>
          <cell r="I7756" t="str">
            <v>MATE MDIV 4992</v>
          </cell>
        </row>
        <row r="7757">
          <cell r="B7757" t="str">
            <v>3,5CM</v>
          </cell>
        </row>
        <row r="7758">
          <cell r="A7758">
            <v>4987</v>
          </cell>
          <cell r="B7758" t="str">
            <v>PORTA MADEIRA COMPENSADA LISA PARA CERA OU VERNIZ 90 X 210 X</v>
          </cell>
          <cell r="C7758" t="str">
            <v>UN</v>
          </cell>
          <cell r="D7758">
            <v>2</v>
          </cell>
          <cell r="E7758">
            <v>94.2</v>
          </cell>
          <cell r="F7758">
            <v>105.07</v>
          </cell>
          <cell r="H7758">
            <v>137.38999999999999</v>
          </cell>
          <cell r="I7758" t="str">
            <v>MATE MDIV 4987</v>
          </cell>
        </row>
        <row r="7759">
          <cell r="B7759" t="str">
            <v>3,5CM</v>
          </cell>
        </row>
        <row r="7760">
          <cell r="A7760">
            <v>4982</v>
          </cell>
          <cell r="B7760" t="str">
            <v>PORTA MADEIRA COMPENSADA LISA PARA PINTURA 100 X 210 X 3,5 C</v>
          </cell>
          <cell r="C7760" t="str">
            <v>UN</v>
          </cell>
          <cell r="D7760">
            <v>2</v>
          </cell>
          <cell r="E7760">
            <v>79.13</v>
          </cell>
          <cell r="F7760">
            <v>88.26</v>
          </cell>
          <cell r="H7760">
            <v>115.4</v>
          </cell>
          <cell r="I7760" t="str">
            <v>MATE MDIV 4982</v>
          </cell>
        </row>
        <row r="7761">
          <cell r="B7761" t="str">
            <v>M</v>
          </cell>
        </row>
        <row r="7762">
          <cell r="A7762">
            <v>10553</v>
          </cell>
          <cell r="B7762" t="str">
            <v>PORTA MADEIRA COMPENSADA LISA PARA PINTURA 60 X 210 X 3,5CM</v>
          </cell>
          <cell r="C7762" t="str">
            <v>UN</v>
          </cell>
          <cell r="D7762">
            <v>2</v>
          </cell>
          <cell r="E7762">
            <v>33.630000000000003</v>
          </cell>
          <cell r="F7762">
            <v>37.51</v>
          </cell>
          <cell r="H7762">
            <v>49.04</v>
          </cell>
          <cell r="I7762" t="str">
            <v>MATE MDIV 10553</v>
          </cell>
        </row>
        <row r="7763">
          <cell r="A7763">
            <v>10554</v>
          </cell>
          <cell r="B7763" t="str">
            <v>PORTA MADEIRA COMPENSADA LISA PARA PINTURA 70 X 210 X 3,5CM</v>
          </cell>
          <cell r="C7763" t="str">
            <v>UN</v>
          </cell>
          <cell r="D7763">
            <v>2</v>
          </cell>
          <cell r="E7763">
            <v>33.909999999999997</v>
          </cell>
          <cell r="F7763">
            <v>37.82</v>
          </cell>
          <cell r="H7763">
            <v>49.46</v>
          </cell>
          <cell r="I7763" t="str">
            <v>MATE MDIV 10554</v>
          </cell>
        </row>
        <row r="7764">
          <cell r="A7764">
            <v>10555</v>
          </cell>
          <cell r="B7764" t="str">
            <v>PORTA MADEIRA COMPENSADA LISA PARA PINTURA 80 X 210 X 3,5CM</v>
          </cell>
          <cell r="C7764" t="str">
            <v>UN</v>
          </cell>
          <cell r="D7764">
            <v>2</v>
          </cell>
          <cell r="E7764">
            <v>34.770000000000003</v>
          </cell>
          <cell r="F7764">
            <v>38.79</v>
          </cell>
          <cell r="H7764">
            <v>50.72</v>
          </cell>
          <cell r="I7764" t="str">
            <v>MATE MDIV 10555</v>
          </cell>
        </row>
        <row r="7765">
          <cell r="A7765">
            <v>10556</v>
          </cell>
          <cell r="B7765" t="str">
            <v>PORTA MADEIRA COMPENSADA LISA PARA PINTURA 90 X 210 X 3,5CM</v>
          </cell>
          <cell r="C7765" t="str">
            <v>UN</v>
          </cell>
          <cell r="D7765">
            <v>2</v>
          </cell>
          <cell r="E7765">
            <v>34.76</v>
          </cell>
          <cell r="F7765">
            <v>38.770000000000003</v>
          </cell>
          <cell r="H7765">
            <v>50.69</v>
          </cell>
          <cell r="I7765" t="str">
            <v>MATE MDIV 10556</v>
          </cell>
        </row>
        <row r="7766">
          <cell r="A7766">
            <v>5016</v>
          </cell>
          <cell r="B7766" t="str">
            <v>PORTA MADEIRA MACICA REGIONAL MEXICANA 80 X 210 X 3CM</v>
          </cell>
          <cell r="C7766" t="str">
            <v>M2</v>
          </cell>
          <cell r="D7766">
            <v>2</v>
          </cell>
          <cell r="E7766">
            <v>250.58</v>
          </cell>
          <cell r="F7766">
            <v>250.58</v>
          </cell>
          <cell r="H7766">
            <v>250.58</v>
          </cell>
          <cell r="I7766" t="str">
            <v>MATE MDIV 5016</v>
          </cell>
        </row>
        <row r="7767">
          <cell r="A7767" t="str">
            <v>ÓDIGO</v>
          </cell>
          <cell r="B7767" t="str">
            <v>| DESCRIÇÃO DO INSUMO</v>
          </cell>
          <cell r="C7767" t="str">
            <v>| UNID.</v>
          </cell>
          <cell r="D7767" t="str">
            <v>| CAT.</v>
          </cell>
          <cell r="E7767" t="str">
            <v>P R E Ç O</v>
          </cell>
          <cell r="F7767" t="str">
            <v>S  C A L C</v>
          </cell>
          <cell r="G7767" t="str">
            <v>U L A</v>
          </cell>
          <cell r="H7767" t="str">
            <v>D O S  |</v>
          </cell>
          <cell r="I7767" t="str">
            <v>COD.INTELIGENTE</v>
          </cell>
        </row>
        <row r="7768">
          <cell r="D7768">
            <v>1</v>
          </cell>
          <cell r="E7768" t="str">
            <v>.QUARTIL</v>
          </cell>
          <cell r="F7768" t="str">
            <v>MEDIANO</v>
          </cell>
          <cell r="G7768">
            <v>3</v>
          </cell>
          <cell r="H7768" t="str">
            <v>.QUARTIL</v>
          </cell>
        </row>
        <row r="7770">
          <cell r="A7770" t="str">
            <v>íNCULO..</v>
          </cell>
          <cell r="B7770" t="str">
            <v>...: NACIONAL CAIXA</v>
          </cell>
        </row>
        <row r="7772">
          <cell r="A7772">
            <v>4997</v>
          </cell>
          <cell r="B7772" t="str">
            <v>PORTA MADEIRA MACICA REGIONAL 1A MEXICANA E = 3 CM</v>
          </cell>
          <cell r="C7772" t="str">
            <v>M2</v>
          </cell>
          <cell r="D7772">
            <v>2</v>
          </cell>
          <cell r="E7772">
            <v>242.85</v>
          </cell>
          <cell r="F7772">
            <v>242.85</v>
          </cell>
          <cell r="H7772">
            <v>242.85</v>
          </cell>
          <cell r="I7772" t="str">
            <v>MATE MDIV 4997</v>
          </cell>
        </row>
        <row r="7773">
          <cell r="A7773">
            <v>4998</v>
          </cell>
          <cell r="B7773" t="str">
            <v>PORTA MADEIRA MACICA REGIONAL 1A MEXICANA 80 X 210 X 3,5CM</v>
          </cell>
          <cell r="C7773" t="str">
            <v>M2</v>
          </cell>
          <cell r="D7773">
            <v>1</v>
          </cell>
          <cell r="E7773">
            <v>265</v>
          </cell>
          <cell r="F7773">
            <v>265</v>
          </cell>
          <cell r="H7773">
            <v>265</v>
          </cell>
          <cell r="I7773" t="str">
            <v>MATE MDIV 4998</v>
          </cell>
        </row>
        <row r="7774">
          <cell r="A7774">
            <v>5000</v>
          </cell>
          <cell r="B7774" t="str">
            <v>PORTA MADEIRA MACICA REGIONAL 2A MEXICANA 80 X 210 X 3,5CM</v>
          </cell>
          <cell r="C7774" t="str">
            <v>M2</v>
          </cell>
          <cell r="D7774">
            <v>2</v>
          </cell>
          <cell r="E7774">
            <v>200.35</v>
          </cell>
          <cell r="F7774">
            <v>200.35</v>
          </cell>
          <cell r="H7774">
            <v>200.35</v>
          </cell>
          <cell r="I7774" t="str">
            <v>MATE MDIV 5000</v>
          </cell>
        </row>
        <row r="7775">
          <cell r="A7775">
            <v>5028</v>
          </cell>
          <cell r="B7775" t="str">
            <v>PORTA MADEIRA REGIONAL 1A CORRER P/ VIDRO E = 3,5CM</v>
          </cell>
          <cell r="C7775" t="str">
            <v>M2</v>
          </cell>
          <cell r="D7775">
            <v>2</v>
          </cell>
          <cell r="E7775">
            <v>485.7</v>
          </cell>
          <cell r="F7775">
            <v>485.7</v>
          </cell>
          <cell r="H7775">
            <v>485.7</v>
          </cell>
          <cell r="I7775" t="str">
            <v>MATE MDIV 5028</v>
          </cell>
        </row>
        <row r="7776">
          <cell r="A7776">
            <v>5001</v>
          </cell>
          <cell r="B7776" t="str">
            <v>PORTA MADEIRA REGIONAL 1A CORRER P/ VIDRO E = 3CM</v>
          </cell>
          <cell r="C7776" t="str">
            <v>M2</v>
          </cell>
          <cell r="D7776">
            <v>2</v>
          </cell>
          <cell r="E7776">
            <v>445.22</v>
          </cell>
          <cell r="F7776">
            <v>445.22</v>
          </cell>
          <cell r="H7776">
            <v>445.22</v>
          </cell>
          <cell r="I7776" t="str">
            <v>MATE MDIV 5001</v>
          </cell>
        </row>
        <row r="7777">
          <cell r="A7777">
            <v>4968</v>
          </cell>
          <cell r="B7777" t="str">
            <v>PORTA MADEIRA REGIONAL 1A VENEZIANA 70 X 210 X 3,5CM</v>
          </cell>
          <cell r="C7777" t="str">
            <v>M2</v>
          </cell>
          <cell r="D7777">
            <v>2</v>
          </cell>
          <cell r="E7777">
            <v>253.62</v>
          </cell>
          <cell r="F7777">
            <v>253.62</v>
          </cell>
          <cell r="H7777">
            <v>253.62</v>
          </cell>
          <cell r="I7777" t="str">
            <v>MATE MDIV 4968</v>
          </cell>
        </row>
        <row r="7778">
          <cell r="A7778">
            <v>20325</v>
          </cell>
          <cell r="B7778" t="str">
            <v>PORTA MADEIRA REGIONAL 1A VENEZIANA 70 X 210 X 3CM</v>
          </cell>
          <cell r="C7778" t="str">
            <v>UN</v>
          </cell>
          <cell r="D7778">
            <v>2</v>
          </cell>
          <cell r="E7778">
            <v>321.77</v>
          </cell>
          <cell r="F7778">
            <v>321.77</v>
          </cell>
          <cell r="H7778">
            <v>321.77</v>
          </cell>
          <cell r="I7778" t="str">
            <v>MATE MDIV 20325</v>
          </cell>
        </row>
        <row r="7779">
          <cell r="A7779">
            <v>4969</v>
          </cell>
          <cell r="B7779" t="str">
            <v>PORTA MADEIRA REGIONAL 1A VENEZIANA 80 X 210 X 3CM</v>
          </cell>
          <cell r="C7779" t="str">
            <v>M2</v>
          </cell>
          <cell r="D7779">
            <v>2</v>
          </cell>
          <cell r="E7779">
            <v>209.62</v>
          </cell>
          <cell r="F7779">
            <v>209.62</v>
          </cell>
          <cell r="H7779">
            <v>209.62</v>
          </cell>
          <cell r="I7779" t="str">
            <v>MATE MDIV 4969</v>
          </cell>
        </row>
        <row r="7780">
          <cell r="A7780">
            <v>5004</v>
          </cell>
          <cell r="B7780" t="str">
            <v>PORTA MADEIRA REGIONAL 2A CORRER P/ VIDRO E = 3,5CM</v>
          </cell>
          <cell r="C7780" t="str">
            <v>M2</v>
          </cell>
          <cell r="D7780">
            <v>2</v>
          </cell>
          <cell r="E7780">
            <v>390.58</v>
          </cell>
          <cell r="F7780">
            <v>390.58</v>
          </cell>
          <cell r="H7780">
            <v>390.58</v>
          </cell>
          <cell r="I7780" t="str">
            <v>MATE MDIV 5004</v>
          </cell>
        </row>
        <row r="7781">
          <cell r="A7781">
            <v>5005</v>
          </cell>
          <cell r="B7781" t="str">
            <v>PORTA MADEIRA REGIONAL 2A CORRER P/ VIDRO E = 3CM</v>
          </cell>
          <cell r="C7781" t="str">
            <v>M2</v>
          </cell>
          <cell r="D7781">
            <v>2</v>
          </cell>
          <cell r="E7781">
            <v>369.98</v>
          </cell>
          <cell r="F7781">
            <v>369.98</v>
          </cell>
          <cell r="H7781">
            <v>369.98</v>
          </cell>
          <cell r="I7781" t="str">
            <v>MATE MDIV 5005</v>
          </cell>
        </row>
        <row r="7782">
          <cell r="A7782">
            <v>11381</v>
          </cell>
          <cell r="B7782" t="str">
            <v>PORTA MADEIRA REGIONAL 2A VENEZIANA E = 3CM /POSTIGO/ PREVIS</v>
          </cell>
          <cell r="C7782" t="str">
            <v>M2</v>
          </cell>
          <cell r="D7782">
            <v>2</v>
          </cell>
          <cell r="E7782">
            <v>171</v>
          </cell>
          <cell r="F7782">
            <v>171</v>
          </cell>
          <cell r="H7782">
            <v>171</v>
          </cell>
          <cell r="I7782" t="str">
            <v>MATE MDIV 11381</v>
          </cell>
        </row>
        <row r="7783">
          <cell r="B7783" t="str">
            <v>AO P/ VIDRO</v>
          </cell>
        </row>
        <row r="7784">
          <cell r="A7784">
            <v>20324</v>
          </cell>
          <cell r="B7784" t="str">
            <v>PORTA MADEIRA REGIONAL 2A VENEZIANA 60 X 210 X 3CM</v>
          </cell>
          <cell r="C7784" t="str">
            <v>UN</v>
          </cell>
          <cell r="D7784">
            <v>2</v>
          </cell>
          <cell r="E7784">
            <v>245.15</v>
          </cell>
          <cell r="F7784">
            <v>245.15</v>
          </cell>
          <cell r="H7784">
            <v>245.15</v>
          </cell>
          <cell r="I7784" t="str">
            <v>MATE MDIV 20324</v>
          </cell>
        </row>
        <row r="7785">
          <cell r="A7785">
            <v>20323</v>
          </cell>
          <cell r="B7785" t="str">
            <v>PORTA MADEIRA REGIONAL 2A VENEZIANA 70 X 210 X 3CM</v>
          </cell>
          <cell r="C7785" t="str">
            <v>UN</v>
          </cell>
          <cell r="D7785">
            <v>2</v>
          </cell>
          <cell r="E7785">
            <v>279.88</v>
          </cell>
          <cell r="F7785">
            <v>279.88</v>
          </cell>
          <cell r="H7785">
            <v>279.88</v>
          </cell>
          <cell r="I7785" t="str">
            <v>MATE MDIV 20323</v>
          </cell>
        </row>
        <row r="7786">
          <cell r="A7786">
            <v>4967</v>
          </cell>
          <cell r="B7786" t="str">
            <v>PORTA MADEIRA REGIONAL 2A VENEZIANA 80 X 210 X 3,5CM</v>
          </cell>
          <cell r="C7786" t="str">
            <v>M2</v>
          </cell>
          <cell r="D7786">
            <v>2</v>
          </cell>
          <cell r="E7786">
            <v>203.54</v>
          </cell>
          <cell r="F7786">
            <v>203.54</v>
          </cell>
          <cell r="H7786">
            <v>203.54</v>
          </cell>
          <cell r="I7786" t="str">
            <v>MATE MDIV 4967</v>
          </cell>
        </row>
        <row r="7787">
          <cell r="A7787">
            <v>4977</v>
          </cell>
          <cell r="B7787" t="str">
            <v>PORTA MADEIRA REGIONAL 2A VENEZIANA 80 X 210 X 3CM</v>
          </cell>
          <cell r="C7787" t="str">
            <v>M2</v>
          </cell>
          <cell r="D7787">
            <v>2</v>
          </cell>
          <cell r="E7787">
            <v>141.66999999999999</v>
          </cell>
          <cell r="F7787">
            <v>141.66999999999999</v>
          </cell>
          <cell r="H7787">
            <v>141.66999999999999</v>
          </cell>
          <cell r="I7787" t="str">
            <v>MATE MDIV 4977</v>
          </cell>
        </row>
        <row r="7788">
          <cell r="A7788">
            <v>5003</v>
          </cell>
          <cell r="B7788" t="str">
            <v>PORTA MADEIRA REGIONAL 3A CORRER P/ VIDRO E = 3,5CM</v>
          </cell>
          <cell r="C7788" t="str">
            <v>M2</v>
          </cell>
          <cell r="D7788">
            <v>2</v>
          </cell>
          <cell r="E7788">
            <v>242.85</v>
          </cell>
          <cell r="F7788">
            <v>242.85</v>
          </cell>
          <cell r="H7788">
            <v>242.85</v>
          </cell>
          <cell r="I7788" t="str">
            <v>MATE MDIV 5003</v>
          </cell>
        </row>
        <row r="7789">
          <cell r="A7789">
            <v>5002</v>
          </cell>
          <cell r="B7789" t="str">
            <v>PORTA MADEIRA REGIONAL 3A CORRER P/ VIDRO E = 3CM</v>
          </cell>
          <cell r="C7789" t="str">
            <v>M2</v>
          </cell>
          <cell r="D7789">
            <v>2</v>
          </cell>
          <cell r="E7789">
            <v>222.61</v>
          </cell>
          <cell r="F7789">
            <v>222.61</v>
          </cell>
          <cell r="H7789">
            <v>222.61</v>
          </cell>
          <cell r="I7789" t="str">
            <v>MATE MDIV 5002</v>
          </cell>
        </row>
        <row r="7790">
          <cell r="A7790">
            <v>4962</v>
          </cell>
          <cell r="B7790" t="str">
            <v>PORTA MADEIRA SEMI-OCA ALMOFADADA REGIONAL 1A   70 X 210 X 3</v>
          </cell>
          <cell r="C7790" t="str">
            <v>UN</v>
          </cell>
          <cell r="D7790">
            <v>2</v>
          </cell>
          <cell r="E7790">
            <v>285.58999999999997</v>
          </cell>
          <cell r="F7790">
            <v>285.58999999999997</v>
          </cell>
          <cell r="H7790">
            <v>285.58999999999997</v>
          </cell>
          <cell r="I7790" t="str">
            <v>MATE MDIV 4962</v>
          </cell>
        </row>
        <row r="7791">
          <cell r="B7791" t="str">
            <v>CM</v>
          </cell>
        </row>
        <row r="7792">
          <cell r="A7792">
            <v>20322</v>
          </cell>
          <cell r="B7792" t="str">
            <v>PORTA MADEIRA SEMI-OCA ALMOFADADA REGIONAL 1A 60 X 210 X 3CM</v>
          </cell>
          <cell r="C7792" t="str">
            <v>UN</v>
          </cell>
          <cell r="D7792">
            <v>2</v>
          </cell>
          <cell r="E7792">
            <v>442.39</v>
          </cell>
          <cell r="F7792">
            <v>442.39</v>
          </cell>
          <cell r="H7792">
            <v>442.39</v>
          </cell>
          <cell r="I7792" t="str">
            <v>MATE MDIV 20322</v>
          </cell>
        </row>
        <row r="7793">
          <cell r="A7793">
            <v>4952</v>
          </cell>
          <cell r="B7793" t="str">
            <v>PORTA MADEIRA SEMI-OCA ALMOFADADA REGIONAL 1A 70 X 210 X 3,5</v>
          </cell>
          <cell r="C7793" t="str">
            <v>M2</v>
          </cell>
          <cell r="D7793">
            <v>2</v>
          </cell>
          <cell r="E7793">
            <v>316.55</v>
          </cell>
          <cell r="F7793">
            <v>316.55</v>
          </cell>
          <cell r="H7793">
            <v>316.55</v>
          </cell>
          <cell r="I7793" t="str">
            <v>MATE MDIV 4952</v>
          </cell>
        </row>
        <row r="7794">
          <cell r="B7794" t="str">
            <v>CM</v>
          </cell>
        </row>
        <row r="7795">
          <cell r="A7795">
            <v>4964</v>
          </cell>
          <cell r="B7795" t="str">
            <v>PORTA MADEIRA SEMI-OCA ALMOFADADA REGIONAL 1A 80 X 210 X 3CM</v>
          </cell>
          <cell r="C7795" t="str">
            <v>UN</v>
          </cell>
          <cell r="D7795">
            <v>2</v>
          </cell>
          <cell r="E7795">
            <v>526.16999999999996</v>
          </cell>
          <cell r="F7795">
            <v>526.16999999999996</v>
          </cell>
          <cell r="H7795">
            <v>526.16999999999996</v>
          </cell>
          <cell r="I7795" t="str">
            <v>MATE MDIV 4964</v>
          </cell>
        </row>
        <row r="7796">
          <cell r="A7796">
            <v>4954</v>
          </cell>
          <cell r="B7796" t="str">
            <v>PORTA MADEIRA SEMI-OCA ALMOFADADA REGIONAL 1A 80 X 210 X 3CM</v>
          </cell>
          <cell r="C7796" t="str">
            <v>M2</v>
          </cell>
          <cell r="D7796">
            <v>2</v>
          </cell>
          <cell r="E7796">
            <v>247.91</v>
          </cell>
          <cell r="F7796">
            <v>247.91</v>
          </cell>
          <cell r="H7796">
            <v>247.91</v>
          </cell>
          <cell r="I7796" t="str">
            <v>MATE MDIV 4954</v>
          </cell>
        </row>
        <row r="7797">
          <cell r="A7797">
            <v>4958</v>
          </cell>
          <cell r="B7797" t="str">
            <v>PORTA MADEIRA SEMI-OCA ALMOFADADA REGIONAL 2A 80 X 210 X 3,5</v>
          </cell>
          <cell r="C7797" t="str">
            <v>M2</v>
          </cell>
          <cell r="D7797">
            <v>2</v>
          </cell>
          <cell r="E7797">
            <v>233.74</v>
          </cell>
          <cell r="F7797">
            <v>233.74</v>
          </cell>
          <cell r="H7797">
            <v>233.74</v>
          </cell>
          <cell r="I7797" t="str">
            <v>MATE MDIV 4958</v>
          </cell>
        </row>
        <row r="7798">
          <cell r="A7798" t="str">
            <v>ÓDIGO</v>
          </cell>
          <cell r="B7798" t="str">
            <v>| DESCRIÇÃO DO INSUMO</v>
          </cell>
          <cell r="C7798" t="str">
            <v>| UNID.</v>
          </cell>
          <cell r="D7798" t="str">
            <v>| CAT.</v>
          </cell>
          <cell r="E7798" t="str">
            <v>P R E Ç O</v>
          </cell>
          <cell r="F7798" t="str">
            <v>S  C A L C</v>
          </cell>
          <cell r="G7798" t="str">
            <v>U L A</v>
          </cell>
          <cell r="H7798" t="str">
            <v>D O S  |</v>
          </cell>
          <cell r="I7798" t="str">
            <v>COD.INTELIGENTE</v>
          </cell>
        </row>
        <row r="7799">
          <cell r="D7799">
            <v>1</v>
          </cell>
          <cell r="E7799" t="str">
            <v>.QUARTIL</v>
          </cell>
          <cell r="F7799" t="str">
            <v>MEDIANO</v>
          </cell>
          <cell r="G7799">
            <v>3</v>
          </cell>
          <cell r="H7799" t="str">
            <v>.QUARTIL</v>
          </cell>
        </row>
        <row r="7801">
          <cell r="A7801" t="str">
            <v>íNCULO..</v>
          </cell>
          <cell r="B7801" t="str">
            <v>...: NACIONAL CAIXA</v>
          </cell>
        </row>
        <row r="7803">
          <cell r="A7803">
            <v>4953</v>
          </cell>
          <cell r="B7803" t="str">
            <v>PORTA MADEIRA SEMI-OCA ALMOFADADA REGIONAL 2A 80 X 210 X 3CM</v>
          </cell>
          <cell r="C7803" t="str">
            <v>M2</v>
          </cell>
          <cell r="D7803">
            <v>2</v>
          </cell>
          <cell r="E7803">
            <v>277.66000000000003</v>
          </cell>
          <cell r="F7803">
            <v>277.66000000000003</v>
          </cell>
          <cell r="H7803">
            <v>277.66000000000003</v>
          </cell>
          <cell r="I7803" t="str">
            <v>MATE MDIV 4953</v>
          </cell>
        </row>
        <row r="7804">
          <cell r="A7804">
            <v>20024</v>
          </cell>
          <cell r="B7804" t="str">
            <v>PORTA MADEIRA SEMI-OCA ALMOFADADA/REGIONAL 2A / 80 X 210 X 3</v>
          </cell>
          <cell r="C7804" t="str">
            <v>UN</v>
          </cell>
          <cell r="D7804">
            <v>2</v>
          </cell>
          <cell r="E7804">
            <v>364.27</v>
          </cell>
          <cell r="F7804">
            <v>364.27</v>
          </cell>
          <cell r="H7804">
            <v>364.27</v>
          </cell>
          <cell r="I7804" t="str">
            <v>MATE MDIV 20024</v>
          </cell>
        </row>
        <row r="7805">
          <cell r="B7805" t="str">
            <v>CM</v>
          </cell>
        </row>
        <row r="7806">
          <cell r="A7806">
            <v>20023</v>
          </cell>
          <cell r="B7806" t="str">
            <v>PORTA MADEIRA SEMI-OCA ALMOFADADA/REGIONAL 2A/ 70 X 210 X 3C</v>
          </cell>
          <cell r="C7806" t="str">
            <v>UN</v>
          </cell>
          <cell r="D7806">
            <v>2</v>
          </cell>
          <cell r="E7806">
            <v>323.8</v>
          </cell>
          <cell r="F7806">
            <v>323.8</v>
          </cell>
          <cell r="H7806">
            <v>323.8</v>
          </cell>
          <cell r="I7806" t="str">
            <v>MATE MDIV 20023</v>
          </cell>
        </row>
        <row r="7807">
          <cell r="B7807" t="str">
            <v>M</v>
          </cell>
        </row>
        <row r="7808">
          <cell r="A7808">
            <v>11155</v>
          </cell>
          <cell r="B7808" t="str">
            <v>PORTA METALICA ABRIR TIPO VENEZIANA C/ GUARNICAO COMPLETA 87</v>
          </cell>
          <cell r="C7808" t="str">
            <v>M2</v>
          </cell>
          <cell r="D7808">
            <v>2</v>
          </cell>
          <cell r="E7808">
            <v>110.82</v>
          </cell>
          <cell r="F7808">
            <v>115.54</v>
          </cell>
          <cell r="H7808">
            <v>119.6</v>
          </cell>
          <cell r="I7808" t="str">
            <v>MATE MDIV 11155</v>
          </cell>
        </row>
        <row r="7809">
          <cell r="B7809" t="str">
            <v>X 210CM</v>
          </cell>
        </row>
        <row r="7810">
          <cell r="A7810">
            <v>25001</v>
          </cell>
          <cell r="B7810" t="str">
            <v>PORTA METALICA ABRIR TIPO VENEZIANA, COMPLETA, 60 A 80 X 210</v>
          </cell>
          <cell r="C7810" t="str">
            <v>UN</v>
          </cell>
          <cell r="D7810">
            <v>2</v>
          </cell>
          <cell r="E7810">
            <v>87.22</v>
          </cell>
          <cell r="F7810">
            <v>90.93</v>
          </cell>
          <cell r="H7810">
            <v>94.13</v>
          </cell>
          <cell r="I7810" t="str">
            <v>MATE MDIV 25001</v>
          </cell>
        </row>
        <row r="7811">
          <cell r="B7811" t="str">
            <v>CM - LINHA POPULAR (CHAPA FINA - NUM 20 A 24)</v>
          </cell>
        </row>
        <row r="7812">
          <cell r="A7812">
            <v>11156</v>
          </cell>
          <cell r="B7812" t="str">
            <v>PORTA PANTOGRAFICA EM ACO PERFIL "U"</v>
          </cell>
          <cell r="C7812" t="str">
            <v>M2</v>
          </cell>
          <cell r="D7812">
            <v>2</v>
          </cell>
          <cell r="E7812">
            <v>131.12</v>
          </cell>
          <cell r="F7812">
            <v>136.69999999999999</v>
          </cell>
          <cell r="H7812">
            <v>141.5</v>
          </cell>
          <cell r="I7812" t="str">
            <v>MATE MDIV 11156</v>
          </cell>
        </row>
        <row r="7813">
          <cell r="A7813">
            <v>4268</v>
          </cell>
          <cell r="B7813" t="str">
            <v>PORTA TOALHA DE LOUCA BRANCA C/ BASTAO PLASTICO</v>
          </cell>
          <cell r="C7813" t="str">
            <v>UN</v>
          </cell>
          <cell r="D7813">
            <v>2</v>
          </cell>
          <cell r="E7813">
            <v>11.78</v>
          </cell>
          <cell r="F7813">
            <v>11.78</v>
          </cell>
          <cell r="H7813">
            <v>14.43</v>
          </cell>
          <cell r="I7813" t="str">
            <v>MATE MDIV 4268</v>
          </cell>
        </row>
        <row r="7814">
          <cell r="A7814">
            <v>21101</v>
          </cell>
          <cell r="B7814" t="str">
            <v>PORTA TOALHA EM METAL CROMADO, TIPO ARGOLA</v>
          </cell>
          <cell r="C7814" t="str">
            <v>UN</v>
          </cell>
          <cell r="D7814">
            <v>2</v>
          </cell>
          <cell r="E7814">
            <v>25.43</v>
          </cell>
          <cell r="F7814">
            <v>28.73</v>
          </cell>
          <cell r="H7814">
            <v>32.46</v>
          </cell>
          <cell r="I7814" t="str">
            <v>MATE MDIV 21101</v>
          </cell>
        </row>
        <row r="7815">
          <cell r="A7815">
            <v>21102</v>
          </cell>
          <cell r="B7815" t="str">
            <v>PORTA TOALHA EM METAL CROMADO, TIPO HASTE OU BARRA</v>
          </cell>
          <cell r="C7815" t="str">
            <v>UN</v>
          </cell>
          <cell r="D7815">
            <v>2</v>
          </cell>
          <cell r="E7815">
            <v>31.86</v>
          </cell>
          <cell r="F7815">
            <v>36</v>
          </cell>
          <cell r="H7815">
            <v>40.67</v>
          </cell>
          <cell r="I7815" t="str">
            <v>MATE MDIV 21102</v>
          </cell>
        </row>
        <row r="7816">
          <cell r="A7816">
            <v>5031</v>
          </cell>
          <cell r="B7816" t="str">
            <v>PORTA VIDRO TEMPERADO C/ 1 FOLHA ABRIR E = 10MM</v>
          </cell>
          <cell r="C7816" t="str">
            <v>M2</v>
          </cell>
          <cell r="D7816">
            <v>1</v>
          </cell>
          <cell r="E7816">
            <v>179.94</v>
          </cell>
          <cell r="F7816">
            <v>191</v>
          </cell>
          <cell r="H7816">
            <v>199.62</v>
          </cell>
          <cell r="I7816" t="str">
            <v>MATE MDIV 5031</v>
          </cell>
        </row>
        <row r="7817">
          <cell r="A7817">
            <v>4947</v>
          </cell>
          <cell r="B7817" t="str">
            <v>PORTAO FERRO ABRIR CHAPA GALVANIZADA NUM 18</v>
          </cell>
          <cell r="C7817" t="str">
            <v>M2</v>
          </cell>
          <cell r="D7817">
            <v>2</v>
          </cell>
          <cell r="E7817">
            <v>151.29</v>
          </cell>
          <cell r="F7817">
            <v>157.72999999999999</v>
          </cell>
          <cell r="H7817">
            <v>163.27000000000001</v>
          </cell>
          <cell r="I7817" t="str">
            <v>MATE MDIV 4947</v>
          </cell>
        </row>
        <row r="7818">
          <cell r="A7818">
            <v>4946</v>
          </cell>
          <cell r="B7818" t="str">
            <v>PORTAO FERRO ABRIR EM TELA 1 FOLHA 95 X 210CM</v>
          </cell>
          <cell r="C7818" t="str">
            <v>UN</v>
          </cell>
          <cell r="D7818">
            <v>2</v>
          </cell>
          <cell r="E7818">
            <v>201.72</v>
          </cell>
          <cell r="F7818">
            <v>210.3</v>
          </cell>
          <cell r="H7818">
            <v>217.69</v>
          </cell>
          <cell r="I7818" t="str">
            <v>MATE MDIV 4946</v>
          </cell>
        </row>
        <row r="7819">
          <cell r="A7819">
            <v>4950</v>
          </cell>
          <cell r="B7819" t="str">
            <v>PORTAO FERRO ABRIR EM TELA 2 FOLHAS 420 X 210CM</v>
          </cell>
          <cell r="C7819" t="str">
            <v>UN</v>
          </cell>
          <cell r="D7819">
            <v>2</v>
          </cell>
          <cell r="E7819">
            <v>806.89</v>
          </cell>
          <cell r="F7819">
            <v>841.23</v>
          </cell>
          <cell r="H7819">
            <v>870.79</v>
          </cell>
          <cell r="I7819" t="str">
            <v>MATE MDIV 4950</v>
          </cell>
        </row>
        <row r="7820">
          <cell r="A7820">
            <v>4948</v>
          </cell>
          <cell r="B7820" t="str">
            <v>PORTAO FERRO C/ VARA 1/2" C/REQUADRO</v>
          </cell>
          <cell r="C7820" t="str">
            <v>M2</v>
          </cell>
          <cell r="D7820">
            <v>2</v>
          </cell>
          <cell r="E7820">
            <v>90.77</v>
          </cell>
          <cell r="F7820">
            <v>94.63</v>
          </cell>
          <cell r="H7820">
            <v>97.96</v>
          </cell>
          <cell r="I7820" t="str">
            <v>MATE MDIV 4948</v>
          </cell>
        </row>
        <row r="7821">
          <cell r="A7821">
            <v>10939</v>
          </cell>
          <cell r="B7821" t="str">
            <v>PORTICO CONCRETO ARMADO PRE-MOLDADO TP PAY L=15M, H = 6M P/</v>
          </cell>
          <cell r="C7821" t="str">
            <v>UN</v>
          </cell>
          <cell r="D7821">
            <v>2</v>
          </cell>
          <cell r="E7821">
            <v>3297.61</v>
          </cell>
          <cell r="F7821">
            <v>3297.61</v>
          </cell>
          <cell r="H7821">
            <v>3297.61</v>
          </cell>
          <cell r="I7821" t="str">
            <v>MATE MDIV 10939</v>
          </cell>
        </row>
        <row r="7822">
          <cell r="B7822" t="str">
            <v>GALPOES</v>
          </cell>
        </row>
        <row r="7823">
          <cell r="A7823">
            <v>10940</v>
          </cell>
          <cell r="B7823" t="str">
            <v>PORTICO CONCRETO ARMADO PRE-MOLDADO TP PAY L=24M, H = 9M P/</v>
          </cell>
          <cell r="C7823" t="str">
            <v>UN</v>
          </cell>
          <cell r="D7823">
            <v>2</v>
          </cell>
          <cell r="E7823">
            <v>8413.14</v>
          </cell>
          <cell r="F7823">
            <v>8413.14</v>
          </cell>
          <cell r="H7823">
            <v>8413.14</v>
          </cell>
          <cell r="I7823" t="str">
            <v>MATE MDIV 10940</v>
          </cell>
        </row>
        <row r="7824">
          <cell r="B7824" t="str">
            <v>GALPOES</v>
          </cell>
        </row>
        <row r="7825">
          <cell r="A7825">
            <v>12387</v>
          </cell>
          <cell r="B7825" t="str">
            <v>POSTE ACO H = 2,5M D = 75MM TIPO XR-701/1 XOULUX OU TPD-236/</v>
          </cell>
          <cell r="C7825" t="str">
            <v>UN</v>
          </cell>
          <cell r="D7825">
            <v>2</v>
          </cell>
          <cell r="E7825">
            <v>146.62</v>
          </cell>
          <cell r="F7825">
            <v>146.62</v>
          </cell>
          <cell r="H7825">
            <v>146.62</v>
          </cell>
          <cell r="I7825" t="str">
            <v>MATE MELE 12387</v>
          </cell>
        </row>
        <row r="7826">
          <cell r="B7826" t="str">
            <v>1 TROPICO</v>
          </cell>
        </row>
        <row r="7827">
          <cell r="A7827">
            <v>12388</v>
          </cell>
          <cell r="B7827" t="str">
            <v>POSTE ACO H = 2,5M D = 75MM TIPO XR-701/2 XOULUX OU TPD-236/</v>
          </cell>
          <cell r="C7827" t="str">
            <v>UN</v>
          </cell>
          <cell r="D7827">
            <v>2</v>
          </cell>
          <cell r="E7827">
            <v>179.72</v>
          </cell>
          <cell r="F7827">
            <v>179.72</v>
          </cell>
          <cell r="H7827">
            <v>179.72</v>
          </cell>
          <cell r="I7827" t="str">
            <v>MATE MELE 12388</v>
          </cell>
        </row>
        <row r="7828">
          <cell r="B7828" t="str">
            <v>2 TROPICO</v>
          </cell>
        </row>
        <row r="7829">
          <cell r="A7829" t="str">
            <v>ÓDIGO</v>
          </cell>
          <cell r="B7829" t="str">
            <v>| DESCRIÇÃO DO INSUMO</v>
          </cell>
          <cell r="C7829" t="str">
            <v>| UNID.</v>
          </cell>
          <cell r="D7829" t="str">
            <v>| CAT.</v>
          </cell>
          <cell r="E7829" t="str">
            <v>P R E Ç O</v>
          </cell>
          <cell r="F7829" t="str">
            <v>S  C A L C</v>
          </cell>
          <cell r="G7829" t="str">
            <v>U L A</v>
          </cell>
          <cell r="H7829" t="str">
            <v>D O S  |</v>
          </cell>
          <cell r="I7829" t="str">
            <v>COD.INTELIGENTE</v>
          </cell>
        </row>
        <row r="7830">
          <cell r="D7830">
            <v>1</v>
          </cell>
          <cell r="E7830" t="str">
            <v>.QUARTIL</v>
          </cell>
          <cell r="F7830" t="str">
            <v>MEDIANO</v>
          </cell>
          <cell r="G7830">
            <v>3</v>
          </cell>
          <cell r="H7830" t="str">
            <v>.QUARTIL</v>
          </cell>
        </row>
        <row r="7832">
          <cell r="A7832" t="str">
            <v>íNCULO..</v>
          </cell>
          <cell r="B7832" t="str">
            <v>...: NACIONAL CAIXA</v>
          </cell>
        </row>
        <row r="7834">
          <cell r="A7834">
            <v>5040</v>
          </cell>
          <cell r="B7834" t="str">
            <v>POSTE DE CONCRETO CIRCULAR, 100KG, H = 5M</v>
          </cell>
          <cell r="C7834" t="str">
            <v>UN</v>
          </cell>
          <cell r="D7834">
            <v>2</v>
          </cell>
          <cell r="E7834">
            <v>128.94</v>
          </cell>
          <cell r="F7834">
            <v>128.94</v>
          </cell>
          <cell r="H7834">
            <v>128.94</v>
          </cell>
          <cell r="I7834" t="str">
            <v>MATE MELE 5040</v>
          </cell>
        </row>
        <row r="7835">
          <cell r="A7835">
            <v>5054</v>
          </cell>
          <cell r="B7835" t="str">
            <v>POSTE DE CONCRETO CIRCULAR, 100KG, H = 7M</v>
          </cell>
          <cell r="C7835" t="str">
            <v>UN</v>
          </cell>
          <cell r="D7835">
            <v>2</v>
          </cell>
          <cell r="E7835">
            <v>190.24</v>
          </cell>
          <cell r="F7835">
            <v>190.24</v>
          </cell>
          <cell r="H7835">
            <v>190.24</v>
          </cell>
          <cell r="I7835" t="str">
            <v>MATE MELE 5054</v>
          </cell>
        </row>
        <row r="7836">
          <cell r="A7836">
            <v>12369</v>
          </cell>
          <cell r="B7836" t="str">
            <v>POSTE DE CONCRETO CIRCULAR, 150KG, H =   9M</v>
          </cell>
          <cell r="C7836" t="str">
            <v>UN</v>
          </cell>
          <cell r="D7836">
            <v>2</v>
          </cell>
          <cell r="E7836">
            <v>295.93</v>
          </cell>
          <cell r="F7836">
            <v>295.93</v>
          </cell>
          <cell r="H7836">
            <v>295.93</v>
          </cell>
          <cell r="I7836" t="str">
            <v>MATE MELE 12369</v>
          </cell>
        </row>
        <row r="7837">
          <cell r="A7837">
            <v>12366</v>
          </cell>
          <cell r="B7837" t="str">
            <v>POSTE DE CONCRETO CIRCULAR, 150KG, H = 10M</v>
          </cell>
          <cell r="C7837" t="str">
            <v>UN</v>
          </cell>
          <cell r="D7837">
            <v>2</v>
          </cell>
          <cell r="E7837">
            <v>322.36</v>
          </cell>
          <cell r="F7837">
            <v>322.36</v>
          </cell>
          <cell r="H7837">
            <v>322.36</v>
          </cell>
          <cell r="I7837" t="str">
            <v>MATE MELE 12366</v>
          </cell>
        </row>
        <row r="7838">
          <cell r="A7838">
            <v>5045</v>
          </cell>
          <cell r="B7838" t="str">
            <v>POSTE DE CONCRETO CIRCULAR, 200KG, H = 11M</v>
          </cell>
          <cell r="C7838" t="str">
            <v>UN</v>
          </cell>
          <cell r="D7838">
            <v>2</v>
          </cell>
          <cell r="E7838">
            <v>433.78</v>
          </cell>
          <cell r="F7838">
            <v>433.78</v>
          </cell>
          <cell r="H7838">
            <v>433.78</v>
          </cell>
          <cell r="I7838" t="str">
            <v>MATE MELE 5045</v>
          </cell>
        </row>
        <row r="7839">
          <cell r="A7839">
            <v>12367</v>
          </cell>
          <cell r="B7839" t="str">
            <v>POSTE DE CONCRETO CIRCULAR, 200KG, H = 17M</v>
          </cell>
          <cell r="C7839" t="str">
            <v>UN</v>
          </cell>
          <cell r="D7839">
            <v>2</v>
          </cell>
          <cell r="E7839">
            <v>1278.8800000000001</v>
          </cell>
          <cell r="F7839">
            <v>1278.8800000000001</v>
          </cell>
          <cell r="H7839">
            <v>1278.8800000000001</v>
          </cell>
          <cell r="I7839" t="str">
            <v>MATE MELE 12367</v>
          </cell>
        </row>
        <row r="7840">
          <cell r="A7840">
            <v>12368</v>
          </cell>
          <cell r="B7840" t="str">
            <v>POSTE DE CONCRETO CIRCULAR, 200KG, H = 22,5M</v>
          </cell>
          <cell r="C7840" t="str">
            <v>UN</v>
          </cell>
          <cell r="D7840">
            <v>2</v>
          </cell>
          <cell r="E7840">
            <v>2369.63</v>
          </cell>
          <cell r="F7840">
            <v>2369.63</v>
          </cell>
          <cell r="H7840">
            <v>2369.63</v>
          </cell>
          <cell r="I7840" t="str">
            <v>MATE MELE 12368</v>
          </cell>
        </row>
        <row r="7841">
          <cell r="A7841">
            <v>5060</v>
          </cell>
          <cell r="B7841" t="str">
            <v>POSTE DE CONCRETO CIRCULAR, 200KG, H = 5M</v>
          </cell>
          <cell r="C7841" t="str">
            <v>UN</v>
          </cell>
          <cell r="D7841">
            <v>2</v>
          </cell>
          <cell r="E7841">
            <v>141.62</v>
          </cell>
          <cell r="F7841">
            <v>141.62</v>
          </cell>
          <cell r="H7841">
            <v>141.62</v>
          </cell>
          <cell r="I7841" t="str">
            <v>MATE MELE 5060</v>
          </cell>
        </row>
        <row r="7842">
          <cell r="A7842">
            <v>5042</v>
          </cell>
          <cell r="B7842" t="str">
            <v>POSTE DE CONCRETO CIRCULAR, 200KG, H = 7M</v>
          </cell>
          <cell r="C7842" t="str">
            <v>UN</v>
          </cell>
          <cell r="D7842">
            <v>2</v>
          </cell>
          <cell r="E7842">
            <v>228.97</v>
          </cell>
          <cell r="F7842">
            <v>228.97</v>
          </cell>
          <cell r="H7842">
            <v>228.97</v>
          </cell>
          <cell r="I7842" t="str">
            <v>MATE MELE 5042</v>
          </cell>
        </row>
        <row r="7843">
          <cell r="A7843">
            <v>5044</v>
          </cell>
          <cell r="B7843" t="str">
            <v>POSTE DE CONCRETO CIRCULAR, 200KG, H = 9M</v>
          </cell>
          <cell r="C7843" t="str">
            <v>UN</v>
          </cell>
          <cell r="D7843">
            <v>2</v>
          </cell>
          <cell r="E7843">
            <v>326.02999999999997</v>
          </cell>
          <cell r="F7843">
            <v>326.02999999999997</v>
          </cell>
          <cell r="H7843">
            <v>326.02999999999997</v>
          </cell>
          <cell r="I7843" t="str">
            <v>MATE MELE 5044</v>
          </cell>
        </row>
        <row r="7844">
          <cell r="A7844">
            <v>5055</v>
          </cell>
          <cell r="B7844" t="str">
            <v>POSTE DE CONCRETO CIRCULAR, 300KG, H = 11M</v>
          </cell>
          <cell r="C7844" t="str">
            <v>UN</v>
          </cell>
          <cell r="D7844">
            <v>2</v>
          </cell>
          <cell r="E7844">
            <v>532.69000000000005</v>
          </cell>
          <cell r="F7844">
            <v>532.69000000000005</v>
          </cell>
          <cell r="H7844">
            <v>532.69000000000005</v>
          </cell>
          <cell r="I7844" t="str">
            <v>MATE MELE 5055</v>
          </cell>
        </row>
        <row r="7845">
          <cell r="A7845">
            <v>5041</v>
          </cell>
          <cell r="B7845" t="str">
            <v>POSTE DE CONCRETO CIRCULAR, 300KG, H = 5M</v>
          </cell>
          <cell r="C7845" t="str">
            <v>UN</v>
          </cell>
          <cell r="D7845">
            <v>2</v>
          </cell>
          <cell r="E7845">
            <v>181.56</v>
          </cell>
          <cell r="F7845">
            <v>181.56</v>
          </cell>
          <cell r="H7845">
            <v>181.56</v>
          </cell>
          <cell r="I7845" t="str">
            <v>MATE MELE 5041</v>
          </cell>
        </row>
        <row r="7846">
          <cell r="A7846">
            <v>5043</v>
          </cell>
          <cell r="B7846" t="str">
            <v>POSTE DE CONCRETO CIRCULAR, 300KG, H = 7M</v>
          </cell>
          <cell r="C7846" t="str">
            <v>UN</v>
          </cell>
          <cell r="D7846">
            <v>2</v>
          </cell>
          <cell r="E7846">
            <v>294.88</v>
          </cell>
          <cell r="F7846">
            <v>294.88</v>
          </cell>
          <cell r="H7846">
            <v>294.88</v>
          </cell>
          <cell r="I7846" t="str">
            <v>MATE MELE 5043</v>
          </cell>
        </row>
        <row r="7847">
          <cell r="A7847">
            <v>5053</v>
          </cell>
          <cell r="B7847" t="str">
            <v>POSTE DE CONCRETO CIRCULAR, 300KG, H = 9M</v>
          </cell>
          <cell r="C7847" t="str">
            <v>UN</v>
          </cell>
          <cell r="D7847">
            <v>2</v>
          </cell>
          <cell r="E7847">
            <v>414.31</v>
          </cell>
          <cell r="F7847">
            <v>414.31</v>
          </cell>
          <cell r="H7847">
            <v>414.31</v>
          </cell>
          <cell r="I7847" t="str">
            <v>MATE MELE 5053</v>
          </cell>
        </row>
        <row r="7848">
          <cell r="A7848">
            <v>5035</v>
          </cell>
          <cell r="B7848" t="str">
            <v>POSTE DE CONCRETO CIRCULAR, 400KG, H = 11M</v>
          </cell>
          <cell r="C7848" t="str">
            <v>UN</v>
          </cell>
          <cell r="D7848">
            <v>2</v>
          </cell>
          <cell r="E7848">
            <v>626.75</v>
          </cell>
          <cell r="F7848">
            <v>626.75</v>
          </cell>
          <cell r="H7848">
            <v>626.75</v>
          </cell>
          <cell r="I7848" t="str">
            <v>MATE MELE 5035</v>
          </cell>
        </row>
        <row r="7849">
          <cell r="A7849">
            <v>5036</v>
          </cell>
          <cell r="B7849" t="str">
            <v>POSTE DE CONCRETO CIRCULAR, 400KG, H = 14M</v>
          </cell>
          <cell r="C7849" t="str">
            <v>UN</v>
          </cell>
          <cell r="D7849">
            <v>2</v>
          </cell>
          <cell r="E7849">
            <v>869.85</v>
          </cell>
          <cell r="F7849">
            <v>869.85</v>
          </cell>
          <cell r="H7849">
            <v>869.85</v>
          </cell>
          <cell r="I7849" t="str">
            <v>MATE MELE 5036</v>
          </cell>
        </row>
        <row r="7850">
          <cell r="A7850">
            <v>5046</v>
          </cell>
          <cell r="B7850" t="str">
            <v>POSTE DE CONCRETO CIRCULAR, 400KG, H = 5M</v>
          </cell>
          <cell r="C7850" t="str">
            <v>UN</v>
          </cell>
          <cell r="D7850">
            <v>2</v>
          </cell>
          <cell r="E7850">
            <v>200.47</v>
          </cell>
          <cell r="F7850">
            <v>200.47</v>
          </cell>
          <cell r="H7850">
            <v>200.47</v>
          </cell>
          <cell r="I7850" t="str">
            <v>MATE MELE 5046</v>
          </cell>
        </row>
        <row r="7851">
          <cell r="A7851">
            <v>5058</v>
          </cell>
          <cell r="B7851" t="str">
            <v>POSTE DE CONCRETO CIRCULAR, 400KG, H = 7M</v>
          </cell>
          <cell r="C7851" t="str">
            <v>UN</v>
          </cell>
          <cell r="D7851">
            <v>2</v>
          </cell>
          <cell r="E7851">
            <v>312.85000000000002</v>
          </cell>
          <cell r="F7851">
            <v>312.85000000000002</v>
          </cell>
          <cell r="H7851">
            <v>312.85000000000002</v>
          </cell>
          <cell r="I7851" t="str">
            <v>MATE MELE 5058</v>
          </cell>
        </row>
        <row r="7852">
          <cell r="A7852">
            <v>5059</v>
          </cell>
          <cell r="B7852" t="str">
            <v>POSTE DE CONCRETO CIRCULAR, 400KG, H = 9M</v>
          </cell>
          <cell r="C7852" t="str">
            <v>UN</v>
          </cell>
          <cell r="D7852">
            <v>2</v>
          </cell>
          <cell r="E7852">
            <v>442.83</v>
          </cell>
          <cell r="F7852">
            <v>442.83</v>
          </cell>
          <cell r="H7852">
            <v>442.83</v>
          </cell>
          <cell r="I7852" t="str">
            <v>MATE MELE 5059</v>
          </cell>
        </row>
        <row r="7853">
          <cell r="A7853">
            <v>5034</v>
          </cell>
          <cell r="B7853" t="str">
            <v>POSTE DE CONCRETO CIRCULAR, 600KG, H = 10M</v>
          </cell>
          <cell r="C7853" t="str">
            <v>UN</v>
          </cell>
          <cell r="D7853">
            <v>2</v>
          </cell>
          <cell r="E7853">
            <v>738.83</v>
          </cell>
          <cell r="F7853">
            <v>738.83</v>
          </cell>
          <cell r="H7853">
            <v>738.83</v>
          </cell>
          <cell r="I7853" t="str">
            <v>MATE MELE 5034</v>
          </cell>
        </row>
        <row r="7854">
          <cell r="A7854">
            <v>5039</v>
          </cell>
          <cell r="B7854" t="str">
            <v>POSTE DE CONCRETO DUPLO ''T", TIPO "D", 400KG, H = 9M</v>
          </cell>
          <cell r="C7854" t="str">
            <v>UN</v>
          </cell>
          <cell r="D7854">
            <v>2</v>
          </cell>
          <cell r="E7854">
            <v>377.55</v>
          </cell>
          <cell r="F7854">
            <v>377.55</v>
          </cell>
          <cell r="H7854">
            <v>377.55</v>
          </cell>
          <cell r="I7854" t="str">
            <v>MATE MELE 5039</v>
          </cell>
        </row>
        <row r="7855">
          <cell r="A7855">
            <v>12374</v>
          </cell>
          <cell r="B7855" t="str">
            <v>POSTE DE CONCRETO DUPLO "T" , 100KG, H = 6M</v>
          </cell>
          <cell r="C7855" t="str">
            <v>UN</v>
          </cell>
          <cell r="D7855">
            <v>2</v>
          </cell>
          <cell r="E7855">
            <v>115.86</v>
          </cell>
          <cell r="F7855">
            <v>115.86</v>
          </cell>
          <cell r="H7855">
            <v>115.86</v>
          </cell>
          <cell r="I7855" t="str">
            <v>MATE MELE 12374</v>
          </cell>
        </row>
        <row r="7856">
          <cell r="A7856">
            <v>12372</v>
          </cell>
          <cell r="B7856" t="str">
            <v>POSTE DE CONCRETO DUPLO "T" , 200KG, H = 11M</v>
          </cell>
          <cell r="C7856" t="str">
            <v>UN</v>
          </cell>
          <cell r="D7856">
            <v>2</v>
          </cell>
          <cell r="E7856">
            <v>325.72000000000003</v>
          </cell>
          <cell r="F7856">
            <v>325.72000000000003</v>
          </cell>
          <cell r="H7856">
            <v>325.72000000000003</v>
          </cell>
          <cell r="I7856" t="str">
            <v>MATE MELE 12372</v>
          </cell>
        </row>
        <row r="7857">
          <cell r="A7857">
            <v>12373</v>
          </cell>
          <cell r="B7857" t="str">
            <v>POSTE DE CONCRETO DUPLO "T" , 400KG,H = 12M</v>
          </cell>
          <cell r="C7857" t="str">
            <v>UN</v>
          </cell>
          <cell r="D7857">
            <v>2</v>
          </cell>
          <cell r="E7857">
            <v>574.55999999999995</v>
          </cell>
          <cell r="F7857">
            <v>574.55999999999995</v>
          </cell>
          <cell r="H7857">
            <v>574.55999999999995</v>
          </cell>
          <cell r="I7857" t="str">
            <v>MATE MELE 12373</v>
          </cell>
        </row>
        <row r="7858">
          <cell r="A7858">
            <v>5056</v>
          </cell>
          <cell r="B7858" t="str">
            <v>POSTE DE CONCRETO DUPLO "T" ,TIPO "B", 500KG, H = 9M</v>
          </cell>
          <cell r="C7858" t="str">
            <v>UN</v>
          </cell>
          <cell r="D7858">
            <v>2</v>
          </cell>
          <cell r="E7858">
            <v>436.51</v>
          </cell>
          <cell r="F7858">
            <v>436.51</v>
          </cell>
          <cell r="H7858">
            <v>436.51</v>
          </cell>
          <cell r="I7858" t="str">
            <v>MATE MELE 5056</v>
          </cell>
        </row>
        <row r="7859">
          <cell r="A7859">
            <v>5033</v>
          </cell>
          <cell r="B7859" t="str">
            <v>POSTE DE CONCRETO DUPLO "T", TIPO "B" , 300KG, H = 9M</v>
          </cell>
          <cell r="C7859" t="str">
            <v>UN</v>
          </cell>
          <cell r="D7859">
            <v>1</v>
          </cell>
          <cell r="E7859">
            <v>342.36</v>
          </cell>
          <cell r="F7859">
            <v>342.36</v>
          </cell>
          <cell r="H7859">
            <v>342.36</v>
          </cell>
          <cell r="I7859" t="str">
            <v>MATE MELE 5033</v>
          </cell>
        </row>
        <row r="7860">
          <cell r="A7860" t="str">
            <v>ÓDIGO</v>
          </cell>
          <cell r="B7860" t="str">
            <v>| DESCRIÇÃO DO INSUMO</v>
          </cell>
          <cell r="C7860" t="str">
            <v>| UNID.</v>
          </cell>
          <cell r="D7860" t="str">
            <v>| CAT.</v>
          </cell>
          <cell r="E7860" t="str">
            <v>P R E Ç O</v>
          </cell>
          <cell r="F7860" t="str">
            <v>S  C A L C</v>
          </cell>
          <cell r="G7860" t="str">
            <v>U L A</v>
          </cell>
          <cell r="H7860" t="str">
            <v>D O S  |</v>
          </cell>
          <cell r="I7860" t="str">
            <v>COD.INTELIGENTE</v>
          </cell>
        </row>
        <row r="7861">
          <cell r="D7861">
            <v>1</v>
          </cell>
          <cell r="E7861" t="str">
            <v>.QUARTIL</v>
          </cell>
          <cell r="F7861" t="str">
            <v>MEDIANO</v>
          </cell>
          <cell r="G7861">
            <v>3</v>
          </cell>
          <cell r="H7861" t="str">
            <v>.QUARTIL</v>
          </cell>
        </row>
        <row r="7863">
          <cell r="A7863" t="str">
            <v>íNCULO..</v>
          </cell>
          <cell r="B7863" t="str">
            <v>...: NACIONAL CAIXA</v>
          </cell>
        </row>
        <row r="7865">
          <cell r="A7865">
            <v>5057</v>
          </cell>
          <cell r="B7865" t="str">
            <v>POSTE DE CONCRETO DUPLO "T", TIPO "B", 300KG, H = 10M</v>
          </cell>
          <cell r="C7865" t="str">
            <v>UN</v>
          </cell>
          <cell r="D7865">
            <v>2</v>
          </cell>
          <cell r="E7865">
            <v>388.18</v>
          </cell>
          <cell r="F7865">
            <v>388.18</v>
          </cell>
          <cell r="H7865">
            <v>388.18</v>
          </cell>
          <cell r="I7865" t="str">
            <v>MATE MELE 5057</v>
          </cell>
        </row>
        <row r="7866">
          <cell r="A7866">
            <v>5037</v>
          </cell>
          <cell r="B7866" t="str">
            <v>POSTE DE CONCRETO DUPLO "T", TIPO "D", 100KG, H = 7M</v>
          </cell>
          <cell r="C7866" t="str">
            <v>UN</v>
          </cell>
          <cell r="D7866">
            <v>2</v>
          </cell>
          <cell r="E7866">
            <v>150.41999999999999</v>
          </cell>
          <cell r="F7866">
            <v>150.41999999999999</v>
          </cell>
          <cell r="H7866">
            <v>150.41999999999999</v>
          </cell>
          <cell r="I7866" t="str">
            <v>MATE MELE 5037</v>
          </cell>
        </row>
        <row r="7867">
          <cell r="A7867">
            <v>5049</v>
          </cell>
          <cell r="B7867" t="str">
            <v>POSTE DE CONCRETO DUPLO "T", TIPO "D", 150KG, H = 9M</v>
          </cell>
          <cell r="C7867" t="str">
            <v>UN</v>
          </cell>
          <cell r="D7867">
            <v>2</v>
          </cell>
          <cell r="E7867">
            <v>221.91</v>
          </cell>
          <cell r="F7867">
            <v>221.91</v>
          </cell>
          <cell r="H7867">
            <v>221.91</v>
          </cell>
          <cell r="I7867" t="str">
            <v>MATE MELE 5049</v>
          </cell>
        </row>
        <row r="7868">
          <cell r="A7868">
            <v>5038</v>
          </cell>
          <cell r="B7868" t="str">
            <v>POSTE DE CONCRETO DUPLO "T", TIPO "D", 200KG, H = 9M</v>
          </cell>
          <cell r="C7868" t="str">
            <v>UN</v>
          </cell>
          <cell r="D7868">
            <v>2</v>
          </cell>
          <cell r="E7868">
            <v>243.91</v>
          </cell>
          <cell r="F7868">
            <v>243.91</v>
          </cell>
          <cell r="H7868">
            <v>243.91</v>
          </cell>
          <cell r="I7868" t="str">
            <v>MATE MELE 5038</v>
          </cell>
        </row>
        <row r="7869">
          <cell r="A7869">
            <v>13334</v>
          </cell>
          <cell r="B7869" t="str">
            <v>POSTE DE CONCRETO DUPLO "T", 100KG, H = 8M</v>
          </cell>
          <cell r="C7869" t="str">
            <v>UN</v>
          </cell>
          <cell r="D7869">
            <v>2</v>
          </cell>
          <cell r="E7869">
            <v>174.09</v>
          </cell>
          <cell r="F7869">
            <v>174.09</v>
          </cell>
          <cell r="H7869">
            <v>174.09</v>
          </cell>
          <cell r="I7869" t="str">
            <v>MATE MELE 13334</v>
          </cell>
        </row>
        <row r="7870">
          <cell r="A7870">
            <v>13335</v>
          </cell>
          <cell r="B7870" t="str">
            <v>POSTE DE CONCRETO DUPLO "T", 200KG, H = 8M</v>
          </cell>
          <cell r="C7870" t="str">
            <v>UN</v>
          </cell>
          <cell r="D7870">
            <v>2</v>
          </cell>
          <cell r="E7870">
            <v>193.84</v>
          </cell>
          <cell r="F7870">
            <v>193.84</v>
          </cell>
          <cell r="H7870">
            <v>193.84</v>
          </cell>
          <cell r="I7870" t="str">
            <v>MATE MELE 13335</v>
          </cell>
        </row>
        <row r="7871">
          <cell r="A7871">
            <v>13339</v>
          </cell>
          <cell r="B7871" t="str">
            <v>POSTE DE CONCRETO DUPLO "T", 300KG, H = 12M</v>
          </cell>
          <cell r="C7871" t="str">
            <v>UN</v>
          </cell>
          <cell r="D7871">
            <v>2</v>
          </cell>
          <cell r="E7871">
            <v>512.1</v>
          </cell>
          <cell r="F7871">
            <v>512.1</v>
          </cell>
          <cell r="H7871">
            <v>512.1</v>
          </cell>
          <cell r="I7871" t="str">
            <v>MATE MELE 13339</v>
          </cell>
        </row>
        <row r="7872">
          <cell r="A7872">
            <v>13337</v>
          </cell>
          <cell r="B7872" t="str">
            <v>POSTE DE CONCRETO DUPLO "T", 300KG, H = 8M</v>
          </cell>
          <cell r="C7872" t="str">
            <v>UN</v>
          </cell>
          <cell r="D7872">
            <v>2</v>
          </cell>
          <cell r="E7872">
            <v>294.33</v>
          </cell>
          <cell r="F7872">
            <v>294.33</v>
          </cell>
          <cell r="H7872">
            <v>294.33</v>
          </cell>
          <cell r="I7872" t="str">
            <v>MATE MELE 13337</v>
          </cell>
        </row>
        <row r="7873">
          <cell r="A7873">
            <v>14166</v>
          </cell>
          <cell r="B7873" t="str">
            <v>POSTE FERRO GALV DE ENGATAR RETO CONICO CONTINUO H = 7M</v>
          </cell>
          <cell r="C7873" t="str">
            <v>UN</v>
          </cell>
          <cell r="D7873">
            <v>2</v>
          </cell>
          <cell r="E7873">
            <v>545.49</v>
          </cell>
          <cell r="F7873">
            <v>545.49</v>
          </cell>
          <cell r="H7873">
            <v>545.49</v>
          </cell>
          <cell r="I7873" t="str">
            <v>MATE MELE 14166</v>
          </cell>
        </row>
        <row r="7874">
          <cell r="A7874">
            <v>14164</v>
          </cell>
          <cell r="B7874" t="str">
            <v>POSTE FERRO GALV FLANGEADO CURVO DUPLO CONICO CONTINUO H = 9</v>
          </cell>
          <cell r="C7874" t="str">
            <v>UN</v>
          </cell>
          <cell r="D7874">
            <v>2</v>
          </cell>
          <cell r="E7874">
            <v>949.1</v>
          </cell>
          <cell r="F7874">
            <v>949.1</v>
          </cell>
          <cell r="H7874">
            <v>949.1</v>
          </cell>
          <cell r="I7874" t="str">
            <v>MATE MELE 14164</v>
          </cell>
        </row>
        <row r="7875">
          <cell r="B7875" t="str">
            <v>M, C/ BASE</v>
          </cell>
        </row>
        <row r="7876">
          <cell r="A7876">
            <v>14163</v>
          </cell>
          <cell r="B7876" t="str">
            <v>POSTE FERRO GALV FLANGEADO CURVO DUPLO CONICO CONTINUO H = 9</v>
          </cell>
          <cell r="C7876" t="str">
            <v>UN</v>
          </cell>
          <cell r="D7876">
            <v>2</v>
          </cell>
          <cell r="E7876">
            <v>996.39</v>
          </cell>
          <cell r="F7876">
            <v>996.39</v>
          </cell>
          <cell r="H7876">
            <v>996.39</v>
          </cell>
          <cell r="I7876" t="str">
            <v>MATE MELE 14163</v>
          </cell>
        </row>
        <row r="7877">
          <cell r="B7877" t="str">
            <v>M, S/ BASE</v>
          </cell>
        </row>
        <row r="7878">
          <cell r="A7878">
            <v>14162</v>
          </cell>
          <cell r="B7878" t="str">
            <v>POSTE FERRO GALV FLANGEADO CURVO SIMPLES CONICO CONTINUO H =</v>
          </cell>
          <cell r="C7878" t="str">
            <v>UN</v>
          </cell>
          <cell r="D7878">
            <v>2</v>
          </cell>
          <cell r="E7878">
            <v>855.76</v>
          </cell>
          <cell r="F7878">
            <v>855.76</v>
          </cell>
          <cell r="H7878">
            <v>855.76</v>
          </cell>
          <cell r="I7878" t="str">
            <v>MATE MELE 14162</v>
          </cell>
        </row>
        <row r="7879">
          <cell r="B7879" t="str">
            <v>9M, S/ BASE</v>
          </cell>
        </row>
        <row r="7880">
          <cell r="A7880">
            <v>5052</v>
          </cell>
          <cell r="B7880" t="str">
            <v>POSTE FERRO GALV FLANGEADO CURVO SIMPLES CONICO CONTINUO, C/</v>
          </cell>
          <cell r="C7880" t="str">
            <v>UN</v>
          </cell>
          <cell r="D7880">
            <v>1</v>
          </cell>
          <cell r="E7880">
            <v>525</v>
          </cell>
          <cell r="F7880">
            <v>525</v>
          </cell>
          <cell r="H7880">
            <v>525</v>
          </cell>
          <cell r="I7880" t="str">
            <v>MATE MELE 5052</v>
          </cell>
        </row>
        <row r="7881">
          <cell r="B7881" t="str">
            <v>BASE H = 7,00M</v>
          </cell>
        </row>
        <row r="7882">
          <cell r="A7882">
            <v>5051</v>
          </cell>
          <cell r="B7882" t="str">
            <v>POSTE FERRO GALV FLANGEADO CURVO SIMPLES CONICO CONTINUO, C/</v>
          </cell>
          <cell r="C7882" t="str">
            <v>UN</v>
          </cell>
          <cell r="D7882">
            <v>2</v>
          </cell>
          <cell r="E7882">
            <v>720.68</v>
          </cell>
          <cell r="F7882">
            <v>720.68</v>
          </cell>
          <cell r="H7882">
            <v>720.68</v>
          </cell>
          <cell r="I7882" t="str">
            <v>MATE MELE 5051</v>
          </cell>
        </row>
        <row r="7883">
          <cell r="B7883" t="str">
            <v>BASE H = 9,00M</v>
          </cell>
        </row>
        <row r="7884">
          <cell r="A7884">
            <v>14165</v>
          </cell>
          <cell r="B7884" t="str">
            <v>POSTE FERRO GALV FLANGEADO RETO CONICO CONTINUO H = 9M C/ BA</v>
          </cell>
          <cell r="C7884" t="str">
            <v>UN</v>
          </cell>
          <cell r="D7884">
            <v>2</v>
          </cell>
          <cell r="E7884">
            <v>766.21</v>
          </cell>
          <cell r="F7884">
            <v>766.21</v>
          </cell>
          <cell r="H7884">
            <v>766.21</v>
          </cell>
          <cell r="I7884" t="str">
            <v>MATE MELE 14165</v>
          </cell>
        </row>
        <row r="7885">
          <cell r="B7885" t="str">
            <v>SE</v>
          </cell>
        </row>
        <row r="7886">
          <cell r="A7886">
            <v>12378</v>
          </cell>
          <cell r="B7886" t="str">
            <v>POSTE FERRO GALV FLANGEADO RETO DN = 80MM X 6,0M</v>
          </cell>
          <cell r="C7886" t="str">
            <v>UN</v>
          </cell>
          <cell r="D7886">
            <v>2</v>
          </cell>
          <cell r="E7886">
            <v>495.04</v>
          </cell>
          <cell r="F7886">
            <v>495.04</v>
          </cell>
          <cell r="H7886">
            <v>495.04</v>
          </cell>
          <cell r="I7886" t="str">
            <v>MATE MELE 12378</v>
          </cell>
        </row>
        <row r="7887">
          <cell r="A7887">
            <v>5050</v>
          </cell>
          <cell r="B7887" t="str">
            <v>POSTE FERRO GALV FLANGEADO RETO H = 2.50M</v>
          </cell>
          <cell r="C7887" t="str">
            <v>UN</v>
          </cell>
          <cell r="D7887">
            <v>2</v>
          </cell>
          <cell r="E7887">
            <v>191.33</v>
          </cell>
          <cell r="F7887">
            <v>191.33</v>
          </cell>
          <cell r="H7887">
            <v>191.33</v>
          </cell>
          <cell r="I7887" t="str">
            <v>MATE MELE 5050</v>
          </cell>
        </row>
        <row r="7888">
          <cell r="A7888">
            <v>11052</v>
          </cell>
          <cell r="B7888" t="str">
            <v>PRANCHA RETA P/ DEFENSA ARMCO BITOLA 11</v>
          </cell>
          <cell r="C7888" t="str">
            <v>UN</v>
          </cell>
          <cell r="D7888">
            <v>2</v>
          </cell>
          <cell r="E7888">
            <v>379.95</v>
          </cell>
          <cell r="F7888">
            <v>379.95</v>
          </cell>
          <cell r="H7888">
            <v>379.95</v>
          </cell>
          <cell r="I7888" t="str">
            <v>MATE MDIV 11052</v>
          </cell>
        </row>
        <row r="7889">
          <cell r="A7889">
            <v>5063</v>
          </cell>
          <cell r="B7889" t="str">
            <v>PREGO DE ACO 1 1/2 X 14</v>
          </cell>
          <cell r="C7889" t="str">
            <v>KG</v>
          </cell>
          <cell r="D7889">
            <v>2</v>
          </cell>
          <cell r="E7889">
            <v>4.47</v>
          </cell>
          <cell r="F7889">
            <v>4.7</v>
          </cell>
          <cell r="H7889">
            <v>5.28</v>
          </cell>
          <cell r="I7889" t="str">
            <v>MATE MDIV 5063</v>
          </cell>
        </row>
        <row r="7890">
          <cell r="A7890">
            <v>5074</v>
          </cell>
          <cell r="B7890" t="str">
            <v>PREGO DE ACO 1 1/2" X 13"</v>
          </cell>
          <cell r="C7890" t="str">
            <v>KG</v>
          </cell>
          <cell r="D7890">
            <v>2</v>
          </cell>
          <cell r="E7890">
            <v>6.06</v>
          </cell>
          <cell r="F7890">
            <v>6.37</v>
          </cell>
          <cell r="H7890">
            <v>7.16</v>
          </cell>
          <cell r="I7890" t="str">
            <v>MATE MDIV 5074</v>
          </cell>
        </row>
        <row r="7891">
          <cell r="A7891" t="str">
            <v>ÓDIGO</v>
          </cell>
          <cell r="B7891" t="str">
            <v>| DESCRIÇÃO DO INSUMO</v>
          </cell>
          <cell r="C7891" t="str">
            <v>| UNID.</v>
          </cell>
          <cell r="D7891" t="str">
            <v>| CAT.</v>
          </cell>
          <cell r="E7891" t="str">
            <v>P R E Ç O</v>
          </cell>
          <cell r="F7891" t="str">
            <v>S  C A L C</v>
          </cell>
          <cell r="G7891" t="str">
            <v>U L A</v>
          </cell>
          <cell r="H7891" t="str">
            <v>D O S  |</v>
          </cell>
          <cell r="I7891" t="str">
            <v>COD.INTELIGENTE</v>
          </cell>
        </row>
        <row r="7892">
          <cell r="D7892">
            <v>1</v>
          </cell>
          <cell r="E7892" t="str">
            <v>.QUARTIL</v>
          </cell>
          <cell r="F7892" t="str">
            <v>MEDIANO</v>
          </cell>
          <cell r="G7892">
            <v>3</v>
          </cell>
          <cell r="H7892" t="str">
            <v>.QUARTIL</v>
          </cell>
        </row>
        <row r="7894">
          <cell r="A7894" t="str">
            <v>íNCULO..</v>
          </cell>
          <cell r="B7894" t="str">
            <v>...: NACIONAL CAIXA</v>
          </cell>
        </row>
        <row r="7896">
          <cell r="A7896">
            <v>5072</v>
          </cell>
          <cell r="B7896" t="str">
            <v>PREGO DE ACO 1" X 17"</v>
          </cell>
          <cell r="C7896" t="str">
            <v>KG</v>
          </cell>
          <cell r="D7896">
            <v>2</v>
          </cell>
          <cell r="E7896">
            <v>9.24</v>
          </cell>
          <cell r="F7896">
            <v>9.7100000000000009</v>
          </cell>
          <cell r="H7896">
            <v>10.91</v>
          </cell>
          <cell r="I7896" t="str">
            <v>MATE MDIV 5072</v>
          </cell>
        </row>
        <row r="7897">
          <cell r="A7897">
            <v>5065</v>
          </cell>
          <cell r="B7897" t="str">
            <v>PREGO DE ACO 10 X 10</v>
          </cell>
          <cell r="C7897" t="str">
            <v>KG</v>
          </cell>
          <cell r="D7897">
            <v>2</v>
          </cell>
          <cell r="E7897">
            <v>7.8</v>
          </cell>
          <cell r="F7897">
            <v>8.19</v>
          </cell>
          <cell r="H7897">
            <v>9.1999999999999993</v>
          </cell>
          <cell r="I7897" t="str">
            <v>MATE MDIV 5065</v>
          </cell>
        </row>
        <row r="7898">
          <cell r="A7898">
            <v>5066</v>
          </cell>
          <cell r="B7898" t="str">
            <v>PREGO DE ACO 12 X 12</v>
          </cell>
          <cell r="C7898" t="str">
            <v>KG</v>
          </cell>
          <cell r="D7898">
            <v>2</v>
          </cell>
          <cell r="E7898">
            <v>6.24</v>
          </cell>
          <cell r="F7898">
            <v>6.55</v>
          </cell>
          <cell r="H7898">
            <v>7.36</v>
          </cell>
          <cell r="I7898" t="str">
            <v>MATE MDIV 5066</v>
          </cell>
        </row>
        <row r="7899">
          <cell r="A7899">
            <v>20247</v>
          </cell>
          <cell r="B7899" t="str">
            <v>PREGO DE ACO 15 X 15 C/ CABECA</v>
          </cell>
          <cell r="C7899" t="str">
            <v>KG</v>
          </cell>
          <cell r="D7899">
            <v>2</v>
          </cell>
          <cell r="E7899">
            <v>5.28</v>
          </cell>
          <cell r="F7899">
            <v>5.55</v>
          </cell>
          <cell r="H7899">
            <v>6.24</v>
          </cell>
          <cell r="I7899" t="str">
            <v>MATE MDIV 20247</v>
          </cell>
        </row>
        <row r="7900">
          <cell r="A7900">
            <v>5067</v>
          </cell>
          <cell r="B7900" t="str">
            <v>PREGO DE ACO 16 X 24</v>
          </cell>
          <cell r="C7900" t="str">
            <v>KG</v>
          </cell>
          <cell r="D7900">
            <v>2</v>
          </cell>
          <cell r="E7900">
            <v>5.14</v>
          </cell>
          <cell r="F7900">
            <v>5.4</v>
          </cell>
          <cell r="H7900">
            <v>6.07</v>
          </cell>
          <cell r="I7900" t="str">
            <v>MATE MDIV 5067</v>
          </cell>
        </row>
        <row r="7901">
          <cell r="A7901">
            <v>5068</v>
          </cell>
          <cell r="B7901" t="str">
            <v>PREGO DE ACO 17 X 21</v>
          </cell>
          <cell r="C7901" t="str">
            <v>KG</v>
          </cell>
          <cell r="D7901">
            <v>2</v>
          </cell>
          <cell r="E7901">
            <v>4.91</v>
          </cell>
          <cell r="F7901">
            <v>5.15</v>
          </cell>
          <cell r="H7901">
            <v>5.79</v>
          </cell>
          <cell r="I7901" t="str">
            <v>MATE MDIV 5068</v>
          </cell>
        </row>
        <row r="7902">
          <cell r="A7902">
            <v>5073</v>
          </cell>
          <cell r="B7902" t="str">
            <v>PREGO DE ACO 17 X 24</v>
          </cell>
          <cell r="C7902" t="str">
            <v>KG</v>
          </cell>
          <cell r="D7902">
            <v>2</v>
          </cell>
          <cell r="E7902">
            <v>4.68</v>
          </cell>
          <cell r="F7902">
            <v>4.91</v>
          </cell>
          <cell r="H7902">
            <v>5.52</v>
          </cell>
          <cell r="I7902" t="str">
            <v>MATE MDIV 5073</v>
          </cell>
        </row>
        <row r="7903">
          <cell r="A7903">
            <v>5069</v>
          </cell>
          <cell r="B7903" t="str">
            <v>PREGO DE ACO 17 X 27</v>
          </cell>
          <cell r="C7903" t="str">
            <v>KG</v>
          </cell>
          <cell r="D7903">
            <v>2</v>
          </cell>
          <cell r="E7903">
            <v>4.62</v>
          </cell>
          <cell r="F7903">
            <v>5.25</v>
          </cell>
          <cell r="H7903">
            <v>5.45</v>
          </cell>
          <cell r="I7903" t="str">
            <v>MATE MDIV 5069</v>
          </cell>
        </row>
        <row r="7904">
          <cell r="A7904">
            <v>5070</v>
          </cell>
          <cell r="B7904" t="str">
            <v>PREGO DE ACO 17 X 30</v>
          </cell>
          <cell r="C7904" t="str">
            <v>KG</v>
          </cell>
          <cell r="D7904">
            <v>2</v>
          </cell>
          <cell r="E7904">
            <v>4.45</v>
          </cell>
          <cell r="F7904">
            <v>4.67</v>
          </cell>
          <cell r="H7904">
            <v>5.25</v>
          </cell>
          <cell r="I7904" t="str">
            <v>MATE MDIV 5070</v>
          </cell>
        </row>
        <row r="7905">
          <cell r="A7905">
            <v>5071</v>
          </cell>
          <cell r="B7905" t="str">
            <v>PREGO DE ACO 18 X 24</v>
          </cell>
          <cell r="C7905" t="str">
            <v>KG</v>
          </cell>
          <cell r="D7905">
            <v>2</v>
          </cell>
          <cell r="E7905">
            <v>4.62</v>
          </cell>
          <cell r="F7905">
            <v>4.8499999999999996</v>
          </cell>
          <cell r="H7905">
            <v>5.45</v>
          </cell>
          <cell r="I7905" t="str">
            <v>MATE MDIV 5071</v>
          </cell>
        </row>
        <row r="7906">
          <cell r="A7906">
            <v>5061</v>
          </cell>
          <cell r="B7906" t="str">
            <v>PREGO DE ACO 18 X 27</v>
          </cell>
          <cell r="C7906" t="str">
            <v>KG</v>
          </cell>
          <cell r="D7906">
            <v>1</v>
          </cell>
          <cell r="E7906">
            <v>5</v>
          </cell>
          <cell r="F7906">
            <v>6.5</v>
          </cell>
          <cell r="H7906">
            <v>5.9</v>
          </cell>
          <cell r="I7906" t="str">
            <v>MATE MDIV 5061</v>
          </cell>
        </row>
        <row r="7907">
          <cell r="A7907">
            <v>5075</v>
          </cell>
          <cell r="B7907" t="str">
            <v>PREGO DE ACO 18 X 30</v>
          </cell>
          <cell r="C7907" t="str">
            <v>KG</v>
          </cell>
          <cell r="D7907">
            <v>2</v>
          </cell>
          <cell r="E7907">
            <v>4.6500000000000004</v>
          </cell>
          <cell r="F7907">
            <v>6.04</v>
          </cell>
          <cell r="H7907">
            <v>5.49</v>
          </cell>
          <cell r="I7907" t="str">
            <v>MATE MDIV 5075</v>
          </cell>
        </row>
        <row r="7908">
          <cell r="A7908">
            <v>5064</v>
          </cell>
          <cell r="B7908" t="str">
            <v>PREGO DE ACO 2 1/2 X 10</v>
          </cell>
          <cell r="C7908" t="str">
            <v>KG</v>
          </cell>
          <cell r="D7908">
            <v>2</v>
          </cell>
          <cell r="E7908">
            <v>5</v>
          </cell>
          <cell r="F7908">
            <v>6.5</v>
          </cell>
          <cell r="H7908">
            <v>5.9</v>
          </cell>
          <cell r="I7908" t="str">
            <v>MATE MDIV 5064</v>
          </cell>
        </row>
        <row r="7909">
          <cell r="A7909">
            <v>5078</v>
          </cell>
          <cell r="B7909" t="str">
            <v>PREGO DE ACO 2 1/2" X 12"</v>
          </cell>
          <cell r="C7909" t="str">
            <v>KG</v>
          </cell>
          <cell r="D7909">
            <v>2</v>
          </cell>
          <cell r="E7909">
            <v>5.34</v>
          </cell>
          <cell r="F7909">
            <v>5.61</v>
          </cell>
          <cell r="H7909">
            <v>6.3</v>
          </cell>
          <cell r="I7909" t="str">
            <v>MATE MDIV 5078</v>
          </cell>
        </row>
        <row r="7910">
          <cell r="A7910">
            <v>5062</v>
          </cell>
          <cell r="B7910" t="str">
            <v>PREGO DE ACO 3 X 9</v>
          </cell>
          <cell r="C7910" t="str">
            <v>KG</v>
          </cell>
          <cell r="D7910">
            <v>2</v>
          </cell>
          <cell r="E7910">
            <v>5.72</v>
          </cell>
          <cell r="F7910">
            <v>6</v>
          </cell>
          <cell r="H7910">
            <v>6.75</v>
          </cell>
          <cell r="I7910" t="str">
            <v>MATE MDIV 5062</v>
          </cell>
        </row>
        <row r="7911">
          <cell r="A7911">
            <v>1604</v>
          </cell>
          <cell r="B7911" t="str">
            <v>PRENSA CABO DE CONEXAO GT-P22 P/ CABO COBRE OU SIMILAR</v>
          </cell>
          <cell r="C7911" t="str">
            <v>UN</v>
          </cell>
          <cell r="D7911">
            <v>2</v>
          </cell>
          <cell r="E7911">
            <v>3.75</v>
          </cell>
          <cell r="F7911">
            <v>4.01</v>
          </cell>
          <cell r="H7911">
            <v>5.04</v>
          </cell>
          <cell r="I7911" t="str">
            <v>MATE MELE 1604</v>
          </cell>
        </row>
        <row r="7912">
          <cell r="A7912">
            <v>11149</v>
          </cell>
          <cell r="B7912" t="str">
            <v>PRIMER EPOXI</v>
          </cell>
          <cell r="C7912" t="str">
            <v>GL</v>
          </cell>
          <cell r="D7912">
            <v>2</v>
          </cell>
          <cell r="E7912">
            <v>124.04</v>
          </cell>
          <cell r="F7912">
            <v>134.19999999999999</v>
          </cell>
          <cell r="H7912">
            <v>143.31</v>
          </cell>
          <cell r="I7912" t="str">
            <v>MATE MDIV 11149</v>
          </cell>
        </row>
        <row r="7913">
          <cell r="A7913">
            <v>511</v>
          </cell>
          <cell r="B7913" t="str">
            <v>PRIMER TP ADEFLEX 604-S ASFALTOS VITORIA OU EQUIV</v>
          </cell>
          <cell r="C7913" t="str">
            <v>L</v>
          </cell>
          <cell r="D7913">
            <v>2</v>
          </cell>
          <cell r="E7913">
            <v>6.23</v>
          </cell>
          <cell r="F7913">
            <v>6.65</v>
          </cell>
          <cell r="H7913">
            <v>6.89</v>
          </cell>
          <cell r="I7913" t="str">
            <v>MATE MDIV 511</v>
          </cell>
        </row>
        <row r="7914">
          <cell r="A7914">
            <v>512</v>
          </cell>
          <cell r="B7914" t="str">
            <v>PRIMER TP ADEFLEX 612 ASFALTOS VITORIA OU EQUIV</v>
          </cell>
          <cell r="C7914" t="str">
            <v>KG</v>
          </cell>
          <cell r="D7914">
            <v>2</v>
          </cell>
          <cell r="E7914">
            <v>10.31</v>
          </cell>
          <cell r="F7914">
            <v>11.01</v>
          </cell>
          <cell r="H7914">
            <v>11.4</v>
          </cell>
          <cell r="I7914" t="str">
            <v>MATE MDIV 512</v>
          </cell>
        </row>
        <row r="7915">
          <cell r="A7915">
            <v>11174</v>
          </cell>
          <cell r="B7915" t="str">
            <v>PRIMER UNIVERSAL-FUNDO ANTICORROSIVO TP ZARCAO -LATA 18L</v>
          </cell>
          <cell r="C7915" t="str">
            <v>UN</v>
          </cell>
          <cell r="D7915">
            <v>2</v>
          </cell>
          <cell r="E7915">
            <v>405.6</v>
          </cell>
          <cell r="F7915">
            <v>438.83</v>
          </cell>
          <cell r="H7915">
            <v>468.62</v>
          </cell>
          <cell r="I7915" t="str">
            <v>MATE MDIV 11174</v>
          </cell>
        </row>
        <row r="7916">
          <cell r="A7916">
            <v>12272</v>
          </cell>
          <cell r="B7916" t="str">
            <v>PROJETOR P/ FACHADA PROVA DE TEMPO P/ LAMPADA INCANDESCENTE</v>
          </cell>
          <cell r="C7916" t="str">
            <v>UN</v>
          </cell>
          <cell r="D7916">
            <v>2</v>
          </cell>
          <cell r="E7916">
            <v>55.3</v>
          </cell>
          <cell r="F7916">
            <v>64.739999999999995</v>
          </cell>
          <cell r="H7916">
            <v>72.58</v>
          </cell>
          <cell r="I7916" t="str">
            <v>MATE MELE 12272</v>
          </cell>
        </row>
        <row r="7917">
          <cell r="B7917" t="str">
            <v>OU VAPOR MERCURIO E27, TIPO Z-15 PETERCO OU EQUIV</v>
          </cell>
        </row>
        <row r="7918">
          <cell r="A7918">
            <v>12273</v>
          </cell>
          <cell r="B7918" t="str">
            <v>PROJETOR RETANGULAR FECHADO PARA LAMPADA VAPOR DE MERCURIO/S</v>
          </cell>
          <cell r="C7918" t="str">
            <v>UN</v>
          </cell>
          <cell r="D7918">
            <v>2</v>
          </cell>
          <cell r="E7918">
            <v>33.58</v>
          </cell>
          <cell r="F7918">
            <v>39.31</v>
          </cell>
          <cell r="H7918">
            <v>44.08</v>
          </cell>
          <cell r="I7918" t="str">
            <v>MATE MELE 12273</v>
          </cell>
        </row>
        <row r="7919">
          <cell r="B7919" t="str">
            <v>ODIO 250 W A 500 W, CABECEIRAS EM ALUMINIO FUNDIDO, CORPO EM</v>
          </cell>
        </row>
        <row r="7920">
          <cell r="B7920" t="str">
            <v>ALUMINIO ANODIZADO, PARA LAMPADA E40 FECHAMENTO EM VIDRO TE</v>
          </cell>
        </row>
        <row r="7921">
          <cell r="B7921" t="str">
            <v>MPERADO.</v>
          </cell>
        </row>
        <row r="7922">
          <cell r="A7922" t="str">
            <v>ÓDIGO</v>
          </cell>
          <cell r="B7922" t="str">
            <v>| DESCRIÇÃO DO INSUMO</v>
          </cell>
          <cell r="C7922" t="str">
            <v>| UNID.</v>
          </cell>
          <cell r="D7922" t="str">
            <v>| CAT.</v>
          </cell>
          <cell r="E7922" t="str">
            <v>P R E Ç O</v>
          </cell>
          <cell r="F7922" t="str">
            <v>S  C A L C</v>
          </cell>
          <cell r="G7922" t="str">
            <v>U L A</v>
          </cell>
          <cell r="H7922" t="str">
            <v>D O S  |</v>
          </cell>
          <cell r="I7922" t="str">
            <v>COD.INTELIGENTE</v>
          </cell>
        </row>
        <row r="7923">
          <cell r="D7923">
            <v>1</v>
          </cell>
          <cell r="E7923" t="str">
            <v>.QUARTIL</v>
          </cell>
          <cell r="F7923" t="str">
            <v>MEDIANO</v>
          </cell>
          <cell r="G7923">
            <v>3</v>
          </cell>
          <cell r="H7923" t="str">
            <v>.QUARTIL</v>
          </cell>
        </row>
        <row r="7925">
          <cell r="A7925" t="str">
            <v>íNCULO..</v>
          </cell>
          <cell r="B7925" t="str">
            <v>...: NACIONAL CAIXA</v>
          </cell>
        </row>
        <row r="7927">
          <cell r="A7927">
            <v>11736</v>
          </cell>
          <cell r="B7927" t="str">
            <v>PROLONGAMENTO PVC EB-608 P/ CX SIFONADA 150MMX10CM</v>
          </cell>
          <cell r="C7927" t="str">
            <v>UN</v>
          </cell>
          <cell r="D7927">
            <v>2</v>
          </cell>
          <cell r="E7927">
            <v>1.46</v>
          </cell>
          <cell r="F7927">
            <v>1.97</v>
          </cell>
          <cell r="H7927">
            <v>2.09</v>
          </cell>
          <cell r="I7927" t="str">
            <v>MATE MDIV 11736</v>
          </cell>
        </row>
        <row r="7928">
          <cell r="A7928">
            <v>11737</v>
          </cell>
          <cell r="B7928" t="str">
            <v>PROLONGAMENTO PVC EB-608 P/ CX SIFONADA 150MMX15CM</v>
          </cell>
          <cell r="C7928" t="str">
            <v>UN</v>
          </cell>
          <cell r="D7928">
            <v>2</v>
          </cell>
          <cell r="E7928">
            <v>2.17</v>
          </cell>
          <cell r="F7928">
            <v>2.92</v>
          </cell>
          <cell r="H7928">
            <v>3.1</v>
          </cell>
          <cell r="I7928" t="str">
            <v>MATE MDIV 11737</v>
          </cell>
        </row>
        <row r="7929">
          <cell r="A7929">
            <v>11738</v>
          </cell>
          <cell r="B7929" t="str">
            <v>PROLONGAMENTO PVC EB-608 P/ CX SIFONADA 150MMX20CM</v>
          </cell>
          <cell r="C7929" t="str">
            <v>UN</v>
          </cell>
          <cell r="D7929">
            <v>2</v>
          </cell>
          <cell r="E7929">
            <v>2.63</v>
          </cell>
          <cell r="F7929">
            <v>3.55</v>
          </cell>
          <cell r="H7929">
            <v>3.77</v>
          </cell>
          <cell r="I7929" t="str">
            <v>MATE MDIV 11738</v>
          </cell>
        </row>
        <row r="7930">
          <cell r="A7930">
            <v>11733</v>
          </cell>
          <cell r="B7930" t="str">
            <v>PROLONGAMENTO PVC EB=608 P/ CX SIFONADA 100MMX10CM</v>
          </cell>
          <cell r="C7930" t="str">
            <v>UN</v>
          </cell>
          <cell r="D7930">
            <v>2</v>
          </cell>
          <cell r="E7930">
            <v>0.68</v>
          </cell>
          <cell r="F7930">
            <v>0.92</v>
          </cell>
          <cell r="H7930">
            <v>0.98</v>
          </cell>
          <cell r="I7930" t="str">
            <v>MATE MDIV 11733</v>
          </cell>
        </row>
        <row r="7931">
          <cell r="A7931">
            <v>11734</v>
          </cell>
          <cell r="B7931" t="str">
            <v>PROLONGAMENTO PVC EB=608 P/ CX SIFONADA 100MMX15CM</v>
          </cell>
          <cell r="C7931" t="str">
            <v>UN</v>
          </cell>
          <cell r="D7931">
            <v>2</v>
          </cell>
          <cell r="E7931">
            <v>0.96</v>
          </cell>
          <cell r="F7931">
            <v>1.3</v>
          </cell>
          <cell r="H7931">
            <v>1.38</v>
          </cell>
          <cell r="I7931" t="str">
            <v>MATE MDIV 11734</v>
          </cell>
        </row>
        <row r="7932">
          <cell r="A7932">
            <v>11735</v>
          </cell>
          <cell r="B7932" t="str">
            <v>PROLONGAMENTO PVC EB=608 P/ CX SIFONADA 100MMX20CM</v>
          </cell>
          <cell r="C7932" t="str">
            <v>UN</v>
          </cell>
          <cell r="D7932">
            <v>2</v>
          </cell>
          <cell r="E7932">
            <v>1.27</v>
          </cell>
          <cell r="F7932">
            <v>1.71</v>
          </cell>
          <cell r="H7932">
            <v>1.82</v>
          </cell>
          <cell r="I7932" t="str">
            <v>MATE MDIV 11735</v>
          </cell>
        </row>
        <row r="7933">
          <cell r="A7933">
            <v>11523</v>
          </cell>
          <cell r="B7933" t="str">
            <v>PUXADOR CONCHA LATAO CROMADO OU POLIDO P/ PORTA/JAN CORRER -</v>
          </cell>
          <cell r="C7933" t="str">
            <v>UN</v>
          </cell>
          <cell r="D7933">
            <v>2</v>
          </cell>
          <cell r="E7933">
            <v>5.48</v>
          </cell>
          <cell r="F7933">
            <v>5.9</v>
          </cell>
          <cell r="H7933">
            <v>6.71</v>
          </cell>
          <cell r="I7933" t="str">
            <v>MATE MDIV 11523</v>
          </cell>
        </row>
        <row r="7934">
          <cell r="B7934" t="str">
            <v>3 X 9CM</v>
          </cell>
        </row>
        <row r="7935">
          <cell r="A7935">
            <v>11522</v>
          </cell>
          <cell r="B7935" t="str">
            <v>PUXADOR CONCHA LATAO CROMADO OU POLIDO P/ PORTA/JAN CORRER C</v>
          </cell>
          <cell r="C7935" t="str">
            <v>UN</v>
          </cell>
          <cell r="D7935">
            <v>2</v>
          </cell>
          <cell r="E7935">
            <v>9.32</v>
          </cell>
          <cell r="F7935">
            <v>10.039999999999999</v>
          </cell>
          <cell r="H7935">
            <v>11.4</v>
          </cell>
          <cell r="I7935" t="str">
            <v>MATE MDIV 11522</v>
          </cell>
        </row>
        <row r="7936">
          <cell r="B7936" t="str">
            <v>/ FURO P/ CHAVE - 4 X 10CM</v>
          </cell>
        </row>
        <row r="7937">
          <cell r="A7937">
            <v>11524</v>
          </cell>
          <cell r="B7937" t="str">
            <v>PUXADOR TUBULAR DE CENTRO P/ JANELAS - LATAO CROMADO</v>
          </cell>
          <cell r="C7937" t="str">
            <v>UN</v>
          </cell>
          <cell r="D7937">
            <v>2</v>
          </cell>
          <cell r="E7937">
            <v>26.01</v>
          </cell>
          <cell r="F7937">
            <v>28.02</v>
          </cell>
          <cell r="H7937">
            <v>31.83</v>
          </cell>
          <cell r="I7937" t="str">
            <v>MATE MDIV 11524</v>
          </cell>
        </row>
        <row r="7938">
          <cell r="A7938">
            <v>5080</v>
          </cell>
          <cell r="B7938" t="str">
            <v>PUXADOR ZAMAK CENTRAL P/ ESQUADRIA ALUMINIO</v>
          </cell>
          <cell r="C7938" t="str">
            <v>UN</v>
          </cell>
          <cell r="D7938">
            <v>2</v>
          </cell>
          <cell r="E7938">
            <v>6.06</v>
          </cell>
          <cell r="F7938">
            <v>6.53</v>
          </cell>
          <cell r="H7938">
            <v>7.42</v>
          </cell>
          <cell r="I7938" t="str">
            <v>MATE MDIV 5080</v>
          </cell>
        </row>
        <row r="7939">
          <cell r="A7939">
            <v>13391</v>
          </cell>
          <cell r="B7939" t="str">
            <v>QUADRO DE DISTRIBUICAO DE EMBUTIR C/ BARRAMENTO MONOFASICO P</v>
          </cell>
          <cell r="C7939" t="str">
            <v>UN</v>
          </cell>
          <cell r="D7939">
            <v>2</v>
          </cell>
          <cell r="E7939">
            <v>78.19</v>
          </cell>
          <cell r="F7939">
            <v>87.64</v>
          </cell>
          <cell r="H7939">
            <v>115.31</v>
          </cell>
          <cell r="I7939" t="str">
            <v>MATE MELE 13391</v>
          </cell>
        </row>
        <row r="7940">
          <cell r="B7940" t="str">
            <v>/ 6 DISJUNTORES UNIPOLARES EM CHAPA DE ACO GALV</v>
          </cell>
        </row>
        <row r="7941">
          <cell r="A7941">
            <v>13392</v>
          </cell>
          <cell r="B7941" t="str">
            <v>QUADRO DE DISTRIBUICAO DE EMBUTIR C/ BARRAMENTO MONOFASICO P</v>
          </cell>
          <cell r="C7941" t="str">
            <v>UN</v>
          </cell>
          <cell r="D7941">
            <v>2</v>
          </cell>
          <cell r="E7941">
            <v>72.83</v>
          </cell>
          <cell r="F7941">
            <v>81.62</v>
          </cell>
          <cell r="H7941">
            <v>107.4</v>
          </cell>
          <cell r="I7941" t="str">
            <v>MATE MELE 13392</v>
          </cell>
        </row>
        <row r="7942">
          <cell r="B7942" t="str">
            <v>/ 8 DISJUNTORES UNIPOLARES EM CHAPA DE ACO GALV</v>
          </cell>
        </row>
        <row r="7943">
          <cell r="A7943">
            <v>13402</v>
          </cell>
          <cell r="B7943" t="str">
            <v>QUADRO DE DISTRIBUICAO DE EMBUTIR C/ BARRAMENTO NEUTRO P/ 18</v>
          </cell>
          <cell r="C7943" t="str">
            <v>UN</v>
          </cell>
          <cell r="D7943">
            <v>2</v>
          </cell>
          <cell r="E7943">
            <v>119.14</v>
          </cell>
          <cell r="F7943">
            <v>133.52000000000001</v>
          </cell>
          <cell r="H7943">
            <v>175.68</v>
          </cell>
          <cell r="I7943" t="str">
            <v>MATE MELE 13402</v>
          </cell>
        </row>
        <row r="7944">
          <cell r="B7944" t="str">
            <v>DISJUNTORES UNIPOLARES EM CHAPA DE ACO GALV</v>
          </cell>
        </row>
        <row r="7945">
          <cell r="A7945">
            <v>13393</v>
          </cell>
          <cell r="B7945" t="str">
            <v>QUADRO DE DISTRIBUICAO DE EMBUTIR C/ BARRAMENTO TRIFASICO P/</v>
          </cell>
          <cell r="C7945" t="str">
            <v>UN</v>
          </cell>
          <cell r="D7945">
            <v>2</v>
          </cell>
          <cell r="E7945">
            <v>85.88</v>
          </cell>
          <cell r="F7945">
            <v>96.25</v>
          </cell>
          <cell r="H7945">
            <v>126.65</v>
          </cell>
          <cell r="I7945" t="str">
            <v>MATE MELE 13393</v>
          </cell>
        </row>
        <row r="7946">
          <cell r="B7946" t="str">
            <v>12 DISJUNTORES UNIPOLARES EM CHAPA DE ACO GALV</v>
          </cell>
        </row>
        <row r="7947">
          <cell r="A7947">
            <v>13394</v>
          </cell>
          <cell r="B7947" t="str">
            <v>QUADRO DE DISTRIBUICAO DE EMBUTIR C/ BARRAMENTO TRIFASICO P/</v>
          </cell>
          <cell r="C7947" t="str">
            <v>UN</v>
          </cell>
          <cell r="D7947">
            <v>2</v>
          </cell>
          <cell r="E7947">
            <v>94.98</v>
          </cell>
          <cell r="F7947">
            <v>106.46</v>
          </cell>
          <cell r="H7947">
            <v>140.07</v>
          </cell>
          <cell r="I7947" t="str">
            <v>MATE MELE 13394</v>
          </cell>
        </row>
        <row r="7948">
          <cell r="B7948" t="str">
            <v>15 DISJUNTORES UNIPOLARES EM CHAPA DE ACO GALV</v>
          </cell>
        </row>
        <row r="7949">
          <cell r="A7949">
            <v>13395</v>
          </cell>
          <cell r="B7949" t="str">
            <v>QUADRO DE DISTRIBUICAO DE EMBUTIR C/ BARRAMENTO TRIFASICO P/</v>
          </cell>
          <cell r="C7949" t="str">
            <v>UN</v>
          </cell>
          <cell r="D7949">
            <v>2</v>
          </cell>
          <cell r="E7949">
            <v>115.88</v>
          </cell>
          <cell r="F7949">
            <v>129.87</v>
          </cell>
          <cell r="H7949">
            <v>170.88</v>
          </cell>
          <cell r="I7949" t="str">
            <v>MATE MELE 13395</v>
          </cell>
        </row>
        <row r="7950">
          <cell r="B7950" t="str">
            <v>18 DISJUNTORES UNIPOLARES EM CHAPA DE ACO GALV</v>
          </cell>
        </row>
        <row r="7951">
          <cell r="A7951">
            <v>12039</v>
          </cell>
          <cell r="B7951" t="str">
            <v>QUADRO DE DISTRIBUICAO DE EMBUTIR C/ BARRAMENTO TRIFASICO P/</v>
          </cell>
          <cell r="C7951" t="str">
            <v>UN</v>
          </cell>
          <cell r="D7951">
            <v>2</v>
          </cell>
          <cell r="E7951">
            <v>143.16999999999999</v>
          </cell>
          <cell r="F7951">
            <v>160.46</v>
          </cell>
          <cell r="H7951">
            <v>211.13</v>
          </cell>
          <cell r="I7951" t="str">
            <v>MATE MELE 12039</v>
          </cell>
        </row>
        <row r="7952">
          <cell r="B7952" t="str">
            <v>24 DISJUNTORES UNIPOLARES EM CHAPA DE ACO GALV</v>
          </cell>
        </row>
        <row r="7953">
          <cell r="A7953" t="str">
            <v>ÓDIGO</v>
          </cell>
          <cell r="B7953" t="str">
            <v>| DESCRIÇÃO DO INSUMO</v>
          </cell>
          <cell r="C7953" t="str">
            <v>| UNID.</v>
          </cell>
          <cell r="D7953" t="str">
            <v>| CAT.</v>
          </cell>
          <cell r="E7953" t="str">
            <v>P R E Ç O</v>
          </cell>
          <cell r="F7953" t="str">
            <v>S  C A L C</v>
          </cell>
          <cell r="G7953" t="str">
            <v>U L A</v>
          </cell>
          <cell r="H7953" t="str">
            <v>D O S  |</v>
          </cell>
          <cell r="I7953" t="str">
            <v>COD.INTELIGENTE</v>
          </cell>
        </row>
        <row r="7954">
          <cell r="D7954">
            <v>1</v>
          </cell>
          <cell r="E7954" t="str">
            <v>.QUARTIL</v>
          </cell>
          <cell r="F7954" t="str">
            <v>MEDIANO</v>
          </cell>
          <cell r="G7954">
            <v>3</v>
          </cell>
          <cell r="H7954" t="str">
            <v>.QUARTIL</v>
          </cell>
        </row>
        <row r="7956">
          <cell r="A7956" t="str">
            <v>íNCULO..</v>
          </cell>
          <cell r="B7956" t="str">
            <v>...: NACIONAL CAIXA</v>
          </cell>
        </row>
        <row r="7958">
          <cell r="A7958">
            <v>13396</v>
          </cell>
          <cell r="B7958" t="str">
            <v>QUADRO DE DISTRIBUICAO DE EMBUTIR C/ BARRAMENTO TRIFASICO P/</v>
          </cell>
          <cell r="C7958" t="str">
            <v>UN</v>
          </cell>
          <cell r="D7958">
            <v>2</v>
          </cell>
          <cell r="E7958">
            <v>142.97999999999999</v>
          </cell>
          <cell r="F7958">
            <v>160.25</v>
          </cell>
          <cell r="H7958">
            <v>210.84</v>
          </cell>
          <cell r="I7958" t="str">
            <v>MATE MELE 13396</v>
          </cell>
        </row>
        <row r="7959">
          <cell r="B7959" t="str">
            <v>27 DISJUNTORES UNIPOLARES EM CHAPA DE ACO GALV</v>
          </cell>
        </row>
        <row r="7960">
          <cell r="A7960">
            <v>13397</v>
          </cell>
          <cell r="B7960" t="str">
            <v>QUADRO DE DISTRIBUICAO DE EMBUTIR C/ BARRAMENTO TRIFASICO P/</v>
          </cell>
          <cell r="C7960" t="str">
            <v>UN</v>
          </cell>
          <cell r="D7960">
            <v>2</v>
          </cell>
          <cell r="E7960">
            <v>146.44999999999999</v>
          </cell>
          <cell r="F7960">
            <v>164.14</v>
          </cell>
          <cell r="H7960">
            <v>215.96</v>
          </cell>
          <cell r="I7960" t="str">
            <v>MATE MELE 13397</v>
          </cell>
        </row>
        <row r="7961">
          <cell r="B7961" t="str">
            <v>30 DISJUNTORES UNIPOLARES EM CHAPA DE ACO GALV</v>
          </cell>
        </row>
        <row r="7962">
          <cell r="A7962">
            <v>5101</v>
          </cell>
          <cell r="B7962" t="str">
            <v>QUADRO DE DISTRIBUICAO DE EMBUTIR C/ BARRAMENTO TRIFASICO P/</v>
          </cell>
          <cell r="C7962" t="str">
            <v>UN</v>
          </cell>
          <cell r="D7962">
            <v>2</v>
          </cell>
          <cell r="E7962">
            <v>145.13</v>
          </cell>
          <cell r="F7962">
            <v>162.65</v>
          </cell>
          <cell r="H7962">
            <v>214.01</v>
          </cell>
          <cell r="I7962" t="str">
            <v>MATE MELE 5101</v>
          </cell>
        </row>
        <row r="7963">
          <cell r="B7963" t="str">
            <v>30 DISJUNTORES UNIPOLARES EM CHAPA DE FERRO GALV</v>
          </cell>
        </row>
        <row r="7964">
          <cell r="A7964">
            <v>12041</v>
          </cell>
          <cell r="B7964" t="str">
            <v>QUADRO DE DISTRIBUICAO DE EMBUTIR C/ BARRAMENTO TRIFASICO P/</v>
          </cell>
          <cell r="C7964" t="str">
            <v>UN</v>
          </cell>
          <cell r="D7964">
            <v>2</v>
          </cell>
          <cell r="E7964">
            <v>224.19</v>
          </cell>
          <cell r="F7964">
            <v>251.26</v>
          </cell>
          <cell r="H7964">
            <v>330.6</v>
          </cell>
          <cell r="I7964" t="str">
            <v>MATE MELE 12041</v>
          </cell>
        </row>
        <row r="7965">
          <cell r="B7965" t="str">
            <v>32 DISJUNTORES UNIPOLARES EM CHAPA DE ACO GALV</v>
          </cell>
        </row>
        <row r="7966">
          <cell r="A7966">
            <v>12042</v>
          </cell>
          <cell r="B7966" t="str">
            <v>QUADRO DE DISTRIBUICAO DE EMBUTIR C/ BARRAMENTO TRIFASICO P/</v>
          </cell>
          <cell r="C7966" t="str">
            <v>UN</v>
          </cell>
          <cell r="D7966">
            <v>2</v>
          </cell>
          <cell r="E7966">
            <v>252.34</v>
          </cell>
          <cell r="F7966">
            <v>282.82</v>
          </cell>
          <cell r="H7966">
            <v>372.12</v>
          </cell>
          <cell r="I7966" t="str">
            <v>MATE MELE 12042</v>
          </cell>
        </row>
        <row r="7967">
          <cell r="B7967" t="str">
            <v>40 DISJUNTORES UNIPOLARES EM CHAPA DE ACO GALV COM CHAVE GE</v>
          </cell>
        </row>
        <row r="7968">
          <cell r="B7968" t="str">
            <v>RAL TRIFASICA</v>
          </cell>
        </row>
        <row r="7969">
          <cell r="A7969">
            <v>5097</v>
          </cell>
          <cell r="B7969" t="str">
            <v>QUADRO DE DISTRIBUICAO DE EMBUTIR C/ BARRAMENTO TRIFASICO P/</v>
          </cell>
          <cell r="C7969" t="str">
            <v>UN</v>
          </cell>
          <cell r="D7969">
            <v>2</v>
          </cell>
          <cell r="E7969">
            <v>238.62</v>
          </cell>
          <cell r="F7969">
            <v>267.44</v>
          </cell>
          <cell r="H7969">
            <v>351.88</v>
          </cell>
          <cell r="I7969" t="str">
            <v>MATE MELE 5097</v>
          </cell>
        </row>
        <row r="7970">
          <cell r="B7970" t="str">
            <v>40 DISJUNTORES UNIPOLARES EM CHAPA DE FERRO GALV</v>
          </cell>
        </row>
        <row r="7971">
          <cell r="A7971">
            <v>12043</v>
          </cell>
          <cell r="B7971" t="str">
            <v>QUADRO DE DISTRIBUICAO DE EMBUTIR C/ BARRAMENTO TRIFASICO P/</v>
          </cell>
          <cell r="C7971" t="str">
            <v>UN</v>
          </cell>
          <cell r="D7971">
            <v>2</v>
          </cell>
          <cell r="E7971">
            <v>352.66</v>
          </cell>
          <cell r="F7971">
            <v>395.25</v>
          </cell>
          <cell r="H7971">
            <v>520.04999999999995</v>
          </cell>
          <cell r="I7971" t="str">
            <v>MATE MELE 12043</v>
          </cell>
        </row>
        <row r="7972">
          <cell r="B7972" t="str">
            <v>50 DISJUNTORES UNIPOLARES EM CHAPA DE ACO GALV</v>
          </cell>
        </row>
        <row r="7973">
          <cell r="A7973">
            <v>12045</v>
          </cell>
          <cell r="B7973" t="str">
            <v>QUADRO DE DISTRIBUICAO DE EMBUTIR C/ BARRAMENTO TRIFASICO P/</v>
          </cell>
          <cell r="C7973" t="str">
            <v>UN</v>
          </cell>
          <cell r="D7973">
            <v>2</v>
          </cell>
          <cell r="E7973">
            <v>437.78</v>
          </cell>
          <cell r="F7973">
            <v>490.65</v>
          </cell>
          <cell r="H7973">
            <v>645.57000000000005</v>
          </cell>
          <cell r="I7973" t="str">
            <v>MATE MELE 12045</v>
          </cell>
        </row>
        <row r="7974">
          <cell r="B7974" t="str">
            <v>60 DISJUNTORES UNIPOLARES EM CHAPA DE ACO GALV</v>
          </cell>
        </row>
        <row r="7975">
          <cell r="A7975">
            <v>13399</v>
          </cell>
          <cell r="B7975" t="str">
            <v>QUADRO DE DISTRIBUICAO DE EMBUTIR SEM BARRAMENTO P/ 3 DISJUN</v>
          </cell>
          <cell r="C7975" t="str">
            <v>UN</v>
          </cell>
          <cell r="D7975">
            <v>2</v>
          </cell>
          <cell r="E7975">
            <v>8.2799999999999994</v>
          </cell>
          <cell r="F7975">
            <v>9.2799999999999994</v>
          </cell>
          <cell r="H7975">
            <v>12.21</v>
          </cell>
          <cell r="I7975" t="str">
            <v>MATE MELE 13399</v>
          </cell>
        </row>
        <row r="7976">
          <cell r="B7976" t="str">
            <v>TORES UNIPOLARES, COM PORTA EM CHAPA DE ACO GALV</v>
          </cell>
        </row>
        <row r="7977">
          <cell r="A7977">
            <v>12035</v>
          </cell>
          <cell r="B7977" t="str">
            <v>QUADRO DE DISTRIBUICAO DE EMBUTIR SEM BARRAMENTO P/ 3 DISJUN</v>
          </cell>
          <cell r="C7977" t="str">
            <v>UN</v>
          </cell>
          <cell r="D7977">
            <v>1</v>
          </cell>
          <cell r="E7977">
            <v>8.2799999999999994</v>
          </cell>
          <cell r="F7977">
            <v>9.2799999999999994</v>
          </cell>
          <cell r="H7977">
            <v>12.21</v>
          </cell>
          <cell r="I7977" t="str">
            <v>MATE MELE 12035</v>
          </cell>
        </row>
        <row r="7978">
          <cell r="B7978" t="str">
            <v>TORES UNIPOLARES, EM CHAPA DE ACO GALV</v>
          </cell>
        </row>
        <row r="7979">
          <cell r="A7979">
            <v>13398</v>
          </cell>
          <cell r="B7979" t="str">
            <v>QUADRO DE DISTRIBUICAO DE EMBUTIR SEM BARRAMENTO P/ 3 DISJUN</v>
          </cell>
          <cell r="C7979" t="str">
            <v>UN</v>
          </cell>
          <cell r="D7979">
            <v>2</v>
          </cell>
          <cell r="E7979">
            <v>6.88</v>
          </cell>
          <cell r="F7979">
            <v>7.71</v>
          </cell>
          <cell r="H7979">
            <v>10.14</v>
          </cell>
          <cell r="I7979" t="str">
            <v>MATE MELE 13398</v>
          </cell>
        </row>
        <row r="7980">
          <cell r="B7980" t="str">
            <v>TORES UNIPOLARES, S/ PORTA, EM CHAPA DE ACO GALV</v>
          </cell>
        </row>
        <row r="7981">
          <cell r="A7981">
            <v>13400</v>
          </cell>
          <cell r="B7981" t="str">
            <v>QUADRO DE DISTRIBUICAO DE EMBUTIR SEM BARRAMENTO P/ 6 DISJUN</v>
          </cell>
          <cell r="C7981" t="str">
            <v>UN</v>
          </cell>
          <cell r="D7981">
            <v>2</v>
          </cell>
          <cell r="E7981">
            <v>12.55</v>
          </cell>
          <cell r="F7981">
            <v>14.07</v>
          </cell>
          <cell r="H7981">
            <v>18.510000000000002</v>
          </cell>
          <cell r="I7981" t="str">
            <v>MATE MELE 13400</v>
          </cell>
        </row>
        <row r="7982">
          <cell r="B7982" t="str">
            <v>TORES UNIPOLARES, S/ PORTA, EM CHAPA DE ACO GALV,</v>
          </cell>
        </row>
        <row r="7983">
          <cell r="A7983">
            <v>13401</v>
          </cell>
          <cell r="B7983" t="str">
            <v>QUADRO DE DISTRIBUICAO DE EMBUTIR SEM BARRAMENTO, P/12 DISJU</v>
          </cell>
          <cell r="C7983" t="str">
            <v>UN</v>
          </cell>
          <cell r="D7983">
            <v>2</v>
          </cell>
          <cell r="E7983">
            <v>23.26</v>
          </cell>
          <cell r="F7983">
            <v>26.07</v>
          </cell>
          <cell r="H7983">
            <v>34.31</v>
          </cell>
          <cell r="I7983" t="str">
            <v>MATE MELE 13401</v>
          </cell>
        </row>
        <row r="7984">
          <cell r="A7984" t="str">
            <v>ÓDIGO</v>
          </cell>
          <cell r="B7984" t="str">
            <v>| DESCRIÇÃO DO INSUMO</v>
          </cell>
          <cell r="C7984" t="str">
            <v>| UNID.</v>
          </cell>
          <cell r="D7984" t="str">
            <v>| CAT.</v>
          </cell>
          <cell r="E7984" t="str">
            <v>P R E Ç O</v>
          </cell>
          <cell r="F7984" t="str">
            <v>S  C A L C</v>
          </cell>
          <cell r="G7984" t="str">
            <v>U L A</v>
          </cell>
          <cell r="H7984" t="str">
            <v>D O S  |</v>
          </cell>
          <cell r="I7984" t="str">
            <v>COD.INTELIGENTE</v>
          </cell>
        </row>
        <row r="7985">
          <cell r="D7985">
            <v>1</v>
          </cell>
          <cell r="E7985" t="str">
            <v>.QUARTIL</v>
          </cell>
          <cell r="F7985" t="str">
            <v>MEDIANO</v>
          </cell>
          <cell r="G7985">
            <v>3</v>
          </cell>
          <cell r="H7985" t="str">
            <v>.QUARTIL</v>
          </cell>
        </row>
        <row r="7987">
          <cell r="A7987" t="str">
            <v>íNCULO..</v>
          </cell>
          <cell r="B7987" t="str">
            <v>...: NACIONAL CAIXA</v>
          </cell>
        </row>
        <row r="7989">
          <cell r="B7989" t="str">
            <v>NTORES UNIPOLARES, S/ PORTA EM CHAPA DE ACO GALV</v>
          </cell>
        </row>
        <row r="7990">
          <cell r="A7990">
            <v>5095</v>
          </cell>
          <cell r="B7990" t="str">
            <v>QUADRO DE DISTRIBUICAO DE EMBUTIR SEM BARRAMENTO, SEM PORTA,</v>
          </cell>
          <cell r="C7990" t="str">
            <v>UN</v>
          </cell>
          <cell r="D7990">
            <v>2</v>
          </cell>
          <cell r="E7990">
            <v>11.28</v>
          </cell>
          <cell r="F7990">
            <v>12.65</v>
          </cell>
          <cell r="H7990">
            <v>16.64</v>
          </cell>
          <cell r="I7990" t="str">
            <v>MATE MELE 5095</v>
          </cell>
        </row>
        <row r="7991">
          <cell r="B7991" t="str">
            <v>P/4 DISJUNTORES UNIPOLARES EM CHAPA DE ACO GALV</v>
          </cell>
        </row>
        <row r="7992">
          <cell r="A7992">
            <v>12038</v>
          </cell>
          <cell r="B7992" t="str">
            <v>QUADRO DE DISTRIBUICAO DE SOBREPOR C/ BARRAMENTO TRIFASICO P</v>
          </cell>
          <cell r="C7992" t="str">
            <v>UN</v>
          </cell>
          <cell r="D7992">
            <v>2</v>
          </cell>
          <cell r="E7992">
            <v>132.51</v>
          </cell>
          <cell r="F7992">
            <v>148.52000000000001</v>
          </cell>
          <cell r="H7992">
            <v>195.41</v>
          </cell>
          <cell r="I7992" t="str">
            <v>MATE MELE 12038</v>
          </cell>
        </row>
        <row r="7993">
          <cell r="B7993" t="str">
            <v>/ 18 DISJUNTORES UNIPOLARES, EM CHAPA DE ACO GALV</v>
          </cell>
        </row>
        <row r="7994">
          <cell r="A7994">
            <v>12040</v>
          </cell>
          <cell r="B7994" t="str">
            <v>QUADRO DE DISTRIBUICAO DE SOBREPOR C/ BARRAMENTO TRIFASICO P</v>
          </cell>
          <cell r="C7994" t="str">
            <v>UN</v>
          </cell>
          <cell r="D7994">
            <v>2</v>
          </cell>
          <cell r="E7994">
            <v>155.44</v>
          </cell>
          <cell r="F7994">
            <v>174.21</v>
          </cell>
          <cell r="H7994">
            <v>229.22</v>
          </cell>
          <cell r="I7994" t="str">
            <v>MATE MELE 12040</v>
          </cell>
        </row>
        <row r="7995">
          <cell r="B7995" t="str">
            <v>/ 24 DISJUNTORES UNIPOLARES, EM CHAPA DE ACO GALV</v>
          </cell>
        </row>
        <row r="7996">
          <cell r="A7996">
            <v>21104</v>
          </cell>
          <cell r="B7996" t="str">
            <v>QUADRO EM CHAPA ACO GALVANIZADO 18 USG, 40X60CM P/ INSTALACA</v>
          </cell>
          <cell r="C7996" t="str">
            <v>UN</v>
          </cell>
          <cell r="D7996">
            <v>2</v>
          </cell>
          <cell r="E7996">
            <v>178.82</v>
          </cell>
          <cell r="F7996">
            <v>200.42</v>
          </cell>
          <cell r="H7996">
            <v>263.7</v>
          </cell>
          <cell r="I7996" t="str">
            <v>MATE MELE 21104</v>
          </cell>
        </row>
        <row r="7997">
          <cell r="B7997" t="str">
            <v>O DE PONTO DE FORCA PARA ELEVADOR</v>
          </cell>
        </row>
        <row r="7998">
          <cell r="A7998">
            <v>20272</v>
          </cell>
          <cell r="B7998" t="str">
            <v>QUADRO METALICO P/ MONT ELETRO-ELETRONICO 48 X 38 X 22CM CEM</v>
          </cell>
          <cell r="C7998" t="str">
            <v>UN</v>
          </cell>
          <cell r="D7998">
            <v>2</v>
          </cell>
          <cell r="E7998">
            <v>119.52</v>
          </cell>
          <cell r="F7998">
            <v>133.94999999999999</v>
          </cell>
          <cell r="H7998">
            <v>176.25</v>
          </cell>
          <cell r="I7998" t="str">
            <v>MATE MELE 20272</v>
          </cell>
        </row>
        <row r="7999">
          <cell r="B7999" t="str">
            <v>AR OU EQUIV</v>
          </cell>
        </row>
        <row r="8000">
          <cell r="A8000">
            <v>14060</v>
          </cell>
          <cell r="B8000" t="str">
            <v>QUADRO 160 X 66CM PADRAO LIGHT TR-4</v>
          </cell>
          <cell r="C8000" t="str">
            <v>UN</v>
          </cell>
          <cell r="D8000">
            <v>2</v>
          </cell>
          <cell r="E8000">
            <v>75.55</v>
          </cell>
          <cell r="F8000">
            <v>84.68</v>
          </cell>
          <cell r="H8000">
            <v>111.41</v>
          </cell>
          <cell r="I8000" t="str">
            <v>MATE MELE 14060</v>
          </cell>
        </row>
        <row r="8001">
          <cell r="A8001">
            <v>4224</v>
          </cell>
          <cell r="B8001" t="str">
            <v>QUEROSENE</v>
          </cell>
          <cell r="C8001" t="str">
            <v>L</v>
          </cell>
          <cell r="D8001">
            <v>2</v>
          </cell>
          <cell r="E8001">
            <v>2.12</v>
          </cell>
          <cell r="F8001">
            <v>2.12</v>
          </cell>
          <cell r="H8001">
            <v>2.12</v>
          </cell>
          <cell r="I8001" t="str">
            <v>MATE MDIV 4224</v>
          </cell>
        </row>
        <row r="8002">
          <cell r="A8002">
            <v>21058</v>
          </cell>
          <cell r="B8002" t="str">
            <v>RALO QUADRADO FOFO C/ REQUADRO 100 X 100MM P/ PATIO</v>
          </cell>
          <cell r="C8002" t="str">
            <v>UN</v>
          </cell>
          <cell r="D8002">
            <v>2</v>
          </cell>
          <cell r="E8002">
            <v>8.19</v>
          </cell>
          <cell r="F8002">
            <v>8.19</v>
          </cell>
          <cell r="H8002">
            <v>8.19</v>
          </cell>
          <cell r="I8002" t="str">
            <v>MATE MDIV 21058</v>
          </cell>
        </row>
        <row r="8003">
          <cell r="A8003">
            <v>21059</v>
          </cell>
          <cell r="B8003" t="str">
            <v>RALO QUADRADO FOFO C/ REQUADRO 150 X 150MM P/ PATIO</v>
          </cell>
          <cell r="C8003" t="str">
            <v>UN</v>
          </cell>
          <cell r="D8003">
            <v>2</v>
          </cell>
          <cell r="E8003">
            <v>9.06</v>
          </cell>
          <cell r="F8003">
            <v>9.06</v>
          </cell>
          <cell r="H8003">
            <v>9.06</v>
          </cell>
          <cell r="I8003" t="str">
            <v>MATE MDIV 21059</v>
          </cell>
        </row>
        <row r="8004">
          <cell r="A8004">
            <v>11234</v>
          </cell>
          <cell r="B8004" t="str">
            <v>RALO QUADRADO FOFO C/ REQUADRO 200 X 200MM P/ PATIO</v>
          </cell>
          <cell r="C8004" t="str">
            <v>UN</v>
          </cell>
          <cell r="D8004">
            <v>2</v>
          </cell>
          <cell r="E8004">
            <v>13.16</v>
          </cell>
          <cell r="F8004">
            <v>13.16</v>
          </cell>
          <cell r="H8004">
            <v>13.16</v>
          </cell>
          <cell r="I8004" t="str">
            <v>MATE MDIV 11234</v>
          </cell>
        </row>
        <row r="8005">
          <cell r="A8005">
            <v>21060</v>
          </cell>
          <cell r="B8005" t="str">
            <v>RALO QUADRADO FOFO C/ REQUADRO 250 X 250MM P/ PATIO</v>
          </cell>
          <cell r="C8005" t="str">
            <v>UN</v>
          </cell>
          <cell r="D8005">
            <v>2</v>
          </cell>
          <cell r="E8005">
            <v>15.34</v>
          </cell>
          <cell r="F8005">
            <v>15.34</v>
          </cell>
          <cell r="H8005">
            <v>15.34</v>
          </cell>
          <cell r="I8005" t="str">
            <v>MATE MDIV 21060</v>
          </cell>
        </row>
        <row r="8006">
          <cell r="A8006">
            <v>21061</v>
          </cell>
          <cell r="B8006" t="str">
            <v>RALO QUADRADO FOFO C/ REQUADRO 300 X 300MM P/ PATIO</v>
          </cell>
          <cell r="C8006" t="str">
            <v>UN</v>
          </cell>
          <cell r="D8006">
            <v>2</v>
          </cell>
          <cell r="E8006">
            <v>20.92</v>
          </cell>
          <cell r="F8006">
            <v>20.92</v>
          </cell>
          <cell r="H8006">
            <v>20.92</v>
          </cell>
          <cell r="I8006" t="str">
            <v>MATE MDIV 21061</v>
          </cell>
        </row>
        <row r="8007">
          <cell r="A8007">
            <v>21062</v>
          </cell>
          <cell r="B8007" t="str">
            <v>RALO QUADRADO FOFO C/ REQUADRO 400 X 400MM P/ PATIO</v>
          </cell>
          <cell r="C8007" t="str">
            <v>UN</v>
          </cell>
          <cell r="D8007">
            <v>2</v>
          </cell>
          <cell r="E8007">
            <v>43.77</v>
          </cell>
          <cell r="F8007">
            <v>43.77</v>
          </cell>
          <cell r="H8007">
            <v>43.77</v>
          </cell>
          <cell r="I8007" t="str">
            <v>MATE MDIV 21062</v>
          </cell>
        </row>
        <row r="8008">
          <cell r="A8008">
            <v>11711</v>
          </cell>
          <cell r="B8008" t="str">
            <v>RALO SECO PVC CONICO 100 X 40 MM C/GRELHA QUADRADA BRANCA</v>
          </cell>
          <cell r="C8008" t="str">
            <v>UN</v>
          </cell>
          <cell r="D8008">
            <v>2</v>
          </cell>
          <cell r="E8008">
            <v>4.3</v>
          </cell>
          <cell r="F8008">
            <v>5.8</v>
          </cell>
          <cell r="H8008">
            <v>6.16</v>
          </cell>
          <cell r="I8008" t="str">
            <v>MATE MDIV 11711</v>
          </cell>
        </row>
        <row r="8009">
          <cell r="A8009">
            <v>11739</v>
          </cell>
          <cell r="B8009" t="str">
            <v>RALO SECO PVC CONICO 100 X 40 MM C/GRELHA REDONDA BRANCA</v>
          </cell>
          <cell r="C8009" t="str">
            <v>UN</v>
          </cell>
          <cell r="D8009">
            <v>2</v>
          </cell>
          <cell r="E8009">
            <v>3.22</v>
          </cell>
          <cell r="F8009">
            <v>4.34</v>
          </cell>
          <cell r="H8009">
            <v>4.6100000000000003</v>
          </cell>
          <cell r="I8009" t="str">
            <v>MATE MDIV 11739</v>
          </cell>
        </row>
        <row r="8010">
          <cell r="A8010">
            <v>5102</v>
          </cell>
          <cell r="B8010" t="str">
            <v>RALO SECO PVC QUADRADO 100 X 100 X 53 MM SAIDA 40MM C/GRELHA</v>
          </cell>
          <cell r="C8010" t="str">
            <v>UN</v>
          </cell>
          <cell r="D8010">
            <v>2</v>
          </cell>
          <cell r="E8010">
            <v>3.58</v>
          </cell>
          <cell r="F8010">
            <v>4.83</v>
          </cell>
          <cell r="H8010">
            <v>5.12</v>
          </cell>
          <cell r="I8010" t="str">
            <v>MATE MDIV 5102</v>
          </cell>
        </row>
        <row r="8011">
          <cell r="B8011" t="str">
            <v>BRANCA</v>
          </cell>
        </row>
        <row r="8012">
          <cell r="A8012">
            <v>11708</v>
          </cell>
          <cell r="B8012" t="str">
            <v>RALO SEMI-ESFERICO FOFO TP ABACAXI D = 100MM P/ LAJES, CALHA</v>
          </cell>
          <cell r="C8012" t="str">
            <v>UN</v>
          </cell>
          <cell r="D8012">
            <v>2</v>
          </cell>
          <cell r="E8012">
            <v>7.06</v>
          </cell>
          <cell r="F8012">
            <v>7.06</v>
          </cell>
          <cell r="H8012">
            <v>7.06</v>
          </cell>
          <cell r="I8012" t="str">
            <v>MATE MDIV 11708</v>
          </cell>
        </row>
        <row r="8013">
          <cell r="B8013" t="str">
            <v>S  ETC</v>
          </cell>
        </row>
        <row r="8014">
          <cell r="A8014">
            <v>11709</v>
          </cell>
          <cell r="B8014" t="str">
            <v>RALO SEMI-ESFERICO FOFO TP ABACAXI D = 150MM P/ LAJES, CALHA</v>
          </cell>
          <cell r="C8014" t="str">
            <v>UN</v>
          </cell>
          <cell r="D8014">
            <v>2</v>
          </cell>
          <cell r="E8014">
            <v>12.11</v>
          </cell>
          <cell r="F8014">
            <v>12.11</v>
          </cell>
          <cell r="H8014">
            <v>12.11</v>
          </cell>
          <cell r="I8014" t="str">
            <v>MATE MDIV 11709</v>
          </cell>
        </row>
        <row r="8015">
          <cell r="A8015" t="str">
            <v>ÓDIGO</v>
          </cell>
          <cell r="B8015" t="str">
            <v>| DESCRIÇÃO DO INSUMO</v>
          </cell>
          <cell r="C8015" t="str">
            <v>| UNID.</v>
          </cell>
          <cell r="D8015" t="str">
            <v>| CAT.</v>
          </cell>
          <cell r="E8015" t="str">
            <v>P R E Ç O</v>
          </cell>
          <cell r="F8015" t="str">
            <v>S  C A L C</v>
          </cell>
          <cell r="G8015" t="str">
            <v>U L A</v>
          </cell>
          <cell r="H8015" t="str">
            <v>D O S  |</v>
          </cell>
          <cell r="I8015" t="str">
            <v>COD.INTELIGENTE</v>
          </cell>
        </row>
        <row r="8016">
          <cell r="D8016">
            <v>1</v>
          </cell>
          <cell r="E8016" t="str">
            <v>.QUARTIL</v>
          </cell>
          <cell r="F8016" t="str">
            <v>MEDIANO</v>
          </cell>
          <cell r="G8016">
            <v>3</v>
          </cell>
          <cell r="H8016" t="str">
            <v>.QUARTIL</v>
          </cell>
        </row>
        <row r="8018">
          <cell r="A8018" t="str">
            <v>íNCULO..</v>
          </cell>
          <cell r="B8018" t="str">
            <v>...: NACIONAL CAIXA</v>
          </cell>
        </row>
        <row r="8020">
          <cell r="B8020" t="str">
            <v>S  ETC</v>
          </cell>
        </row>
        <row r="8021">
          <cell r="A8021">
            <v>11710</v>
          </cell>
          <cell r="B8021" t="str">
            <v>RALO SEMI-ESFERICO FOFO TP ABACAXI D = 200MM P/ LAJES, CALHA</v>
          </cell>
          <cell r="C8021" t="str">
            <v>UN</v>
          </cell>
          <cell r="D8021">
            <v>2</v>
          </cell>
          <cell r="E8021">
            <v>26.15</v>
          </cell>
          <cell r="F8021">
            <v>26.15</v>
          </cell>
          <cell r="H8021">
            <v>26.15</v>
          </cell>
          <cell r="I8021" t="str">
            <v>MATE MDIV 11710</v>
          </cell>
        </row>
        <row r="8022">
          <cell r="B8022" t="str">
            <v>S  ETC</v>
          </cell>
        </row>
        <row r="8023">
          <cell r="A8023">
            <v>21066</v>
          </cell>
          <cell r="B8023" t="str">
            <v>RALO SEMI-ESFERICO FOFO TP ABACAXI D = 50MM P/ LAJES, CALHAS</v>
          </cell>
          <cell r="C8023" t="str">
            <v>UN</v>
          </cell>
          <cell r="D8023">
            <v>2</v>
          </cell>
          <cell r="E8023">
            <v>5.92</v>
          </cell>
          <cell r="F8023">
            <v>5.92</v>
          </cell>
          <cell r="H8023">
            <v>5.92</v>
          </cell>
          <cell r="I8023" t="str">
            <v>MATE MDIV 21066</v>
          </cell>
        </row>
        <row r="8024">
          <cell r="B8024" t="str">
            <v>ETC</v>
          </cell>
        </row>
        <row r="8025">
          <cell r="A8025">
            <v>11707</v>
          </cell>
          <cell r="B8025" t="str">
            <v>RALO SEMI-ESFERICO FOFO TP ABACAXI D = 75MM P/ LAJES, CALHAS</v>
          </cell>
          <cell r="C8025" t="str">
            <v>UN</v>
          </cell>
          <cell r="D8025">
            <v>2</v>
          </cell>
          <cell r="E8025">
            <v>6.97</v>
          </cell>
          <cell r="F8025">
            <v>6.97</v>
          </cell>
          <cell r="H8025">
            <v>6.97</v>
          </cell>
          <cell r="I8025" t="str">
            <v>MATE MDIV 11707</v>
          </cell>
        </row>
        <row r="8026">
          <cell r="B8026" t="str">
            <v>ETC</v>
          </cell>
        </row>
        <row r="8027">
          <cell r="A8027">
            <v>11741</v>
          </cell>
          <cell r="B8027" t="str">
            <v>RALO SIFONADO PVC CILINDRICO 100 X 40 MM C/GRELHA REDONDA BR</v>
          </cell>
          <cell r="C8027" t="str">
            <v>UN</v>
          </cell>
          <cell r="D8027">
            <v>2</v>
          </cell>
          <cell r="E8027">
            <v>2.75</v>
          </cell>
          <cell r="F8027">
            <v>3.71</v>
          </cell>
          <cell r="H8027">
            <v>3.94</v>
          </cell>
          <cell r="I8027" t="str">
            <v>MATE MDIV 11741</v>
          </cell>
        </row>
        <row r="8028">
          <cell r="B8028" t="str">
            <v>ANCA</v>
          </cell>
        </row>
        <row r="8029">
          <cell r="A8029">
            <v>11742</v>
          </cell>
          <cell r="B8029" t="str">
            <v>RALO SIFONADO PVC CILINDRICO 100X40MM C/GRELHA REDONDA BRANC</v>
          </cell>
          <cell r="C8029" t="str">
            <v>UN</v>
          </cell>
          <cell r="D8029">
            <v>2</v>
          </cell>
          <cell r="E8029">
            <v>3.44</v>
          </cell>
          <cell r="F8029">
            <v>4.6399999999999997</v>
          </cell>
          <cell r="H8029">
            <v>4.93</v>
          </cell>
          <cell r="I8029" t="str">
            <v>MATE MDIV 11742</v>
          </cell>
        </row>
        <row r="8030">
          <cell r="B8030" t="str">
            <v>A</v>
          </cell>
        </row>
        <row r="8031">
          <cell r="A8031">
            <v>11744</v>
          </cell>
          <cell r="B8031" t="str">
            <v>RALO SIFONADO PVC CONICO 100X40MM C/GRELHA REDONDA BRANCA</v>
          </cell>
          <cell r="C8031" t="str">
            <v>UN</v>
          </cell>
          <cell r="D8031">
            <v>2</v>
          </cell>
          <cell r="E8031">
            <v>3.32</v>
          </cell>
          <cell r="F8031">
            <v>4.4800000000000004</v>
          </cell>
          <cell r="H8031">
            <v>4.75</v>
          </cell>
          <cell r="I8031" t="str">
            <v>MATE MDIV 11744</v>
          </cell>
        </row>
        <row r="8032">
          <cell r="A8032">
            <v>11745</v>
          </cell>
          <cell r="B8032" t="str">
            <v>RALO SIFONADO PVC QUADRADO 100X100X53MM SAIDA 40MM C/GRELHA</v>
          </cell>
          <cell r="C8032" t="str">
            <v>UN</v>
          </cell>
          <cell r="D8032">
            <v>2</v>
          </cell>
          <cell r="E8032">
            <v>3.75</v>
          </cell>
          <cell r="F8032">
            <v>5.0599999999999996</v>
          </cell>
          <cell r="H8032">
            <v>5.37</v>
          </cell>
          <cell r="I8032" t="str">
            <v>MATE MDIV 11745</v>
          </cell>
        </row>
        <row r="8033">
          <cell r="B8033" t="str">
            <v>BRANCA</v>
          </cell>
        </row>
        <row r="8034">
          <cell r="A8034">
            <v>11743</v>
          </cell>
          <cell r="B8034" t="str">
            <v>RALO SIFONADO PVC REDONDO CONICO 100X40MM C/ GRELHA PVC BRAN</v>
          </cell>
          <cell r="C8034" t="str">
            <v>UN</v>
          </cell>
          <cell r="D8034">
            <v>2</v>
          </cell>
          <cell r="E8034">
            <v>3.44</v>
          </cell>
          <cell r="F8034">
            <v>4.6399999999999997</v>
          </cell>
          <cell r="H8034">
            <v>4.93</v>
          </cell>
          <cell r="I8034" t="str">
            <v>MATE MDIV 11743</v>
          </cell>
        </row>
        <row r="8035">
          <cell r="B8035" t="str">
            <v>CA</v>
          </cell>
        </row>
        <row r="8036">
          <cell r="A8036">
            <v>25961</v>
          </cell>
          <cell r="B8036" t="str">
            <v>RASTELEIRO</v>
          </cell>
          <cell r="C8036" t="str">
            <v>H</v>
          </cell>
          <cell r="D8036">
            <v>2</v>
          </cell>
          <cell r="E8036">
            <v>1.6</v>
          </cell>
          <cell r="F8036">
            <v>1.98</v>
          </cell>
          <cell r="H8036">
            <v>2.36</v>
          </cell>
          <cell r="I8036" t="str">
            <v>MOBR MOBA 25961</v>
          </cell>
        </row>
        <row r="8037">
          <cell r="A8037">
            <v>1082</v>
          </cell>
          <cell r="B8037" t="str">
            <v>REATOR P/ LAMPADA VAPOR DE SODIO 250W USO EXT</v>
          </cell>
          <cell r="C8037" t="str">
            <v>UN</v>
          </cell>
          <cell r="D8037">
            <v>2</v>
          </cell>
          <cell r="E8037">
            <v>76.12</v>
          </cell>
          <cell r="F8037">
            <v>89.11</v>
          </cell>
          <cell r="H8037">
            <v>99.91</v>
          </cell>
          <cell r="I8037" t="str">
            <v>MATE MELE 1082</v>
          </cell>
        </row>
        <row r="8038">
          <cell r="A8038">
            <v>12316</v>
          </cell>
          <cell r="B8038" t="str">
            <v>REATOR P/ 1 LAMPADA VAPOR DE MERCURIO 125W USO EXT</v>
          </cell>
          <cell r="C8038" t="str">
            <v>UN</v>
          </cell>
          <cell r="D8038">
            <v>2</v>
          </cell>
          <cell r="E8038">
            <v>34.89</v>
          </cell>
          <cell r="F8038">
            <v>40.840000000000003</v>
          </cell>
          <cell r="H8038">
            <v>45.79</v>
          </cell>
          <cell r="I8038" t="str">
            <v>MATE MELE 12316</v>
          </cell>
        </row>
        <row r="8039">
          <cell r="A8039">
            <v>12317</v>
          </cell>
          <cell r="B8039" t="str">
            <v>REATOR P/ 1 LAMPADA VAPOR DE MERCURIO 250W USO EXT</v>
          </cell>
          <cell r="C8039" t="str">
            <v>UN</v>
          </cell>
          <cell r="D8039">
            <v>2</v>
          </cell>
          <cell r="E8039">
            <v>41.6</v>
          </cell>
          <cell r="F8039">
            <v>48.7</v>
          </cell>
          <cell r="H8039">
            <v>54.61</v>
          </cell>
          <cell r="I8039" t="str">
            <v>MATE MELE 12317</v>
          </cell>
        </row>
        <row r="8040">
          <cell r="A8040">
            <v>12318</v>
          </cell>
          <cell r="B8040" t="str">
            <v>REATOR P/ 1 LAMPADA VAPOR DE MERCURIO 400W USO EXT</v>
          </cell>
          <cell r="C8040" t="str">
            <v>UN</v>
          </cell>
          <cell r="D8040">
            <v>2</v>
          </cell>
          <cell r="E8040">
            <v>47.93</v>
          </cell>
          <cell r="F8040">
            <v>56.11</v>
          </cell>
          <cell r="H8040">
            <v>62.91</v>
          </cell>
          <cell r="I8040" t="str">
            <v>MATE MELE 12318</v>
          </cell>
        </row>
        <row r="8041">
          <cell r="A8041">
            <v>1074</v>
          </cell>
          <cell r="B8041" t="str">
            <v>REATOR PARTIDA CONVENCIONAL P/ 1 LAMPADA FLUORESCENTE 20W/22</v>
          </cell>
          <cell r="C8041" t="str">
            <v>UN</v>
          </cell>
          <cell r="D8041">
            <v>2</v>
          </cell>
          <cell r="E8041">
            <v>6.94</v>
          </cell>
          <cell r="F8041">
            <v>8.1199999999999992</v>
          </cell>
          <cell r="H8041">
            <v>9.11</v>
          </cell>
          <cell r="I8041" t="str">
            <v>MATE MELE 1074</v>
          </cell>
        </row>
        <row r="8042">
          <cell r="B8042" t="str">
            <v>0V</v>
          </cell>
        </row>
        <row r="8043">
          <cell r="A8043">
            <v>1075</v>
          </cell>
          <cell r="B8043" t="str">
            <v>REATOR PARTIDA CONVENCIONAL P/ 1 LAMPADA FLUORESCENTE 40W/12</v>
          </cell>
          <cell r="C8043" t="str">
            <v>UN</v>
          </cell>
          <cell r="D8043">
            <v>2</v>
          </cell>
          <cell r="E8043">
            <v>12.61</v>
          </cell>
          <cell r="F8043">
            <v>14.76</v>
          </cell>
          <cell r="H8043">
            <v>16.55</v>
          </cell>
          <cell r="I8043" t="str">
            <v>MATE MELE 1075</v>
          </cell>
        </row>
        <row r="8044">
          <cell r="B8044" t="str">
            <v>7V</v>
          </cell>
        </row>
        <row r="8045">
          <cell r="A8045">
            <v>1089</v>
          </cell>
          <cell r="B8045" t="str">
            <v>REATOR PARTIDA CONVENCIONAL P/ 1 LAMPADA FLUORESCENTE 40W/22</v>
          </cell>
          <cell r="C8045" t="str">
            <v>UN</v>
          </cell>
          <cell r="D8045">
            <v>2</v>
          </cell>
          <cell r="E8045">
            <v>9.51</v>
          </cell>
          <cell r="F8045">
            <v>11.13</v>
          </cell>
          <cell r="H8045">
            <v>12.48</v>
          </cell>
          <cell r="I8045" t="str">
            <v>MATE MELE 1089</v>
          </cell>
        </row>
        <row r="8046">
          <cell r="A8046" t="str">
            <v>ÓDIGO</v>
          </cell>
          <cell r="B8046" t="str">
            <v>| DESCRIÇÃO DO INSUMO</v>
          </cell>
          <cell r="C8046" t="str">
            <v>| UNID.</v>
          </cell>
          <cell r="D8046" t="str">
            <v>| CAT.</v>
          </cell>
          <cell r="E8046" t="str">
            <v>P R E Ç O</v>
          </cell>
          <cell r="F8046" t="str">
            <v>S  C A L C</v>
          </cell>
          <cell r="G8046" t="str">
            <v>U L A</v>
          </cell>
          <cell r="H8046" t="str">
            <v>D O S  |</v>
          </cell>
          <cell r="I8046" t="str">
            <v>COD.INTELIGENTE</v>
          </cell>
        </row>
        <row r="8047">
          <cell r="D8047">
            <v>1</v>
          </cell>
          <cell r="E8047" t="str">
            <v>.QUARTIL</v>
          </cell>
          <cell r="F8047" t="str">
            <v>MEDIANO</v>
          </cell>
          <cell r="G8047">
            <v>3</v>
          </cell>
          <cell r="H8047" t="str">
            <v>.QUARTIL</v>
          </cell>
        </row>
        <row r="8049">
          <cell r="A8049" t="str">
            <v>íNCULO..</v>
          </cell>
          <cell r="B8049" t="str">
            <v>...: NACIONAL CAIXA</v>
          </cell>
        </row>
        <row r="8051">
          <cell r="B8051" t="str">
            <v>0V</v>
          </cell>
        </row>
        <row r="8052">
          <cell r="A8052">
            <v>1103</v>
          </cell>
          <cell r="B8052" t="str">
            <v>REATOR PARTIDA CONVENCIONAL P/1 LAMPADA FLUORESCENTE 20W/127</v>
          </cell>
          <cell r="C8052" t="str">
            <v>UN</v>
          </cell>
          <cell r="D8052">
            <v>2</v>
          </cell>
          <cell r="E8052">
            <v>6.51</v>
          </cell>
          <cell r="F8052">
            <v>7.62</v>
          </cell>
          <cell r="H8052">
            <v>8.5399999999999991</v>
          </cell>
          <cell r="I8052" t="str">
            <v>MATE MELE 1103</v>
          </cell>
        </row>
        <row r="8053">
          <cell r="B8053" t="str">
            <v>V</v>
          </cell>
        </row>
        <row r="8054">
          <cell r="A8054">
            <v>12314</v>
          </cell>
          <cell r="B8054" t="str">
            <v>REATOR PARTIDA RAPIDA P/ 1 LAMPADA FLUORESCENTE 110W/220V</v>
          </cell>
          <cell r="C8054" t="str">
            <v>UN</v>
          </cell>
          <cell r="D8054">
            <v>2</v>
          </cell>
          <cell r="E8054">
            <v>38.71</v>
          </cell>
          <cell r="F8054">
            <v>45.32</v>
          </cell>
          <cell r="H8054">
            <v>50.81</v>
          </cell>
          <cell r="I8054" t="str">
            <v>MATE MELE 12314</v>
          </cell>
        </row>
        <row r="8055">
          <cell r="A8055">
            <v>1088</v>
          </cell>
          <cell r="B8055" t="str">
            <v>REATOR PARTIDA RAPIDA P/ 1 LAMPADA FLUORESCENTE 20W/127V</v>
          </cell>
          <cell r="C8055" t="str">
            <v>UN</v>
          </cell>
          <cell r="D8055">
            <v>2</v>
          </cell>
          <cell r="E8055">
            <v>14.83</v>
          </cell>
          <cell r="F8055">
            <v>17.36</v>
          </cell>
          <cell r="H8055">
            <v>19.46</v>
          </cell>
          <cell r="I8055" t="str">
            <v>MATE MELE 1088</v>
          </cell>
        </row>
        <row r="8056">
          <cell r="A8056">
            <v>1077</v>
          </cell>
          <cell r="B8056" t="str">
            <v>REATOR PARTIDA RAPIDA P/ 1 LAMPADA FLUORESCENTE 20W/220V</v>
          </cell>
          <cell r="C8056" t="str">
            <v>UN</v>
          </cell>
          <cell r="D8056">
            <v>2</v>
          </cell>
          <cell r="E8056">
            <v>14.18</v>
          </cell>
          <cell r="F8056">
            <v>16.600000000000001</v>
          </cell>
          <cell r="H8056">
            <v>18.61</v>
          </cell>
          <cell r="I8056" t="str">
            <v>MATE MELE 1077</v>
          </cell>
        </row>
        <row r="8057">
          <cell r="A8057">
            <v>1087</v>
          </cell>
          <cell r="B8057" t="str">
            <v>REATOR PARTIDA RAPIDA P/ 1 LAMPADA FLUORESCENTE 40W/127V</v>
          </cell>
          <cell r="C8057" t="str">
            <v>UN</v>
          </cell>
          <cell r="D8057">
            <v>2</v>
          </cell>
          <cell r="E8057">
            <v>14.83</v>
          </cell>
          <cell r="F8057">
            <v>17.36</v>
          </cell>
          <cell r="H8057">
            <v>19.46</v>
          </cell>
          <cell r="I8057" t="str">
            <v>MATE MELE 1087</v>
          </cell>
        </row>
        <row r="8058">
          <cell r="A8058">
            <v>1078</v>
          </cell>
          <cell r="B8058" t="str">
            <v>REATOR PARTIDA RAPIDA P/ 1 LAMPADA FLUORESCENTE 40W/220V</v>
          </cell>
          <cell r="C8058" t="str">
            <v>UN</v>
          </cell>
          <cell r="D8058">
            <v>2</v>
          </cell>
          <cell r="E8058">
            <v>14.18</v>
          </cell>
          <cell r="F8058">
            <v>16.600000000000001</v>
          </cell>
          <cell r="H8058">
            <v>18.61</v>
          </cell>
          <cell r="I8058" t="str">
            <v>MATE MELE 1078</v>
          </cell>
        </row>
        <row r="8059">
          <cell r="A8059">
            <v>12315</v>
          </cell>
          <cell r="B8059" t="str">
            <v>REATOR PARTIDA RAPIDA P/ 1 LAMPADA FLUORESCENTE 85W/220V</v>
          </cell>
          <cell r="C8059" t="str">
            <v>UN</v>
          </cell>
          <cell r="D8059">
            <v>2</v>
          </cell>
          <cell r="E8059">
            <v>36.94</v>
          </cell>
          <cell r="F8059">
            <v>43.24</v>
          </cell>
          <cell r="H8059">
            <v>48.48</v>
          </cell>
          <cell r="I8059" t="str">
            <v>MATE MELE 12315</v>
          </cell>
        </row>
        <row r="8060">
          <cell r="A8060">
            <v>1086</v>
          </cell>
          <cell r="B8060" t="str">
            <v>REATOR PARTIDA RAPIDA P/ 2 LAMPADAS FLUORESCENTES 20W/127V</v>
          </cell>
          <cell r="C8060" t="str">
            <v>UN</v>
          </cell>
          <cell r="D8060">
            <v>2</v>
          </cell>
          <cell r="E8060">
            <v>20.239999999999998</v>
          </cell>
          <cell r="F8060">
            <v>23.69</v>
          </cell>
          <cell r="H8060">
            <v>26.57</v>
          </cell>
          <cell r="I8060" t="str">
            <v>MATE MELE 1086</v>
          </cell>
        </row>
        <row r="8061">
          <cell r="A8061">
            <v>1084</v>
          </cell>
          <cell r="B8061" t="str">
            <v>REATOR PARTIDA RAPIDA P/ 2 LAMPADAS FLUORESCENTES 20W/220V</v>
          </cell>
          <cell r="C8061" t="str">
            <v>UN</v>
          </cell>
          <cell r="D8061">
            <v>2</v>
          </cell>
          <cell r="E8061">
            <v>20.170000000000002</v>
          </cell>
          <cell r="F8061">
            <v>23.61</v>
          </cell>
          <cell r="H8061">
            <v>26.47</v>
          </cell>
          <cell r="I8061" t="str">
            <v>MATE MELE 1084</v>
          </cell>
        </row>
        <row r="8062">
          <cell r="A8062">
            <v>1079</v>
          </cell>
          <cell r="B8062" t="str">
            <v>REATOR PARTIDA RAPIDA P/ 2 LAMPADAS FLUORESCENTES 40W/127V</v>
          </cell>
          <cell r="C8062" t="str">
            <v>UN</v>
          </cell>
          <cell r="D8062">
            <v>2</v>
          </cell>
          <cell r="E8062">
            <v>22.39</v>
          </cell>
          <cell r="F8062">
            <v>26.21</v>
          </cell>
          <cell r="H8062">
            <v>29.38</v>
          </cell>
          <cell r="I8062" t="str">
            <v>MATE MELE 1079</v>
          </cell>
        </row>
        <row r="8063">
          <cell r="A8063">
            <v>1085</v>
          </cell>
          <cell r="B8063" t="str">
            <v>REATOR PARTIDA RAPIDA P/ 2 LAMPADAS FLUORESCENTES 40W/220V</v>
          </cell>
          <cell r="C8063" t="str">
            <v>UN</v>
          </cell>
          <cell r="D8063">
            <v>2</v>
          </cell>
          <cell r="E8063">
            <v>21.45</v>
          </cell>
          <cell r="F8063">
            <v>25.11</v>
          </cell>
          <cell r="H8063">
            <v>28.16</v>
          </cell>
          <cell r="I8063" t="str">
            <v>MATE MELE 1085</v>
          </cell>
        </row>
        <row r="8064">
          <cell r="A8064">
            <v>5104</v>
          </cell>
          <cell r="B8064" t="str">
            <v>REBITE DE ALUMINIO VAZADO DE REPUXO, 3,2 X 8MM - (1KG=1025UN</v>
          </cell>
          <cell r="C8064" t="str">
            <v>KG</v>
          </cell>
          <cell r="D8064">
            <v>2</v>
          </cell>
          <cell r="E8064">
            <v>59.32</v>
          </cell>
          <cell r="F8064">
            <v>59.59</v>
          </cell>
          <cell r="H8064">
            <v>68.44</v>
          </cell>
          <cell r="I8064" t="str">
            <v>MATE MDIV 5104</v>
          </cell>
        </row>
        <row r="8065">
          <cell r="B8065" t="str">
            <v>ID)</v>
          </cell>
        </row>
        <row r="8066">
          <cell r="A8066">
            <v>14575</v>
          </cell>
          <cell r="B8066" t="str">
            <v>RECICLADORA DE PAVIMENTACAO ASFALTICA  A FRIO, WIRTGEN, MODE</v>
          </cell>
          <cell r="C8066" t="str">
            <v>UN</v>
          </cell>
          <cell r="D8066" t="str">
            <v>2  1.99</v>
          </cell>
          <cell r="E8066" t="str">
            <v>1.230,00  1</v>
          </cell>
          <cell r="F8066" t="str">
            <v>.991.230,00</v>
          </cell>
          <cell r="G8066" t="str">
            <v>1.99</v>
          </cell>
          <cell r="H8066">
            <v>1230</v>
          </cell>
          <cell r="I8066" t="str">
            <v>EQHP EQAQ 14575</v>
          </cell>
        </row>
        <row r="8067">
          <cell r="B8067" t="str">
            <v>LO W 1900, DIESEL, POTÊNCIA  435 HP</v>
          </cell>
        </row>
        <row r="8068">
          <cell r="A8068">
            <v>5240</v>
          </cell>
          <cell r="B8068" t="str">
            <v>REDUCAO C/BOLSAS FOFO JM DN     700 X  500</v>
          </cell>
          <cell r="C8068" t="str">
            <v>UN</v>
          </cell>
          <cell r="D8068">
            <v>2</v>
          </cell>
          <cell r="E8068">
            <v>5006.6499999999996</v>
          </cell>
          <cell r="F8068">
            <v>6399.55</v>
          </cell>
          <cell r="H8068">
            <v>9252.94</v>
          </cell>
          <cell r="I8068" t="str">
            <v>MATE MHIS 5240</v>
          </cell>
        </row>
        <row r="8069">
          <cell r="A8069">
            <v>5117</v>
          </cell>
          <cell r="B8069" t="str">
            <v>REDUCAO C/BOLSAS FOFO JM DN     700 X  600</v>
          </cell>
          <cell r="C8069" t="str">
            <v>UN</v>
          </cell>
          <cell r="D8069">
            <v>2</v>
          </cell>
          <cell r="E8069">
            <v>5152.47</v>
          </cell>
          <cell r="F8069">
            <v>6585.94</v>
          </cell>
          <cell r="H8069">
            <v>9522.43</v>
          </cell>
          <cell r="I8069" t="str">
            <v>MATE MHIS 5117</v>
          </cell>
        </row>
        <row r="8070">
          <cell r="A8070">
            <v>5118</v>
          </cell>
          <cell r="B8070" t="str">
            <v>REDUCAO C/BOLSAS FOFO JM DN     800 X  600</v>
          </cell>
          <cell r="C8070" t="str">
            <v>UN</v>
          </cell>
          <cell r="D8070">
            <v>2</v>
          </cell>
          <cell r="E8070">
            <v>6170.14</v>
          </cell>
          <cell r="F8070">
            <v>7886.75</v>
          </cell>
          <cell r="G8070">
            <v>1</v>
          </cell>
          <cell r="H8070">
            <v>1403.23</v>
          </cell>
          <cell r="I8070" t="str">
            <v>MATE MHIS 5118</v>
          </cell>
        </row>
        <row r="8071">
          <cell r="A8071">
            <v>5239</v>
          </cell>
          <cell r="B8071" t="str">
            <v>REDUCAO C/BOLSAS FOFO JM DN     800 X  700</v>
          </cell>
          <cell r="C8071" t="str">
            <v>UN</v>
          </cell>
          <cell r="D8071">
            <v>2</v>
          </cell>
          <cell r="E8071">
            <v>6582.32</v>
          </cell>
          <cell r="F8071">
            <v>8413.6</v>
          </cell>
          <cell r="G8071">
            <v>1</v>
          </cell>
          <cell r="H8071">
            <v>2164.9899999999998</v>
          </cell>
          <cell r="I8071" t="str">
            <v>MATE MHIS 5239</v>
          </cell>
        </row>
        <row r="8072">
          <cell r="A8072">
            <v>5119</v>
          </cell>
          <cell r="B8072" t="str">
            <v>REDUCAO C/BOLSAS FOFO JM DN    900 X  700</v>
          </cell>
          <cell r="C8072" t="str">
            <v>UN</v>
          </cell>
          <cell r="D8072">
            <v>2</v>
          </cell>
          <cell r="E8072">
            <v>7486.64</v>
          </cell>
          <cell r="F8072">
            <v>9569.51</v>
          </cell>
          <cell r="G8072">
            <v>1</v>
          </cell>
          <cell r="H8072">
            <v>3836.29</v>
          </cell>
          <cell r="I8072" t="str">
            <v>MATE MHIS 5119</v>
          </cell>
        </row>
        <row r="8073">
          <cell r="A8073">
            <v>5238</v>
          </cell>
          <cell r="B8073" t="str">
            <v>REDUCAO C/BOLSAS FOFO JM DN    900 X  800</v>
          </cell>
          <cell r="C8073" t="str">
            <v>UN</v>
          </cell>
          <cell r="D8073">
            <v>2</v>
          </cell>
          <cell r="E8073">
            <v>7507.09</v>
          </cell>
          <cell r="F8073">
            <v>9595.65</v>
          </cell>
          <cell r="G8073">
            <v>1</v>
          </cell>
          <cell r="H8073">
            <v>3874.08</v>
          </cell>
          <cell r="I8073" t="str">
            <v>MATE MHIS 5238</v>
          </cell>
        </row>
        <row r="8074">
          <cell r="A8074">
            <v>5120</v>
          </cell>
          <cell r="B8074" t="str">
            <v>REDUCAO C/BOLSAS FOFO JM DN 1000 X    800</v>
          </cell>
          <cell r="C8074" t="str">
            <v>UN</v>
          </cell>
          <cell r="D8074" t="str">
            <v>2     1</v>
          </cell>
          <cell r="E8074" t="str">
            <v>0.022,18</v>
          </cell>
          <cell r="F8074">
            <v>12810.46</v>
          </cell>
          <cell r="G8074">
            <v>1</v>
          </cell>
          <cell r="H8074">
            <v>8522.2900000000009</v>
          </cell>
          <cell r="I8074" t="str">
            <v>MATE MHIS 5120</v>
          </cell>
        </row>
        <row r="8075">
          <cell r="A8075">
            <v>5121</v>
          </cell>
          <cell r="B8075" t="str">
            <v>REDUCAO C/BOLSAS FOFO JM DN 1000 X    900</v>
          </cell>
          <cell r="C8075" t="str">
            <v>UN</v>
          </cell>
          <cell r="D8075" t="str">
            <v>2     1</v>
          </cell>
          <cell r="E8075" t="str">
            <v>0.134,86</v>
          </cell>
          <cell r="F8075">
            <v>12954.49</v>
          </cell>
          <cell r="G8075">
            <v>1</v>
          </cell>
          <cell r="H8075">
            <v>8730.5400000000009</v>
          </cell>
          <cell r="I8075" t="str">
            <v>MATE MHIS 5121</v>
          </cell>
        </row>
        <row r="8076">
          <cell r="A8076">
            <v>5237</v>
          </cell>
          <cell r="B8076" t="str">
            <v>REDUCAO C/BOLSAS FOFO JM DN 1200 X 1000</v>
          </cell>
          <cell r="C8076" t="str">
            <v>UN</v>
          </cell>
          <cell r="D8076" t="str">
            <v>2     1</v>
          </cell>
          <cell r="E8076">
            <v>3988.98</v>
          </cell>
          <cell r="F8076">
            <v>17880.87</v>
          </cell>
          <cell r="G8076">
            <v>2</v>
          </cell>
          <cell r="H8076">
            <v>5853.46</v>
          </cell>
          <cell r="I8076" t="str">
            <v>MATE MHIS 5237</v>
          </cell>
        </row>
        <row r="8077">
          <cell r="A8077" t="str">
            <v>ÓDIGO</v>
          </cell>
          <cell r="B8077" t="str">
            <v>| DESCRIÇÃO DO INSUMO</v>
          </cell>
          <cell r="C8077" t="str">
            <v>| UNID.</v>
          </cell>
          <cell r="D8077" t="str">
            <v>| CAT.</v>
          </cell>
          <cell r="E8077" t="str">
            <v>P R E Ç O</v>
          </cell>
          <cell r="F8077" t="str">
            <v>S  C A L C</v>
          </cell>
          <cell r="G8077" t="str">
            <v>U L A</v>
          </cell>
          <cell r="H8077" t="str">
            <v>D O S  |</v>
          </cell>
          <cell r="I8077" t="str">
            <v>COD.INTELIGENTE</v>
          </cell>
        </row>
        <row r="8078">
          <cell r="D8078">
            <v>1</v>
          </cell>
          <cell r="E8078" t="str">
            <v>.QUARTIL</v>
          </cell>
          <cell r="F8078" t="str">
            <v>MEDIANO</v>
          </cell>
          <cell r="G8078">
            <v>3</v>
          </cell>
          <cell r="H8078" t="str">
            <v>.QUARTIL</v>
          </cell>
        </row>
        <row r="8080">
          <cell r="A8080" t="str">
            <v>íNCULO..</v>
          </cell>
          <cell r="B8080" t="str">
            <v>...: NACIONAL CAIXA</v>
          </cell>
        </row>
        <row r="8082">
          <cell r="A8082">
            <v>5116</v>
          </cell>
          <cell r="B8082" t="str">
            <v>REDUCAO C/BOLSAS FOFO JM 600X500</v>
          </cell>
          <cell r="C8082" t="str">
            <v>UN</v>
          </cell>
          <cell r="D8082">
            <v>2</v>
          </cell>
          <cell r="E8082">
            <v>1588.05</v>
          </cell>
          <cell r="F8082">
            <v>2029.87</v>
          </cell>
          <cell r="H8082">
            <v>2934.93</v>
          </cell>
          <cell r="I8082" t="str">
            <v>MATE MHIS 5116</v>
          </cell>
        </row>
        <row r="8083">
          <cell r="A8083">
            <v>5283</v>
          </cell>
          <cell r="B8083" t="str">
            <v>REDUCAO C/PONTA E BOLSA JE FOFO DN 100X50 P/TUBO PVC</v>
          </cell>
          <cell r="C8083" t="str">
            <v>UN</v>
          </cell>
          <cell r="D8083">
            <v>2</v>
          </cell>
          <cell r="E8083">
            <v>30.29</v>
          </cell>
          <cell r="F8083">
            <v>38.72</v>
          </cell>
          <cell r="H8083">
            <v>55.99</v>
          </cell>
          <cell r="I8083" t="str">
            <v>MATE MHIS 5283</v>
          </cell>
        </row>
        <row r="8084">
          <cell r="A8084">
            <v>5274</v>
          </cell>
          <cell r="B8084" t="str">
            <v>REDUCAO C/PONTA E BOLSA JE FOFO DN 100X75 P/TUBO PVC</v>
          </cell>
          <cell r="C8084" t="str">
            <v>UN</v>
          </cell>
          <cell r="D8084">
            <v>2</v>
          </cell>
          <cell r="E8084">
            <v>33.049999999999997</v>
          </cell>
          <cell r="F8084">
            <v>42.24</v>
          </cell>
          <cell r="H8084">
            <v>61.08</v>
          </cell>
          <cell r="I8084" t="str">
            <v>MATE MHIS 5274</v>
          </cell>
        </row>
        <row r="8085">
          <cell r="A8085">
            <v>5289</v>
          </cell>
          <cell r="B8085" t="str">
            <v>REDUCAO C/PONTA E BOLSA JE FOFO DN 150X100 P/TUBO PVC</v>
          </cell>
          <cell r="C8085" t="str">
            <v>UN</v>
          </cell>
          <cell r="D8085">
            <v>2</v>
          </cell>
          <cell r="E8085">
            <v>68.849999999999994</v>
          </cell>
          <cell r="F8085">
            <v>88.01</v>
          </cell>
          <cell r="H8085">
            <v>127.25</v>
          </cell>
          <cell r="I8085" t="str">
            <v>MATE MHIS 5289</v>
          </cell>
        </row>
        <row r="8086">
          <cell r="A8086">
            <v>5276</v>
          </cell>
          <cell r="B8086" t="str">
            <v>REDUCAO C/PONTA E BOLSA JE FOFO DN 150X75 P/TUBO PVC</v>
          </cell>
          <cell r="C8086" t="str">
            <v>UN</v>
          </cell>
          <cell r="D8086">
            <v>2</v>
          </cell>
          <cell r="E8086">
            <v>52.33</v>
          </cell>
          <cell r="F8086">
            <v>66.89</v>
          </cell>
          <cell r="H8086">
            <v>96.71</v>
          </cell>
          <cell r="I8086" t="str">
            <v>MATE MHIS 5276</v>
          </cell>
        </row>
        <row r="8087">
          <cell r="A8087">
            <v>5288</v>
          </cell>
          <cell r="B8087" t="str">
            <v>REDUCAO C/PONTA E BOLSA JE FOFO DN 200X100 P/TUBO PVC</v>
          </cell>
          <cell r="C8087" t="str">
            <v>UN</v>
          </cell>
          <cell r="D8087">
            <v>2</v>
          </cell>
          <cell r="E8087">
            <v>72.98</v>
          </cell>
          <cell r="F8087">
            <v>93.29</v>
          </cell>
          <cell r="H8087">
            <v>134.88999999999999</v>
          </cell>
          <cell r="I8087" t="str">
            <v>MATE MHIS 5288</v>
          </cell>
        </row>
        <row r="8088">
          <cell r="A8088">
            <v>5172</v>
          </cell>
          <cell r="B8088" t="str">
            <v>REDUCAO CONCENTRICA C/FLANGES FOFO PN-10 DN    350 X  300</v>
          </cell>
          <cell r="C8088" t="str">
            <v>UN</v>
          </cell>
          <cell r="D8088">
            <v>2</v>
          </cell>
          <cell r="E8088">
            <v>1002.85</v>
          </cell>
          <cell r="F8088">
            <v>1281.8599999999999</v>
          </cell>
          <cell r="H8088">
            <v>1853.41</v>
          </cell>
          <cell r="I8088" t="str">
            <v>MATE MHIS 5172</v>
          </cell>
        </row>
        <row r="8089">
          <cell r="A8089">
            <v>5174</v>
          </cell>
          <cell r="B8089" t="str">
            <v>REDUCAO CONCENTRICA C/FLANGES FOFO PN-10 DN    400 X   350</v>
          </cell>
          <cell r="C8089" t="str">
            <v>UN</v>
          </cell>
          <cell r="D8089">
            <v>2</v>
          </cell>
          <cell r="E8089">
            <v>948.2</v>
          </cell>
          <cell r="F8089">
            <v>1212</v>
          </cell>
          <cell r="H8089">
            <v>1752.4</v>
          </cell>
          <cell r="I8089" t="str">
            <v>MATE MHIS 5174</v>
          </cell>
        </row>
        <row r="8090">
          <cell r="A8090">
            <v>5219</v>
          </cell>
          <cell r="B8090" t="str">
            <v>REDUCAO CONCENTRICA C/FLANGES FOFO PN-10 DN    400 X  250</v>
          </cell>
          <cell r="C8090" t="str">
            <v>UN</v>
          </cell>
          <cell r="D8090">
            <v>2</v>
          </cell>
          <cell r="E8090">
            <v>560.91999999999996</v>
          </cell>
          <cell r="F8090">
            <v>716.98</v>
          </cell>
          <cell r="H8090">
            <v>1036.67</v>
          </cell>
          <cell r="I8090" t="str">
            <v>MATE MHIS 5219</v>
          </cell>
        </row>
        <row r="8091">
          <cell r="A8091">
            <v>5173</v>
          </cell>
          <cell r="B8091" t="str">
            <v>REDUCAO CONCENTRICA C/FLANGES FOFO PN-10 DN    400 X  300</v>
          </cell>
          <cell r="C8091" t="str">
            <v>UN</v>
          </cell>
          <cell r="D8091">
            <v>2</v>
          </cell>
          <cell r="E8091">
            <v>716.14</v>
          </cell>
          <cell r="F8091">
            <v>915.38</v>
          </cell>
          <cell r="H8091">
            <v>1323.53</v>
          </cell>
          <cell r="I8091" t="str">
            <v>MATE MHIS 5173</v>
          </cell>
        </row>
        <row r="8092">
          <cell r="A8092">
            <v>5177</v>
          </cell>
          <cell r="B8092" t="str">
            <v>REDUCAO CONCENTRICA C/FLANGES FOFO PN-10 DN    500 X  400</v>
          </cell>
          <cell r="C8092" t="str">
            <v>UN</v>
          </cell>
          <cell r="D8092">
            <v>2</v>
          </cell>
          <cell r="E8092">
            <v>1437.81</v>
          </cell>
          <cell r="F8092">
            <v>1837.83</v>
          </cell>
          <cell r="H8092">
            <v>2657.26</v>
          </cell>
          <cell r="I8092" t="str">
            <v>MATE MHIS 5177</v>
          </cell>
        </row>
        <row r="8093">
          <cell r="A8093">
            <v>5178</v>
          </cell>
          <cell r="B8093" t="str">
            <v>REDUCAO CONCENTRICA C/FLANGES FOFO PN-10 DN    600 X  500</v>
          </cell>
          <cell r="C8093" t="str">
            <v>UN</v>
          </cell>
          <cell r="D8093">
            <v>2</v>
          </cell>
          <cell r="E8093">
            <v>2071.81</v>
          </cell>
          <cell r="F8093">
            <v>2648.21</v>
          </cell>
          <cell r="H8093">
            <v>3828.98</v>
          </cell>
          <cell r="I8093" t="str">
            <v>MATE MHIS 5178</v>
          </cell>
        </row>
        <row r="8094">
          <cell r="A8094">
            <v>5179</v>
          </cell>
          <cell r="B8094" t="str">
            <v>REDUCAO CONCENTRICA C/FLANGES FOFO PN-10 DN    700 X  600</v>
          </cell>
          <cell r="C8094" t="str">
            <v>UN</v>
          </cell>
          <cell r="D8094">
            <v>2</v>
          </cell>
          <cell r="E8094">
            <v>3021.06</v>
          </cell>
          <cell r="F8094">
            <v>3861.55</v>
          </cell>
          <cell r="H8094">
            <v>5583.31</v>
          </cell>
          <cell r="I8094" t="str">
            <v>MATE MHIS 5179</v>
          </cell>
        </row>
        <row r="8095">
          <cell r="A8095">
            <v>5217</v>
          </cell>
          <cell r="B8095" t="str">
            <v>REDUCAO CONCENTRICA C/FLANGES FOFO PN-10 DN    800 X  700</v>
          </cell>
          <cell r="C8095" t="str">
            <v>UN</v>
          </cell>
          <cell r="D8095">
            <v>2</v>
          </cell>
          <cell r="E8095">
            <v>3585.42</v>
          </cell>
          <cell r="F8095">
            <v>4582.92</v>
          </cell>
          <cell r="H8095">
            <v>6626.32</v>
          </cell>
          <cell r="I8095" t="str">
            <v>MATE MHIS 5217</v>
          </cell>
        </row>
        <row r="8096">
          <cell r="A8096">
            <v>5180</v>
          </cell>
          <cell r="B8096" t="str">
            <v>REDUCAO CONCENTRICA C/FLANGES FOFO PN-10 DN    900 X  800</v>
          </cell>
          <cell r="C8096" t="str">
            <v>UN</v>
          </cell>
          <cell r="D8096">
            <v>2</v>
          </cell>
          <cell r="E8096">
            <v>3739.31</v>
          </cell>
          <cell r="F8096">
            <v>4779.63</v>
          </cell>
          <cell r="H8096">
            <v>6910.73</v>
          </cell>
          <cell r="I8096" t="str">
            <v>MATE MHIS 5180</v>
          </cell>
        </row>
        <row r="8097">
          <cell r="A8097">
            <v>5181</v>
          </cell>
          <cell r="B8097" t="str">
            <v>REDUCAO CONCENTRICA C/FLANGES FOFO PN-10 DN 1000 X   900</v>
          </cell>
          <cell r="C8097" t="str">
            <v>UN</v>
          </cell>
          <cell r="D8097">
            <v>2</v>
          </cell>
          <cell r="E8097">
            <v>4611.18</v>
          </cell>
          <cell r="F8097">
            <v>5894.06</v>
          </cell>
          <cell r="H8097">
            <v>8522.06</v>
          </cell>
          <cell r="I8097" t="str">
            <v>MATE MHIS 5181</v>
          </cell>
        </row>
        <row r="8098">
          <cell r="A8098">
            <v>5182</v>
          </cell>
          <cell r="B8098" t="str">
            <v>REDUCAO CONCENTRICA C/FLANGES FOFO PN-10 DN 1200X1000</v>
          </cell>
          <cell r="C8098" t="str">
            <v>UN</v>
          </cell>
          <cell r="D8098">
            <v>2</v>
          </cell>
          <cell r="E8098">
            <v>7457.92</v>
          </cell>
          <cell r="F8098">
            <v>9532.7999999999993</v>
          </cell>
          <cell r="G8098">
            <v>1</v>
          </cell>
          <cell r="H8098">
            <v>3783.22</v>
          </cell>
          <cell r="I8098" t="str">
            <v>MATE MHIS 5182</v>
          </cell>
        </row>
        <row r="8099">
          <cell r="A8099">
            <v>12536</v>
          </cell>
          <cell r="B8099" t="str">
            <v>REDUCAO CONCENTRICA C/FLANGES FOFO PN-10/16 DN    100 X    5</v>
          </cell>
          <cell r="C8099" t="str">
            <v>UN</v>
          </cell>
          <cell r="D8099">
            <v>2</v>
          </cell>
          <cell r="E8099">
            <v>92.43</v>
          </cell>
          <cell r="F8099">
            <v>118.15</v>
          </cell>
          <cell r="H8099">
            <v>170.83</v>
          </cell>
          <cell r="I8099" t="str">
            <v>MATE MHIS 12536</v>
          </cell>
        </row>
        <row r="8100">
          <cell r="B8100">
            <v>0</v>
          </cell>
        </row>
        <row r="8101">
          <cell r="A8101">
            <v>5222</v>
          </cell>
          <cell r="B8101" t="str">
            <v>REDUCAO CONCENTRICA C/FLANGES FOFO PN-10/16 DN    150 X    8</v>
          </cell>
          <cell r="C8101" t="str">
            <v>UN</v>
          </cell>
          <cell r="D8101">
            <v>2</v>
          </cell>
          <cell r="E8101">
            <v>106.03</v>
          </cell>
          <cell r="F8101">
            <v>135.54</v>
          </cell>
          <cell r="H8101">
            <v>195.97</v>
          </cell>
          <cell r="I8101" t="str">
            <v>MATE MHIS 5222</v>
          </cell>
        </row>
        <row r="8102">
          <cell r="B8102">
            <v>0</v>
          </cell>
        </row>
        <row r="8103">
          <cell r="A8103">
            <v>5215</v>
          </cell>
          <cell r="B8103" t="str">
            <v>REDUCAO CONCENTRICA C/FLANGES FOFO PN-10/16 DN    150 X  100</v>
          </cell>
          <cell r="C8103" t="str">
            <v>UN</v>
          </cell>
          <cell r="D8103">
            <v>2</v>
          </cell>
          <cell r="E8103">
            <v>107.41</v>
          </cell>
          <cell r="F8103">
            <v>137.30000000000001</v>
          </cell>
          <cell r="H8103">
            <v>198.51</v>
          </cell>
          <cell r="I8103" t="str">
            <v>MATE MHIS 5215</v>
          </cell>
        </row>
        <row r="8104">
          <cell r="A8104">
            <v>5220</v>
          </cell>
          <cell r="B8104" t="str">
            <v>REDUCAO CONCENTRICA C/FLANGES FOFO PN-10/16 DN    200 X  100</v>
          </cell>
          <cell r="C8104" t="str">
            <v>UN</v>
          </cell>
          <cell r="D8104">
            <v>2</v>
          </cell>
          <cell r="E8104">
            <v>162.51</v>
          </cell>
          <cell r="F8104">
            <v>207.72</v>
          </cell>
          <cell r="H8104">
            <v>300.33999999999997</v>
          </cell>
          <cell r="I8104" t="str">
            <v>MATE MHIS 5220</v>
          </cell>
        </row>
        <row r="8105">
          <cell r="A8105">
            <v>5169</v>
          </cell>
          <cell r="B8105" t="str">
            <v>REDUCAO CONCENTRICA C/FLANGES FOFO PN-10/16 DN    200 X  150</v>
          </cell>
          <cell r="C8105" t="str">
            <v>UN</v>
          </cell>
          <cell r="D8105">
            <v>2</v>
          </cell>
          <cell r="E8105">
            <v>165.26</v>
          </cell>
          <cell r="F8105">
            <v>211.24</v>
          </cell>
          <cell r="H8105">
            <v>305.43</v>
          </cell>
          <cell r="I8105" t="str">
            <v>MATE MHIS 5169</v>
          </cell>
        </row>
        <row r="8106">
          <cell r="A8106">
            <v>12539</v>
          </cell>
          <cell r="B8106" t="str">
            <v>REDUCAO CONCENTRICA C/FLANGES FOFO PN-10/16 DN    250 X  150</v>
          </cell>
          <cell r="C8106" t="str">
            <v>UN</v>
          </cell>
          <cell r="D8106">
            <v>2</v>
          </cell>
          <cell r="E8106">
            <v>486</v>
          </cell>
          <cell r="F8106">
            <v>621.22</v>
          </cell>
          <cell r="H8106">
            <v>898.2</v>
          </cell>
          <cell r="I8106" t="str">
            <v>MATE MHIS 12539</v>
          </cell>
        </row>
        <row r="8107">
          <cell r="A8107">
            <v>5170</v>
          </cell>
          <cell r="B8107" t="str">
            <v>REDUCAO CONCENTRICA C/FLANGES FOFO PN-10/16 DN    250 X  200</v>
          </cell>
          <cell r="C8107" t="str">
            <v>UN</v>
          </cell>
          <cell r="D8107">
            <v>2</v>
          </cell>
          <cell r="E8107">
            <v>261.66000000000003</v>
          </cell>
          <cell r="F8107">
            <v>334.46</v>
          </cell>
          <cell r="H8107">
            <v>483.59</v>
          </cell>
          <cell r="I8107" t="str">
            <v>MATE MHIS 5170</v>
          </cell>
        </row>
        <row r="8108">
          <cell r="A8108" t="str">
            <v>ÓDIGO</v>
          </cell>
          <cell r="B8108" t="str">
            <v>| DESCRIÇÃO DO INSUMO</v>
          </cell>
          <cell r="C8108" t="str">
            <v>| UNID.</v>
          </cell>
          <cell r="D8108" t="str">
            <v>| CAT.</v>
          </cell>
          <cell r="E8108" t="str">
            <v>P R E Ç O</v>
          </cell>
          <cell r="F8108" t="str">
            <v>S  C A L C</v>
          </cell>
          <cell r="G8108" t="str">
            <v>U L A</v>
          </cell>
          <cell r="H8108" t="str">
            <v>D O S  |</v>
          </cell>
          <cell r="I8108" t="str">
            <v>COD.INTELIGENTE</v>
          </cell>
        </row>
        <row r="8109">
          <cell r="D8109">
            <v>1</v>
          </cell>
          <cell r="E8109" t="str">
            <v>.QUARTIL</v>
          </cell>
          <cell r="F8109" t="str">
            <v>MEDIANO</v>
          </cell>
          <cell r="G8109">
            <v>3</v>
          </cell>
          <cell r="H8109" t="str">
            <v>.QUARTIL</v>
          </cell>
        </row>
        <row r="8111">
          <cell r="A8111" t="str">
            <v>íNCULO..</v>
          </cell>
          <cell r="B8111" t="str">
            <v>...: NACIONAL CAIXA</v>
          </cell>
        </row>
        <row r="8113">
          <cell r="A8113">
            <v>12541</v>
          </cell>
          <cell r="B8113" t="str">
            <v>REDUCAO CONCENTRICA C/FLANGES FOFO PN-10/16 DN    300 X   20</v>
          </cell>
          <cell r="C8113" t="str">
            <v>UN</v>
          </cell>
          <cell r="D8113">
            <v>2</v>
          </cell>
          <cell r="E8113">
            <v>542.08000000000004</v>
          </cell>
          <cell r="F8113">
            <v>692.89</v>
          </cell>
          <cell r="H8113">
            <v>1001.84</v>
          </cell>
          <cell r="I8113" t="str">
            <v>MATE MHIS 12541</v>
          </cell>
        </row>
        <row r="8114">
          <cell r="B8114">
            <v>0</v>
          </cell>
        </row>
        <row r="8115">
          <cell r="A8115">
            <v>12540</v>
          </cell>
          <cell r="B8115" t="str">
            <v>REDUCAO CONCENTRICA C/FLANGES FOFO PN-10/16 DN    300 X  150</v>
          </cell>
          <cell r="C8115" t="str">
            <v>UN</v>
          </cell>
          <cell r="D8115">
            <v>2</v>
          </cell>
          <cell r="E8115">
            <v>486.97</v>
          </cell>
          <cell r="F8115">
            <v>622.45000000000005</v>
          </cell>
          <cell r="H8115">
            <v>899.99</v>
          </cell>
          <cell r="I8115" t="str">
            <v>MATE MHIS 12540</v>
          </cell>
        </row>
        <row r="8116">
          <cell r="A8116">
            <v>5171</v>
          </cell>
          <cell r="B8116" t="str">
            <v>REDUCAO CONCENTRICA C/FLANGES FOFO PN-10/16 DN    300 X  250</v>
          </cell>
          <cell r="C8116" t="str">
            <v>UN</v>
          </cell>
          <cell r="D8116">
            <v>2</v>
          </cell>
          <cell r="E8116">
            <v>330.52</v>
          </cell>
          <cell r="F8116">
            <v>422.48</v>
          </cell>
          <cell r="H8116">
            <v>610.85</v>
          </cell>
          <cell r="I8116" t="str">
            <v>MATE MHIS 5171</v>
          </cell>
        </row>
        <row r="8117">
          <cell r="A8117">
            <v>5167</v>
          </cell>
          <cell r="B8117" t="str">
            <v>REDUCAO CONCENTRICA C/FLANGES FOFO PN-10/16/25 DN     80 X</v>
          </cell>
          <cell r="C8117" t="str">
            <v>UN</v>
          </cell>
          <cell r="D8117">
            <v>2</v>
          </cell>
          <cell r="E8117">
            <v>81.31</v>
          </cell>
          <cell r="F8117">
            <v>103.93</v>
          </cell>
          <cell r="H8117">
            <v>150.27000000000001</v>
          </cell>
          <cell r="I8117" t="str">
            <v>MATE MHIS 5167</v>
          </cell>
        </row>
        <row r="8118">
          <cell r="B8118">
            <v>50</v>
          </cell>
        </row>
        <row r="8119">
          <cell r="A8119">
            <v>5216</v>
          </cell>
          <cell r="B8119" t="str">
            <v>REDUCAO CONCENTRICA C/FLANGES FOFO PN-10/16/25 DN   100 X</v>
          </cell>
          <cell r="C8119" t="str">
            <v>UN</v>
          </cell>
          <cell r="D8119">
            <v>2</v>
          </cell>
          <cell r="E8119">
            <v>63.34</v>
          </cell>
          <cell r="F8119">
            <v>80.97</v>
          </cell>
          <cell r="H8119">
            <v>117.07</v>
          </cell>
          <cell r="I8119" t="str">
            <v>MATE MHIS 5216</v>
          </cell>
        </row>
        <row r="8120">
          <cell r="B8120">
            <v>80</v>
          </cell>
        </row>
        <row r="8121">
          <cell r="A8121">
            <v>15011</v>
          </cell>
          <cell r="B8121" t="str">
            <v>REDUCAO CONCENTRICA C/FLANGES FOFO PN-16 DN    200 X  100</v>
          </cell>
          <cell r="C8121" t="str">
            <v>UN</v>
          </cell>
          <cell r="D8121">
            <v>2</v>
          </cell>
          <cell r="E8121">
            <v>225.25</v>
          </cell>
          <cell r="F8121">
            <v>287.92</v>
          </cell>
          <cell r="H8121">
            <v>416.3</v>
          </cell>
          <cell r="I8121" t="str">
            <v>MATE MHIS 15011</v>
          </cell>
        </row>
        <row r="8122">
          <cell r="A8122">
            <v>15012</v>
          </cell>
          <cell r="B8122" t="str">
            <v>REDUCAO CONCENTRICA C/FLANGES FOFO PN-16 DN    250 X  150</v>
          </cell>
          <cell r="C8122" t="str">
            <v>UN</v>
          </cell>
          <cell r="D8122">
            <v>2</v>
          </cell>
          <cell r="E8122">
            <v>486</v>
          </cell>
          <cell r="F8122">
            <v>621.22</v>
          </cell>
          <cell r="H8122">
            <v>898.2</v>
          </cell>
          <cell r="I8122" t="str">
            <v>MATE MHIS 15012</v>
          </cell>
        </row>
        <row r="8123">
          <cell r="A8123">
            <v>15014</v>
          </cell>
          <cell r="B8123" t="str">
            <v>REDUCAO CONCENTRICA C/FLANGES FOFO PN-16 DN    300 X  150</v>
          </cell>
          <cell r="C8123" t="str">
            <v>UN</v>
          </cell>
          <cell r="D8123">
            <v>2</v>
          </cell>
          <cell r="E8123">
            <v>486.97</v>
          </cell>
          <cell r="F8123">
            <v>622.45000000000005</v>
          </cell>
          <cell r="H8123">
            <v>899.99</v>
          </cell>
          <cell r="I8123" t="str">
            <v>MATE MHIS 15014</v>
          </cell>
        </row>
        <row r="8124">
          <cell r="A8124">
            <v>15013</v>
          </cell>
          <cell r="B8124" t="str">
            <v>REDUCAO CONCENTRICA C/FLANGES FOFO PN-16 DN    300 X  200</v>
          </cell>
          <cell r="C8124" t="str">
            <v>UN</v>
          </cell>
          <cell r="D8124">
            <v>2</v>
          </cell>
          <cell r="E8124">
            <v>517.96</v>
          </cell>
          <cell r="F8124">
            <v>662.06</v>
          </cell>
          <cell r="H8124">
            <v>957.25</v>
          </cell>
          <cell r="I8124" t="str">
            <v>MATE MHIS 15013</v>
          </cell>
        </row>
        <row r="8125">
          <cell r="A8125">
            <v>5187</v>
          </cell>
          <cell r="B8125" t="str">
            <v>REDUCAO CONCENTRICA C/FLANGES FOFO PN-16 DN    350 X    300</v>
          </cell>
          <cell r="C8125" t="str">
            <v>UN</v>
          </cell>
          <cell r="D8125">
            <v>2</v>
          </cell>
          <cell r="E8125">
            <v>1007.18</v>
          </cell>
          <cell r="F8125">
            <v>1287.3900000000001</v>
          </cell>
          <cell r="H8125">
            <v>1861.4</v>
          </cell>
          <cell r="I8125" t="str">
            <v>MATE MHIS 5187</v>
          </cell>
        </row>
        <row r="8126">
          <cell r="A8126">
            <v>5188</v>
          </cell>
          <cell r="B8126" t="str">
            <v>REDUCAO CONCENTRICA C/FLANGES FOFO PN-16 DN    400 X    300</v>
          </cell>
          <cell r="C8126" t="str">
            <v>UN</v>
          </cell>
          <cell r="D8126">
            <v>2</v>
          </cell>
          <cell r="E8126">
            <v>1095.6600000000001</v>
          </cell>
          <cell r="F8126">
            <v>1400.49</v>
          </cell>
          <cell r="H8126">
            <v>2024.93</v>
          </cell>
          <cell r="I8126" t="str">
            <v>MATE MHIS 5188</v>
          </cell>
        </row>
        <row r="8127">
          <cell r="A8127">
            <v>5189</v>
          </cell>
          <cell r="B8127" t="str">
            <v>REDUCAO CONCENTRICA C/FLANGES FOFO PN-16 DN    400 X    350</v>
          </cell>
          <cell r="C8127" t="str">
            <v>UN</v>
          </cell>
          <cell r="D8127">
            <v>2</v>
          </cell>
          <cell r="E8127">
            <v>822.92</v>
          </cell>
          <cell r="F8127">
            <v>1051.8699999999999</v>
          </cell>
          <cell r="H8127">
            <v>1520.86</v>
          </cell>
          <cell r="I8127" t="str">
            <v>MATE MHIS 5189</v>
          </cell>
        </row>
        <row r="8128">
          <cell r="A8128">
            <v>5192</v>
          </cell>
          <cell r="B8128" t="str">
            <v>REDUCAO CONCENTRICA C/FLANGES FOFO PN-16 DN    500 X    400</v>
          </cell>
          <cell r="C8128" t="str">
            <v>UN</v>
          </cell>
          <cell r="D8128">
            <v>2</v>
          </cell>
          <cell r="E8128">
            <v>1130.02</v>
          </cell>
          <cell r="F8128">
            <v>1444.41</v>
          </cell>
          <cell r="H8128">
            <v>2088.4299999999998</v>
          </cell>
          <cell r="I8128" t="str">
            <v>MATE MHIS 5192</v>
          </cell>
        </row>
        <row r="8129">
          <cell r="A8129">
            <v>5213</v>
          </cell>
          <cell r="B8129" t="str">
            <v>REDUCAO CONCENTRICA C/FLANGES FOFO PN-16 DN    600 X    500</v>
          </cell>
          <cell r="C8129" t="str">
            <v>UN</v>
          </cell>
          <cell r="D8129">
            <v>2</v>
          </cell>
          <cell r="E8129">
            <v>2456.9499999999998</v>
          </cell>
          <cell r="F8129">
            <v>3140.5</v>
          </cell>
          <cell r="H8129">
            <v>4540.7700000000004</v>
          </cell>
          <cell r="I8129" t="str">
            <v>MATE MHIS 5213</v>
          </cell>
        </row>
        <row r="8130">
          <cell r="A8130">
            <v>5212</v>
          </cell>
          <cell r="B8130" t="str">
            <v>REDUCAO CONCENTRICA C/FLANGES FOFO PN-16 DN    700 X     600</v>
          </cell>
          <cell r="C8130" t="str">
            <v>UN</v>
          </cell>
          <cell r="D8130">
            <v>2</v>
          </cell>
          <cell r="E8130">
            <v>2906.13</v>
          </cell>
          <cell r="F8130">
            <v>3714.65</v>
          </cell>
          <cell r="H8130">
            <v>5370.9</v>
          </cell>
          <cell r="I8130" t="str">
            <v>MATE MHIS 5212</v>
          </cell>
        </row>
        <row r="8131">
          <cell r="A8131">
            <v>5193</v>
          </cell>
          <cell r="B8131" t="str">
            <v>REDUCAO CONCENTRICA C/FLANGES FOFO PN-16 DN    800 X    700</v>
          </cell>
          <cell r="C8131" t="str">
            <v>UN</v>
          </cell>
          <cell r="D8131">
            <v>2</v>
          </cell>
          <cell r="E8131">
            <v>3328.47</v>
          </cell>
          <cell r="F8131">
            <v>4254.49</v>
          </cell>
          <cell r="H8131">
            <v>6151.45</v>
          </cell>
          <cell r="I8131" t="str">
            <v>MATE MHIS 5193</v>
          </cell>
        </row>
        <row r="8132">
          <cell r="A8132">
            <v>5211</v>
          </cell>
          <cell r="B8132" t="str">
            <v>REDUCAO CONCENTRICA C/FLANGES FOFO PN-16 DN    900 X    800</v>
          </cell>
          <cell r="C8132" t="str">
            <v>UN</v>
          </cell>
          <cell r="D8132">
            <v>2</v>
          </cell>
          <cell r="E8132">
            <v>4273.5</v>
          </cell>
          <cell r="F8132">
            <v>5462.44</v>
          </cell>
          <cell r="H8132">
            <v>7897.99</v>
          </cell>
          <cell r="I8132" t="str">
            <v>MATE MHIS 5211</v>
          </cell>
        </row>
        <row r="8133">
          <cell r="A8133">
            <v>5194</v>
          </cell>
          <cell r="B8133" t="str">
            <v>REDUCAO CONCENTRICA C/FLANGES FOFO PN-16 DN 1000 X     900</v>
          </cell>
          <cell r="C8133" t="str">
            <v>UN</v>
          </cell>
          <cell r="D8133">
            <v>2</v>
          </cell>
          <cell r="E8133">
            <v>5414.74</v>
          </cell>
          <cell r="F8133">
            <v>6921.18</v>
          </cell>
          <cell r="G8133">
            <v>1</v>
          </cell>
          <cell r="H8133" t="str">
            <v>0.007,14</v>
          </cell>
          <cell r="I8133" t="str">
            <v>MATE MHIS 5194</v>
          </cell>
        </row>
        <row r="8134">
          <cell r="A8134">
            <v>5195</v>
          </cell>
          <cell r="B8134" t="str">
            <v>REDUCAO CONCENTRICA C/FLANGES FOFO PN-16 DN 1200 X 1000</v>
          </cell>
          <cell r="C8134" t="str">
            <v>UN</v>
          </cell>
          <cell r="D8134">
            <v>2</v>
          </cell>
          <cell r="E8134">
            <v>8745.4500000000007</v>
          </cell>
          <cell r="F8134">
            <v>11178.53</v>
          </cell>
          <cell r="G8134">
            <v>1</v>
          </cell>
          <cell r="H8134">
            <v>6162.73</v>
          </cell>
          <cell r="I8134" t="str">
            <v>MATE MHIS 5195</v>
          </cell>
        </row>
        <row r="8135">
          <cell r="A8135">
            <v>5184</v>
          </cell>
          <cell r="B8135" t="str">
            <v>REDUCAO CONCENTRICA C/FLANGES FOFO PN-16 DN 200X150</v>
          </cell>
          <cell r="C8135" t="str">
            <v>UN</v>
          </cell>
          <cell r="D8135">
            <v>2</v>
          </cell>
          <cell r="E8135">
            <v>360.77</v>
          </cell>
          <cell r="F8135">
            <v>461.14</v>
          </cell>
          <cell r="H8135">
            <v>666.75</v>
          </cell>
          <cell r="I8135" t="str">
            <v>MATE MHIS 5184</v>
          </cell>
        </row>
        <row r="8136">
          <cell r="A8136">
            <v>5185</v>
          </cell>
          <cell r="B8136" t="str">
            <v>REDUCAO CONCENTRICA C/FLANGES FOFO PN-16 DN 250X200</v>
          </cell>
          <cell r="C8136" t="str">
            <v>UN</v>
          </cell>
          <cell r="D8136">
            <v>2</v>
          </cell>
          <cell r="E8136">
            <v>486.02</v>
          </cell>
          <cell r="F8136">
            <v>621.23</v>
          </cell>
          <cell r="H8136">
            <v>898.22</v>
          </cell>
          <cell r="I8136" t="str">
            <v>MATE MHIS 5185</v>
          </cell>
        </row>
        <row r="8137">
          <cell r="A8137">
            <v>5186</v>
          </cell>
          <cell r="B8137" t="str">
            <v>REDUCAO CONCENTRICA C/FLANGES FOFO PN-16 DN 300X250</v>
          </cell>
          <cell r="C8137" t="str">
            <v>UN</v>
          </cell>
          <cell r="D8137">
            <v>2</v>
          </cell>
          <cell r="E8137">
            <v>542.09</v>
          </cell>
          <cell r="F8137">
            <v>692.91</v>
          </cell>
          <cell r="H8137">
            <v>1001.86</v>
          </cell>
          <cell r="I8137" t="str">
            <v>MATE MHIS 5186</v>
          </cell>
        </row>
        <row r="8138">
          <cell r="A8138">
            <v>5209</v>
          </cell>
          <cell r="B8138" t="str">
            <v>REDUCAO CONCENTRICA C/FLANGES FOFO PN-25 DN     150 X    100</v>
          </cell>
          <cell r="C8138" t="str">
            <v>UN</v>
          </cell>
          <cell r="D8138">
            <v>2</v>
          </cell>
          <cell r="E8138">
            <v>150.47</v>
          </cell>
          <cell r="F8138">
            <v>192.33</v>
          </cell>
          <cell r="H8138">
            <v>278.08</v>
          </cell>
          <cell r="I8138" t="str">
            <v>MATE MHIS 5209</v>
          </cell>
        </row>
        <row r="8139">
          <cell r="A8139" t="str">
            <v>ÓDIGO</v>
          </cell>
          <cell r="B8139" t="str">
            <v>| DESCRIÇÃO DO INSUMO</v>
          </cell>
          <cell r="C8139" t="str">
            <v>| UNID.</v>
          </cell>
          <cell r="D8139" t="str">
            <v>| CAT.</v>
          </cell>
          <cell r="E8139" t="str">
            <v>P R E Ç O</v>
          </cell>
          <cell r="F8139" t="str">
            <v>S  C A L C</v>
          </cell>
          <cell r="G8139" t="str">
            <v>U L A</v>
          </cell>
          <cell r="H8139" t="str">
            <v>D O S  |</v>
          </cell>
          <cell r="I8139" t="str">
            <v>COD.INTELIGENTE</v>
          </cell>
        </row>
        <row r="8140">
          <cell r="D8140">
            <v>1</v>
          </cell>
          <cell r="E8140" t="str">
            <v>.QUARTIL</v>
          </cell>
          <cell r="F8140" t="str">
            <v>MEDIANO</v>
          </cell>
          <cell r="G8140">
            <v>3</v>
          </cell>
          <cell r="H8140" t="str">
            <v>.QUARTIL</v>
          </cell>
        </row>
        <row r="8142">
          <cell r="A8142" t="str">
            <v>íNCULO..</v>
          </cell>
          <cell r="B8142" t="str">
            <v>...: NACIONAL CAIXA</v>
          </cell>
        </row>
        <row r="8144">
          <cell r="A8144">
            <v>5208</v>
          </cell>
          <cell r="B8144" t="str">
            <v>REDUCAO CONCENTRICA C/FLANGES FOFO PN-25 DN     200 X    150</v>
          </cell>
          <cell r="C8144" t="str">
            <v>UN</v>
          </cell>
          <cell r="D8144">
            <v>2</v>
          </cell>
          <cell r="E8144">
            <v>360.77</v>
          </cell>
          <cell r="F8144">
            <v>461.14</v>
          </cell>
          <cell r="H8144">
            <v>666.75</v>
          </cell>
          <cell r="I8144" t="str">
            <v>MATE MHIS 5208</v>
          </cell>
        </row>
        <row r="8145">
          <cell r="A8145">
            <v>5197</v>
          </cell>
          <cell r="B8145" t="str">
            <v>REDUCAO CONCENTRICA C/FLANGES FOFO PN-25 DN     250 X    200</v>
          </cell>
          <cell r="C8145" t="str">
            <v>UN</v>
          </cell>
          <cell r="D8145">
            <v>2</v>
          </cell>
          <cell r="E8145">
            <v>486.02</v>
          </cell>
          <cell r="F8145">
            <v>621.23</v>
          </cell>
          <cell r="H8145">
            <v>898.22</v>
          </cell>
          <cell r="I8145" t="str">
            <v>MATE MHIS 5197</v>
          </cell>
        </row>
        <row r="8146">
          <cell r="A8146">
            <v>5207</v>
          </cell>
          <cell r="B8146" t="str">
            <v>REDUCAO CONCENTRICA C/FLANGES FOFO PN-25 DN     300 X    250</v>
          </cell>
          <cell r="C8146" t="str">
            <v>UN</v>
          </cell>
          <cell r="D8146">
            <v>2</v>
          </cell>
          <cell r="E8146">
            <v>657.38</v>
          </cell>
          <cell r="F8146">
            <v>840.28</v>
          </cell>
          <cell r="H8146">
            <v>1214.94</v>
          </cell>
          <cell r="I8146" t="str">
            <v>MATE MHIS 5207</v>
          </cell>
        </row>
        <row r="8147">
          <cell r="A8147">
            <v>5198</v>
          </cell>
          <cell r="B8147" t="str">
            <v>REDUCAO CONCENTRICA C/FLANGES FOFO PN-25 DN     350 X    300</v>
          </cell>
          <cell r="C8147" t="str">
            <v>UN</v>
          </cell>
          <cell r="D8147">
            <v>2</v>
          </cell>
          <cell r="E8147">
            <v>1130</v>
          </cell>
          <cell r="F8147">
            <v>1444.37</v>
          </cell>
          <cell r="H8147">
            <v>2088.38</v>
          </cell>
          <cell r="I8147" t="str">
            <v>MATE MHIS 5198</v>
          </cell>
        </row>
        <row r="8148">
          <cell r="A8148">
            <v>5206</v>
          </cell>
          <cell r="B8148" t="str">
            <v>REDUCAO CONCENTRICA C/FLANGES FOFO PN-25 DN     400 X    300</v>
          </cell>
          <cell r="C8148" t="str">
            <v>UN</v>
          </cell>
          <cell r="D8148">
            <v>2</v>
          </cell>
          <cell r="E8148">
            <v>1056.28</v>
          </cell>
          <cell r="F8148">
            <v>1350.15</v>
          </cell>
          <cell r="H8148">
            <v>1952.15</v>
          </cell>
          <cell r="I8148" t="str">
            <v>MATE MHIS 5206</v>
          </cell>
        </row>
        <row r="8149">
          <cell r="A8149">
            <v>5199</v>
          </cell>
          <cell r="B8149" t="str">
            <v>REDUCAO CONCENTRICA C/FLANGES FOFO PN-25 DN     400 X    350</v>
          </cell>
          <cell r="C8149" t="str">
            <v>UN</v>
          </cell>
          <cell r="D8149">
            <v>2</v>
          </cell>
          <cell r="E8149">
            <v>1203.67</v>
          </cell>
          <cell r="F8149">
            <v>1538.55</v>
          </cell>
          <cell r="H8149">
            <v>2224.5500000000002</v>
          </cell>
          <cell r="I8149" t="str">
            <v>MATE MHIS 5199</v>
          </cell>
        </row>
        <row r="8150">
          <cell r="A8150">
            <v>5201</v>
          </cell>
          <cell r="B8150" t="str">
            <v>REDUCAO CONCENTRICA C/FLANGES FOFO PN-25 DN     500 X    400</v>
          </cell>
          <cell r="C8150" t="str">
            <v>UN</v>
          </cell>
          <cell r="D8150">
            <v>2</v>
          </cell>
          <cell r="E8150">
            <v>1523.98</v>
          </cell>
          <cell r="F8150">
            <v>1947.97</v>
          </cell>
          <cell r="H8150">
            <v>2816.51</v>
          </cell>
          <cell r="I8150" t="str">
            <v>MATE MHIS 5201</v>
          </cell>
        </row>
        <row r="8151">
          <cell r="A8151">
            <v>5202</v>
          </cell>
          <cell r="B8151" t="str">
            <v>REDUCAO CONCENTRICA C/FLANGES FOFO PN-25 DN     600 X     50</v>
          </cell>
          <cell r="C8151" t="str">
            <v>UN</v>
          </cell>
          <cell r="D8151">
            <v>2</v>
          </cell>
          <cell r="E8151">
            <v>2453.92</v>
          </cell>
          <cell r="F8151">
            <v>3136.63</v>
          </cell>
          <cell r="H8151">
            <v>4535.17</v>
          </cell>
          <cell r="I8151" t="str">
            <v>MATE MHIS 5202</v>
          </cell>
        </row>
        <row r="8152">
          <cell r="B8152">
            <v>0</v>
          </cell>
        </row>
        <row r="8153">
          <cell r="A8153">
            <v>5203</v>
          </cell>
          <cell r="B8153" t="str">
            <v>REDUCAO CONCENTRICA C/FLANGES FOFO PN-25 DN     700 X    600</v>
          </cell>
          <cell r="C8153" t="str">
            <v>UN</v>
          </cell>
          <cell r="D8153">
            <v>2</v>
          </cell>
          <cell r="E8153">
            <v>3509.52</v>
          </cell>
          <cell r="F8153">
            <v>4485.91</v>
          </cell>
          <cell r="H8153">
            <v>6486.05</v>
          </cell>
          <cell r="I8153" t="str">
            <v>MATE MHIS 5203</v>
          </cell>
        </row>
        <row r="8154">
          <cell r="A8154">
            <v>5252</v>
          </cell>
          <cell r="B8154" t="str">
            <v>REDUCAO CONCENTRICA C/FLANGES FOFO PN-25 DN     800 X    700</v>
          </cell>
          <cell r="C8154" t="str">
            <v>UN</v>
          </cell>
          <cell r="D8154">
            <v>2</v>
          </cell>
          <cell r="E8154">
            <v>4309.5</v>
          </cell>
          <cell r="F8154">
            <v>5508.45</v>
          </cell>
          <cell r="H8154">
            <v>7964.52</v>
          </cell>
          <cell r="I8154" t="str">
            <v>MATE MHIS 5252</v>
          </cell>
        </row>
        <row r="8155">
          <cell r="A8155">
            <v>5163</v>
          </cell>
          <cell r="B8155" t="str">
            <v>REDUCAO CONCENTRICA C/FLANGES FOFO PN-25 DN     900 X    800</v>
          </cell>
          <cell r="C8155" t="str">
            <v>UN</v>
          </cell>
          <cell r="D8155">
            <v>2</v>
          </cell>
          <cell r="E8155">
            <v>5596.82</v>
          </cell>
          <cell r="F8155">
            <v>7153.92</v>
          </cell>
          <cell r="G8155">
            <v>1</v>
          </cell>
          <cell r="H8155" t="str">
            <v>0.343,66</v>
          </cell>
          <cell r="I8155" t="str">
            <v>MATE MHIS 5163</v>
          </cell>
        </row>
        <row r="8156">
          <cell r="A8156">
            <v>5164</v>
          </cell>
          <cell r="B8156" t="str">
            <v>REDUCAO CONCENTRICA C/FLANGES FOFO PN-25 DN 1000 X     900</v>
          </cell>
          <cell r="C8156" t="str">
            <v>UN</v>
          </cell>
          <cell r="D8156">
            <v>2</v>
          </cell>
          <cell r="E8156">
            <v>7120.76</v>
          </cell>
          <cell r="F8156">
            <v>9101.83</v>
          </cell>
          <cell r="G8156">
            <v>1</v>
          </cell>
          <cell r="H8156">
            <v>3160.09</v>
          </cell>
          <cell r="I8156" t="str">
            <v>MATE MHIS 5164</v>
          </cell>
        </row>
        <row r="8157">
          <cell r="A8157">
            <v>5165</v>
          </cell>
          <cell r="B8157" t="str">
            <v>REDUCAO CONCENTRICA C/FLANGES FOFO PN-25 DN 1200 X 1000</v>
          </cell>
          <cell r="C8157" t="str">
            <v>UN</v>
          </cell>
          <cell r="D8157" t="str">
            <v>2     1</v>
          </cell>
          <cell r="E8157" t="str">
            <v>0.907,52</v>
          </cell>
          <cell r="F8157">
            <v>13942.11</v>
          </cell>
          <cell r="G8157">
            <v>2</v>
          </cell>
          <cell r="H8157" t="str">
            <v>0.158,51</v>
          </cell>
          <cell r="I8157" t="str">
            <v>MATE MHIS 5165</v>
          </cell>
        </row>
        <row r="8158">
          <cell r="A8158">
            <v>5256</v>
          </cell>
          <cell r="B8158" t="str">
            <v>REDUCAO EXCENTRICA C/FLANGES FOFO PN-10 DN    400 X    250</v>
          </cell>
          <cell r="C8158" t="str">
            <v>UN</v>
          </cell>
          <cell r="D8158">
            <v>2</v>
          </cell>
          <cell r="E8158">
            <v>766.96</v>
          </cell>
          <cell r="F8158">
            <v>980.34</v>
          </cell>
          <cell r="H8158">
            <v>1417.45</v>
          </cell>
          <cell r="I8158" t="str">
            <v>MATE MHIS 5256</v>
          </cell>
        </row>
        <row r="8159">
          <cell r="A8159">
            <v>5159</v>
          </cell>
          <cell r="B8159" t="str">
            <v>REDUCAO EXCENTRICA C/FLANGES FOFO PN-10 DN    400 X    300</v>
          </cell>
          <cell r="C8159" t="str">
            <v>UN</v>
          </cell>
          <cell r="D8159">
            <v>2</v>
          </cell>
          <cell r="E8159">
            <v>836.7</v>
          </cell>
          <cell r="F8159">
            <v>1069.48</v>
          </cell>
          <cell r="H8159">
            <v>1546.34</v>
          </cell>
          <cell r="I8159" t="str">
            <v>MATE MHIS 5159</v>
          </cell>
        </row>
        <row r="8160">
          <cell r="A8160">
            <v>5156</v>
          </cell>
          <cell r="B8160" t="str">
            <v>REDUCAO EXCENTRICA C/FLANGES FOFO PN-10/16 DN    100 X     8</v>
          </cell>
          <cell r="C8160" t="str">
            <v>UN</v>
          </cell>
          <cell r="D8160">
            <v>2</v>
          </cell>
          <cell r="E8160">
            <v>88.78</v>
          </cell>
          <cell r="F8160">
            <v>113.49</v>
          </cell>
          <cell r="H8160">
            <v>164.09</v>
          </cell>
          <cell r="I8160" t="str">
            <v>MATE MHIS 5156</v>
          </cell>
        </row>
        <row r="8161">
          <cell r="B8161">
            <v>0</v>
          </cell>
        </row>
        <row r="8162">
          <cell r="A8162">
            <v>5161</v>
          </cell>
          <cell r="B8162" t="str">
            <v>REDUCAO EXCENTRICA C/FLANGES FOFO PN-10/16 DN    150 X</v>
          </cell>
          <cell r="C8162" t="str">
            <v>UN</v>
          </cell>
          <cell r="D8162">
            <v>2</v>
          </cell>
          <cell r="E8162">
            <v>155.15</v>
          </cell>
          <cell r="F8162">
            <v>198.32</v>
          </cell>
          <cell r="H8162">
            <v>286.75</v>
          </cell>
          <cell r="I8162" t="str">
            <v>MATE MHIS 5161</v>
          </cell>
        </row>
        <row r="8163">
          <cell r="B8163">
            <v>80</v>
          </cell>
        </row>
        <row r="8164">
          <cell r="A8164">
            <v>5162</v>
          </cell>
          <cell r="B8164" t="str">
            <v>REDUCAO EXCENTRICA C/FLANGES FOFO PN-10/16 DN    150 X    10</v>
          </cell>
          <cell r="C8164" t="str">
            <v>UN</v>
          </cell>
          <cell r="D8164">
            <v>2</v>
          </cell>
          <cell r="E8164">
            <v>160.75</v>
          </cell>
          <cell r="F8164">
            <v>205.47</v>
          </cell>
          <cell r="H8164">
            <v>297.08</v>
          </cell>
          <cell r="I8164" t="str">
            <v>MATE MHIS 5162</v>
          </cell>
        </row>
        <row r="8165">
          <cell r="B8165">
            <v>0</v>
          </cell>
        </row>
        <row r="8166">
          <cell r="A8166">
            <v>5157</v>
          </cell>
          <cell r="B8166" t="str">
            <v>REDUCAO EXCENTRICA C/FLANGES FOFO PN-10/16 DN    200 X    10</v>
          </cell>
          <cell r="C8166" t="str">
            <v>UN</v>
          </cell>
          <cell r="D8166">
            <v>2</v>
          </cell>
          <cell r="E8166">
            <v>346.74</v>
          </cell>
          <cell r="F8166">
            <v>443.21</v>
          </cell>
          <cell r="H8166">
            <v>640.83000000000004</v>
          </cell>
          <cell r="I8166" t="str">
            <v>MATE MHIS 5157</v>
          </cell>
        </row>
        <row r="8167">
          <cell r="B8167">
            <v>0</v>
          </cell>
        </row>
        <row r="8168">
          <cell r="A8168">
            <v>5158</v>
          </cell>
          <cell r="B8168" t="str">
            <v>REDUCAO EXCENTRICA C/FLANGES FOFO PN-10/16 DN    200 X    15</v>
          </cell>
          <cell r="C8168" t="str">
            <v>UN</v>
          </cell>
          <cell r="D8168">
            <v>2</v>
          </cell>
          <cell r="E8168">
            <v>359.56</v>
          </cell>
          <cell r="F8168">
            <v>459.6</v>
          </cell>
          <cell r="H8168">
            <v>664.52</v>
          </cell>
          <cell r="I8168" t="str">
            <v>MATE MHIS 5158</v>
          </cell>
        </row>
        <row r="8169">
          <cell r="B8169">
            <v>0</v>
          </cell>
        </row>
        <row r="8170">
          <cell r="A8170" t="str">
            <v>ÓDIGO</v>
          </cell>
          <cell r="B8170" t="str">
            <v>| DESCRIÇÃO DO INSUMO</v>
          </cell>
          <cell r="C8170" t="str">
            <v>| UNID.</v>
          </cell>
          <cell r="D8170" t="str">
            <v>| CAT.</v>
          </cell>
          <cell r="E8170" t="str">
            <v>P R E Ç O</v>
          </cell>
          <cell r="F8170" t="str">
            <v>S  C A L C</v>
          </cell>
          <cell r="G8170" t="str">
            <v>U L A</v>
          </cell>
          <cell r="H8170" t="str">
            <v>D O S  |</v>
          </cell>
          <cell r="I8170" t="str">
            <v>COD.INTELIGENTE</v>
          </cell>
        </row>
        <row r="8171">
          <cell r="D8171">
            <v>1</v>
          </cell>
          <cell r="E8171" t="str">
            <v>.QUARTIL</v>
          </cell>
          <cell r="F8171" t="str">
            <v>MEDIANO</v>
          </cell>
          <cell r="G8171">
            <v>3</v>
          </cell>
          <cell r="H8171" t="str">
            <v>.QUARTIL</v>
          </cell>
        </row>
        <row r="8173">
          <cell r="A8173" t="str">
            <v>íNCULO..</v>
          </cell>
          <cell r="B8173" t="str">
            <v>...: NACIONAL CAIXA</v>
          </cell>
        </row>
        <row r="8175">
          <cell r="A8175">
            <v>5153</v>
          </cell>
          <cell r="B8175" t="str">
            <v>REDUCAO EXCENTRICA C/FLANGES FOFO PN-10/16 DN    250 X    20</v>
          </cell>
          <cell r="C8175" t="str">
            <v>UN</v>
          </cell>
          <cell r="D8175">
            <v>2</v>
          </cell>
          <cell r="E8175">
            <v>392.53</v>
          </cell>
          <cell r="F8175">
            <v>501.73</v>
          </cell>
          <cell r="H8175">
            <v>725.45</v>
          </cell>
          <cell r="I8175" t="str">
            <v>MATE MHIS 5153</v>
          </cell>
        </row>
        <row r="8176">
          <cell r="B8176">
            <v>0</v>
          </cell>
        </row>
        <row r="8177">
          <cell r="A8177">
            <v>5247</v>
          </cell>
          <cell r="B8177" t="str">
            <v>REDUCAO EXCENTRICA C/FLANGES FOFO PN-10/16 DN    300 X    15</v>
          </cell>
          <cell r="C8177" t="str">
            <v>UN</v>
          </cell>
          <cell r="D8177">
            <v>2</v>
          </cell>
          <cell r="E8177">
            <v>466.51</v>
          </cell>
          <cell r="F8177">
            <v>596.29</v>
          </cell>
          <cell r="H8177">
            <v>862.17</v>
          </cell>
          <cell r="I8177" t="str">
            <v>MATE MHIS 5247</v>
          </cell>
        </row>
        <row r="8178">
          <cell r="B8178">
            <v>0</v>
          </cell>
        </row>
        <row r="8179">
          <cell r="A8179">
            <v>5154</v>
          </cell>
          <cell r="B8179" t="str">
            <v>REDUCAO EXCENTRICA C/FLANGES FOFO PN-10/16 DN    300 X    20</v>
          </cell>
          <cell r="C8179" t="str">
            <v>UN</v>
          </cell>
          <cell r="D8179">
            <v>2</v>
          </cell>
          <cell r="E8179">
            <v>487.85</v>
          </cell>
          <cell r="F8179">
            <v>623.58000000000004</v>
          </cell>
          <cell r="H8179">
            <v>901.62</v>
          </cell>
          <cell r="I8179" t="str">
            <v>MATE MHIS 5154</v>
          </cell>
        </row>
        <row r="8180">
          <cell r="B8180">
            <v>0</v>
          </cell>
        </row>
        <row r="8181">
          <cell r="A8181">
            <v>5246</v>
          </cell>
          <cell r="B8181" t="str">
            <v>REDUCAO EXCENTRICA C/FLANGES FOFO PN-10/16 DN    300 X    25</v>
          </cell>
          <cell r="C8181" t="str">
            <v>UN</v>
          </cell>
          <cell r="D8181">
            <v>2</v>
          </cell>
          <cell r="E8181">
            <v>496.69</v>
          </cell>
          <cell r="F8181">
            <v>634.88</v>
          </cell>
          <cell r="H8181">
            <v>917.96</v>
          </cell>
          <cell r="I8181" t="str">
            <v>MATE MHIS 5246</v>
          </cell>
        </row>
        <row r="8182">
          <cell r="B8182">
            <v>0</v>
          </cell>
        </row>
        <row r="8183">
          <cell r="A8183">
            <v>5248</v>
          </cell>
          <cell r="B8183" t="str">
            <v>REDUCAO EXCENTRICA C/FLANGES FOFO PN-10/16 DN   250 X    150</v>
          </cell>
          <cell r="C8183" t="str">
            <v>UN</v>
          </cell>
          <cell r="D8183">
            <v>2</v>
          </cell>
          <cell r="E8183">
            <v>364.5</v>
          </cell>
          <cell r="F8183">
            <v>465.91</v>
          </cell>
          <cell r="H8183">
            <v>673.65</v>
          </cell>
          <cell r="I8183" t="str">
            <v>MATE MHIS 5248</v>
          </cell>
        </row>
        <row r="8184">
          <cell r="A8184">
            <v>5160</v>
          </cell>
          <cell r="B8184" t="str">
            <v>REDUCAO EXCENTRICA C/FLANGES FOFO PN-10/16/25 DN     80 X</v>
          </cell>
          <cell r="C8184" t="str">
            <v>UN</v>
          </cell>
          <cell r="D8184">
            <v>2</v>
          </cell>
          <cell r="E8184">
            <v>74.760000000000005</v>
          </cell>
          <cell r="F8184">
            <v>95.56</v>
          </cell>
          <cell r="H8184">
            <v>138.16999999999999</v>
          </cell>
          <cell r="I8184" t="str">
            <v>MATE MHIS 5160</v>
          </cell>
        </row>
        <row r="8185">
          <cell r="B8185">
            <v>50</v>
          </cell>
        </row>
        <row r="8186">
          <cell r="A8186">
            <v>5281</v>
          </cell>
          <cell r="B8186" t="str">
            <v>REDUCAO EXCENTRICA C/FLANGES FOFO PN-16 DN     400 X    250</v>
          </cell>
          <cell r="C8186" t="str">
            <v>UN</v>
          </cell>
          <cell r="D8186">
            <v>2</v>
          </cell>
          <cell r="E8186">
            <v>766.96</v>
          </cell>
          <cell r="F8186">
            <v>980.34</v>
          </cell>
          <cell r="H8186">
            <v>1417.45</v>
          </cell>
          <cell r="I8186" t="str">
            <v>MATE MHIS 5281</v>
          </cell>
        </row>
        <row r="8187">
          <cell r="A8187">
            <v>5263</v>
          </cell>
          <cell r="B8187" t="str">
            <v>REDUCAO EXCENTRICA C/FLANGES FOFO PN-16 DN     400 X    300</v>
          </cell>
          <cell r="C8187" t="str">
            <v>UN</v>
          </cell>
          <cell r="D8187">
            <v>2</v>
          </cell>
          <cell r="E8187">
            <v>836.69</v>
          </cell>
          <cell r="F8187">
            <v>1069.47</v>
          </cell>
          <cell r="H8187">
            <v>1546.32</v>
          </cell>
          <cell r="I8187" t="str">
            <v>MATE MHIS 5263</v>
          </cell>
        </row>
        <row r="8188">
          <cell r="A8188">
            <v>5253</v>
          </cell>
          <cell r="B8188" t="str">
            <v>REDUCAO EXCENTRICA C/FLANGES FOFO PN-16 DN 200X100</v>
          </cell>
          <cell r="C8188" t="str">
            <v>UN</v>
          </cell>
          <cell r="D8188">
            <v>2</v>
          </cell>
          <cell r="E8188">
            <v>346.74</v>
          </cell>
          <cell r="F8188">
            <v>443.21</v>
          </cell>
          <cell r="H8188">
            <v>640.83000000000004</v>
          </cell>
          <cell r="I8188" t="str">
            <v>MATE MHIS 5253</v>
          </cell>
        </row>
        <row r="8189">
          <cell r="A8189">
            <v>5257</v>
          </cell>
          <cell r="B8189" t="str">
            <v>REDUCAO EXCENTRICA C/FLANGES FOFO PN-16 DN 200X150</v>
          </cell>
          <cell r="C8189" t="str">
            <v>UN</v>
          </cell>
          <cell r="D8189">
            <v>2</v>
          </cell>
          <cell r="E8189">
            <v>359.56</v>
          </cell>
          <cell r="F8189">
            <v>459.6</v>
          </cell>
          <cell r="H8189">
            <v>664.52</v>
          </cell>
          <cell r="I8189" t="str">
            <v>MATE MHIS 5257</v>
          </cell>
        </row>
        <row r="8190">
          <cell r="A8190">
            <v>5258</v>
          </cell>
          <cell r="B8190" t="str">
            <v>REDUCAO EXCENTRICA C/FLANGES FOFO PN-16 DN 250X150</v>
          </cell>
          <cell r="C8190" t="str">
            <v>UN</v>
          </cell>
          <cell r="D8190">
            <v>2</v>
          </cell>
          <cell r="E8190">
            <v>364.5</v>
          </cell>
          <cell r="F8190">
            <v>465.91</v>
          </cell>
          <cell r="H8190">
            <v>673.65</v>
          </cell>
          <cell r="I8190" t="str">
            <v>MATE MHIS 5258</v>
          </cell>
        </row>
        <row r="8191">
          <cell r="A8191">
            <v>5259</v>
          </cell>
          <cell r="B8191" t="str">
            <v>REDUCAO EXCENTRICA C/FLANGES FOFO PN-16 DN 250X200</v>
          </cell>
          <cell r="C8191" t="str">
            <v>UN</v>
          </cell>
          <cell r="D8191">
            <v>2</v>
          </cell>
          <cell r="E8191">
            <v>448.6</v>
          </cell>
          <cell r="F8191">
            <v>573.41</v>
          </cell>
          <cell r="H8191">
            <v>829.08</v>
          </cell>
          <cell r="I8191" t="str">
            <v>MATE MHIS 5259</v>
          </cell>
        </row>
        <row r="8192">
          <cell r="A8192">
            <v>5260</v>
          </cell>
          <cell r="B8192" t="str">
            <v>REDUCAO EXCENTRICA C/FLANGES FOFO PN-16 DN 300X150</v>
          </cell>
          <cell r="C8192" t="str">
            <v>UN</v>
          </cell>
          <cell r="D8192">
            <v>2</v>
          </cell>
          <cell r="E8192">
            <v>466.5</v>
          </cell>
          <cell r="F8192">
            <v>596.29</v>
          </cell>
          <cell r="H8192">
            <v>862.16</v>
          </cell>
          <cell r="I8192" t="str">
            <v>MATE MHIS 5260</v>
          </cell>
        </row>
        <row r="8193">
          <cell r="A8193">
            <v>5261</v>
          </cell>
          <cell r="B8193" t="str">
            <v>REDUCAO EXCENTRICA C/FLANGES FOFO PN-16 DN 300X200</v>
          </cell>
          <cell r="C8193" t="str">
            <v>UN</v>
          </cell>
          <cell r="D8193">
            <v>2</v>
          </cell>
          <cell r="E8193">
            <v>476.65</v>
          </cell>
          <cell r="F8193">
            <v>609.26</v>
          </cell>
          <cell r="H8193">
            <v>880.92</v>
          </cell>
          <cell r="I8193" t="str">
            <v>MATE MHIS 5261</v>
          </cell>
        </row>
        <row r="8194">
          <cell r="A8194">
            <v>5262</v>
          </cell>
          <cell r="B8194" t="str">
            <v>REDUCAO EXCENTRICA C/FLANGES FOFO PN-16 DN 300X250</v>
          </cell>
          <cell r="C8194" t="str">
            <v>UN</v>
          </cell>
          <cell r="D8194">
            <v>2</v>
          </cell>
          <cell r="E8194">
            <v>523.39</v>
          </cell>
          <cell r="F8194">
            <v>669.01</v>
          </cell>
          <cell r="H8194">
            <v>967.3</v>
          </cell>
          <cell r="I8194" t="str">
            <v>MATE MHIS 5262</v>
          </cell>
        </row>
        <row r="8195">
          <cell r="A8195">
            <v>5266</v>
          </cell>
          <cell r="B8195" t="str">
            <v>REDUCAO EXCENTRICA C/FLANGES FOFO PN-25 DN     150 X    100</v>
          </cell>
          <cell r="C8195" t="str">
            <v>UN</v>
          </cell>
          <cell r="D8195">
            <v>2</v>
          </cell>
          <cell r="E8195">
            <v>160.75</v>
          </cell>
          <cell r="F8195">
            <v>205.47</v>
          </cell>
          <cell r="H8195">
            <v>297.08</v>
          </cell>
          <cell r="I8195" t="str">
            <v>MATE MHIS 5266</v>
          </cell>
        </row>
        <row r="8196">
          <cell r="A8196">
            <v>5267</v>
          </cell>
          <cell r="B8196" t="str">
            <v>REDUCAO EXCENTRICA C/FLANGES FOFO PN-25 DN     200 X    100</v>
          </cell>
          <cell r="C8196" t="str">
            <v>UN</v>
          </cell>
          <cell r="D8196">
            <v>2</v>
          </cell>
          <cell r="E8196">
            <v>346.74</v>
          </cell>
          <cell r="F8196">
            <v>443.21</v>
          </cell>
          <cell r="H8196">
            <v>640.83000000000004</v>
          </cell>
          <cell r="I8196" t="str">
            <v>MATE MHIS 5267</v>
          </cell>
        </row>
        <row r="8197">
          <cell r="A8197">
            <v>5284</v>
          </cell>
          <cell r="B8197" t="str">
            <v>REDUCAO EXCENTRICA C/FLANGES FOFO PN-25 DN     200 X    150</v>
          </cell>
          <cell r="C8197" t="str">
            <v>UN</v>
          </cell>
          <cell r="D8197">
            <v>2</v>
          </cell>
          <cell r="E8197">
            <v>359.56</v>
          </cell>
          <cell r="F8197">
            <v>459.6</v>
          </cell>
          <cell r="H8197">
            <v>664.52</v>
          </cell>
          <cell r="I8197" t="str">
            <v>MATE MHIS 5284</v>
          </cell>
        </row>
        <row r="8198">
          <cell r="A8198">
            <v>5268</v>
          </cell>
          <cell r="B8198" t="str">
            <v>REDUCAO EXCENTRICA C/FLANGES FOFO PN-25 DN     250 X    150</v>
          </cell>
          <cell r="C8198" t="str">
            <v>UN</v>
          </cell>
          <cell r="D8198">
            <v>2</v>
          </cell>
          <cell r="E8198">
            <v>364.49</v>
          </cell>
          <cell r="F8198">
            <v>465.9</v>
          </cell>
          <cell r="H8198">
            <v>673.63</v>
          </cell>
          <cell r="I8198" t="str">
            <v>MATE MHIS 5268</v>
          </cell>
        </row>
        <row r="8199">
          <cell r="A8199">
            <v>5269</v>
          </cell>
          <cell r="B8199" t="str">
            <v>REDUCAO EXCENTRICA C/FLANGES FOFO PN-25 DN     250 X    200</v>
          </cell>
          <cell r="C8199" t="str">
            <v>UN</v>
          </cell>
          <cell r="D8199">
            <v>2</v>
          </cell>
          <cell r="E8199">
            <v>448.6</v>
          </cell>
          <cell r="F8199">
            <v>573.41</v>
          </cell>
          <cell r="H8199">
            <v>829.08</v>
          </cell>
          <cell r="I8199" t="str">
            <v>MATE MHIS 5269</v>
          </cell>
        </row>
        <row r="8200">
          <cell r="A8200">
            <v>5282</v>
          </cell>
          <cell r="B8200" t="str">
            <v>REDUCAO EXCENTRICA C/FLANGES FOFO PN-25 DN     300 X     150</v>
          </cell>
          <cell r="C8200" t="str">
            <v>UN</v>
          </cell>
          <cell r="D8200">
            <v>2</v>
          </cell>
          <cell r="E8200">
            <v>470.34</v>
          </cell>
          <cell r="F8200">
            <v>601.19000000000005</v>
          </cell>
          <cell r="H8200">
            <v>869.25</v>
          </cell>
          <cell r="I8200" t="str">
            <v>MATE MHIS 5282</v>
          </cell>
        </row>
        <row r="8201">
          <cell r="A8201" t="str">
            <v>ÓDIGO</v>
          </cell>
          <cell r="B8201" t="str">
            <v>| DESCRIÇÃO DO INSUMO</v>
          </cell>
          <cell r="C8201" t="str">
            <v>| UNID.</v>
          </cell>
          <cell r="D8201" t="str">
            <v>| CAT.</v>
          </cell>
          <cell r="E8201" t="str">
            <v>P R E Ç O</v>
          </cell>
          <cell r="F8201" t="str">
            <v>S  C A L C</v>
          </cell>
          <cell r="G8201" t="str">
            <v>U L A</v>
          </cell>
          <cell r="H8201" t="str">
            <v>D O S  |</v>
          </cell>
          <cell r="I8201" t="str">
            <v>COD.INTELIGENTE</v>
          </cell>
        </row>
        <row r="8202">
          <cell r="D8202">
            <v>1</v>
          </cell>
          <cell r="E8202" t="str">
            <v>.QUARTIL</v>
          </cell>
          <cell r="F8202" t="str">
            <v>MEDIANO</v>
          </cell>
          <cell r="G8202">
            <v>3</v>
          </cell>
          <cell r="H8202" t="str">
            <v>.QUARTIL</v>
          </cell>
        </row>
        <row r="8204">
          <cell r="A8204" t="str">
            <v>íNCULO..</v>
          </cell>
          <cell r="B8204" t="str">
            <v>...: NACIONAL CAIXA</v>
          </cell>
        </row>
        <row r="8206">
          <cell r="A8206">
            <v>5270</v>
          </cell>
          <cell r="B8206" t="str">
            <v>REDUCAO EXCENTRICA C/FLANGES FOFO PN-25 DN     300 X     200</v>
          </cell>
          <cell r="C8206" t="str">
            <v>UN</v>
          </cell>
          <cell r="D8206">
            <v>2</v>
          </cell>
          <cell r="E8206">
            <v>487.85</v>
          </cell>
          <cell r="F8206">
            <v>623.58000000000004</v>
          </cell>
          <cell r="H8206">
            <v>901.62</v>
          </cell>
          <cell r="I8206" t="str">
            <v>MATE MHIS 5270</v>
          </cell>
        </row>
        <row r="8207">
          <cell r="A8207">
            <v>5271</v>
          </cell>
          <cell r="B8207" t="str">
            <v>REDUCAO EXCENTRICA C/FLANGES FOFO PN-25 DN     300 X    250</v>
          </cell>
          <cell r="C8207" t="str">
            <v>UN</v>
          </cell>
          <cell r="D8207">
            <v>2</v>
          </cell>
          <cell r="E8207">
            <v>523.39</v>
          </cell>
          <cell r="F8207">
            <v>669.01</v>
          </cell>
          <cell r="H8207">
            <v>967.3</v>
          </cell>
          <cell r="I8207" t="str">
            <v>MATE MHIS 5271</v>
          </cell>
        </row>
        <row r="8208">
          <cell r="A8208">
            <v>5272</v>
          </cell>
          <cell r="B8208" t="str">
            <v>REDUCAO EXCENTRICA C/FLANGES FOFO PN-25 DN     400 X    250</v>
          </cell>
          <cell r="C8208" t="str">
            <v>UN</v>
          </cell>
          <cell r="D8208">
            <v>2</v>
          </cell>
          <cell r="E8208">
            <v>916.37</v>
          </cell>
          <cell r="F8208">
            <v>1171.32</v>
          </cell>
          <cell r="H8208">
            <v>1693.58</v>
          </cell>
          <cell r="I8208" t="str">
            <v>MATE MHIS 5272</v>
          </cell>
        </row>
        <row r="8209">
          <cell r="A8209">
            <v>5273</v>
          </cell>
          <cell r="B8209" t="str">
            <v>REDUCAO EXCENTRICA C/FLANGES FOFO PN-25 DN     400 X    300</v>
          </cell>
          <cell r="C8209" t="str">
            <v>UN</v>
          </cell>
          <cell r="D8209">
            <v>2</v>
          </cell>
          <cell r="E8209">
            <v>1006.02</v>
          </cell>
          <cell r="F8209">
            <v>1285.9000000000001</v>
          </cell>
          <cell r="H8209">
            <v>1859.25</v>
          </cell>
          <cell r="I8209" t="str">
            <v>MATE MHIS 5273</v>
          </cell>
        </row>
        <row r="8210">
          <cell r="A8210">
            <v>20049</v>
          </cell>
          <cell r="B8210" t="str">
            <v>REDUCAO EXCENTRICA PVC LEVE C/ BOLSA P/ ANEL DN 125 X 100MM</v>
          </cell>
          <cell r="C8210" t="str">
            <v>UN</v>
          </cell>
          <cell r="D8210">
            <v>2</v>
          </cell>
          <cell r="E8210">
            <v>2.89</v>
          </cell>
          <cell r="F8210">
            <v>7.91</v>
          </cell>
          <cell r="H8210">
            <v>24.07</v>
          </cell>
          <cell r="I8210" t="str">
            <v>MATE MHIS 20049</v>
          </cell>
        </row>
        <row r="8211">
          <cell r="A8211">
            <v>20050</v>
          </cell>
          <cell r="B8211" t="str">
            <v>REDUCAO EXCENTRICA PVC LEVE C/ BOLSA P/ ANEL DN 150 X 100MM</v>
          </cell>
          <cell r="C8211" t="str">
            <v>UN</v>
          </cell>
          <cell r="D8211">
            <v>2</v>
          </cell>
          <cell r="E8211">
            <v>2.0099999999999998</v>
          </cell>
          <cell r="F8211">
            <v>5.52</v>
          </cell>
          <cell r="H8211">
            <v>16.79</v>
          </cell>
          <cell r="I8211" t="str">
            <v>MATE MHIS 20050</v>
          </cell>
        </row>
        <row r="8212">
          <cell r="A8212">
            <v>20051</v>
          </cell>
          <cell r="B8212" t="str">
            <v>REDUCAO EXCENTRICA PVC LEVE DN 125 X 75MM</v>
          </cell>
          <cell r="C8212" t="str">
            <v>UN</v>
          </cell>
          <cell r="D8212">
            <v>2</v>
          </cell>
          <cell r="E8212">
            <v>1.65</v>
          </cell>
          <cell r="F8212">
            <v>4.5199999999999996</v>
          </cell>
          <cell r="H8212">
            <v>13.75</v>
          </cell>
          <cell r="I8212" t="str">
            <v>MATE MHIS 20051</v>
          </cell>
        </row>
        <row r="8213">
          <cell r="A8213">
            <v>20052</v>
          </cell>
          <cell r="B8213" t="str">
            <v>REDUCAO EXCENTRICA PVC LEVE DN 150 X 125MM</v>
          </cell>
          <cell r="C8213" t="str">
            <v>UN</v>
          </cell>
          <cell r="D8213">
            <v>2</v>
          </cell>
          <cell r="E8213">
            <v>4.8600000000000003</v>
          </cell>
          <cell r="F8213">
            <v>13.31</v>
          </cell>
          <cell r="H8213">
            <v>40.479999999999997</v>
          </cell>
          <cell r="I8213" t="str">
            <v>MATE MHIS 20052</v>
          </cell>
        </row>
        <row r="8214">
          <cell r="A8214">
            <v>20053</v>
          </cell>
          <cell r="B8214" t="str">
            <v>REDUCAO EXCENTRICA PVC LEVE DN 200 X 150MM</v>
          </cell>
          <cell r="C8214" t="str">
            <v>UN</v>
          </cell>
          <cell r="D8214">
            <v>2</v>
          </cell>
          <cell r="E8214">
            <v>5.89</v>
          </cell>
          <cell r="F8214">
            <v>16.13</v>
          </cell>
          <cell r="H8214">
            <v>49.05</v>
          </cell>
          <cell r="I8214" t="str">
            <v>MATE MHIS 20053</v>
          </cell>
        </row>
        <row r="8215">
          <cell r="A8215">
            <v>20054</v>
          </cell>
          <cell r="B8215" t="str">
            <v>REDUCAO EXCENTRICA PVC LEVE DN 250 X 200MM</v>
          </cell>
          <cell r="C8215" t="str">
            <v>UN</v>
          </cell>
          <cell r="D8215">
            <v>2</v>
          </cell>
          <cell r="E8215">
            <v>13.04</v>
          </cell>
          <cell r="F8215">
            <v>35.74</v>
          </cell>
          <cell r="H8215">
            <v>108.66</v>
          </cell>
          <cell r="I8215" t="str">
            <v>MATE MHIS 20054</v>
          </cell>
        </row>
        <row r="8216">
          <cell r="A8216">
            <v>20033</v>
          </cell>
          <cell r="B8216" t="str">
            <v>REDUCAO EXCENTRICA PVC NBR 10569 P/REDE COLET ESG PB JE 125</v>
          </cell>
          <cell r="C8216" t="str">
            <v>UN</v>
          </cell>
          <cell r="D8216">
            <v>2</v>
          </cell>
          <cell r="E8216">
            <v>3.97</v>
          </cell>
          <cell r="F8216">
            <v>10.88</v>
          </cell>
          <cell r="H8216">
            <v>33.090000000000003</v>
          </cell>
          <cell r="I8216" t="str">
            <v>MATE MHIS 20033</v>
          </cell>
        </row>
        <row r="8217">
          <cell r="B8217" t="str">
            <v>X 100MM</v>
          </cell>
        </row>
        <row r="8218">
          <cell r="A8218">
            <v>20034</v>
          </cell>
          <cell r="B8218" t="str">
            <v>REDUCAO EXCENTRICA PVC NBR 10569 P/REDE COLET ESG PB JE 150</v>
          </cell>
          <cell r="C8218" t="str">
            <v>UN</v>
          </cell>
          <cell r="D8218">
            <v>2</v>
          </cell>
          <cell r="E8218">
            <v>6.51</v>
          </cell>
          <cell r="F8218">
            <v>17.84</v>
          </cell>
          <cell r="H8218">
            <v>54.23</v>
          </cell>
          <cell r="I8218" t="str">
            <v>MATE MHIS 20034</v>
          </cell>
        </row>
        <row r="8219">
          <cell r="B8219" t="str">
            <v>X 100MM</v>
          </cell>
        </row>
        <row r="8220">
          <cell r="A8220">
            <v>20035</v>
          </cell>
          <cell r="B8220" t="str">
            <v>REDUCAO EXCENTRICA PVC NBR 10569 P/REDE COLET ESG PB JE 150</v>
          </cell>
          <cell r="C8220" t="str">
            <v>UN</v>
          </cell>
          <cell r="D8220">
            <v>2</v>
          </cell>
          <cell r="E8220">
            <v>7.24</v>
          </cell>
          <cell r="F8220">
            <v>19.850000000000001</v>
          </cell>
          <cell r="H8220">
            <v>60.37</v>
          </cell>
          <cell r="I8220" t="str">
            <v>MATE MHIS 20035</v>
          </cell>
        </row>
        <row r="8221">
          <cell r="B8221" t="str">
            <v>X 125MM</v>
          </cell>
        </row>
        <row r="8222">
          <cell r="A8222">
            <v>20036</v>
          </cell>
          <cell r="B8222" t="str">
            <v>REDUCAO EXCENTRICA PVC NBR 10569 P/REDE COLET ESG PB JE 200</v>
          </cell>
          <cell r="C8222" t="str">
            <v>UN</v>
          </cell>
          <cell r="D8222">
            <v>2</v>
          </cell>
          <cell r="E8222">
            <v>10.48</v>
          </cell>
          <cell r="F8222">
            <v>28.71</v>
          </cell>
          <cell r="H8222">
            <v>87.29</v>
          </cell>
          <cell r="I8222" t="str">
            <v>MATE MHIS 20036</v>
          </cell>
        </row>
        <row r="8223">
          <cell r="B8223" t="str">
            <v>X 150MM</v>
          </cell>
        </row>
        <row r="8224">
          <cell r="A8224">
            <v>20037</v>
          </cell>
          <cell r="B8224" t="str">
            <v>REDUCAO EXCENTRICA PVC NBR 10569 P/REDE COLET ESG PB JE 250</v>
          </cell>
          <cell r="C8224" t="str">
            <v>UN</v>
          </cell>
          <cell r="D8224">
            <v>2</v>
          </cell>
          <cell r="E8224">
            <v>21.38</v>
          </cell>
          <cell r="F8224">
            <v>58.58</v>
          </cell>
          <cell r="H8224">
            <v>178.1</v>
          </cell>
          <cell r="I8224" t="str">
            <v>MATE MHIS 20037</v>
          </cell>
        </row>
        <row r="8225">
          <cell r="B8225" t="str">
            <v>X 200MM</v>
          </cell>
        </row>
        <row r="8226">
          <cell r="A8226">
            <v>20038</v>
          </cell>
          <cell r="B8226" t="str">
            <v>REDUCAO EXCENTRICA PVC NBR 10569 P/REDE COLET ESG PB JE 300</v>
          </cell>
          <cell r="C8226" t="str">
            <v>UN</v>
          </cell>
          <cell r="D8226">
            <v>2</v>
          </cell>
          <cell r="E8226">
            <v>39.46</v>
          </cell>
          <cell r="F8226">
            <v>108.09</v>
          </cell>
          <cell r="H8226">
            <v>328.62</v>
          </cell>
          <cell r="I8226" t="str">
            <v>MATE MHIS 20038</v>
          </cell>
        </row>
        <row r="8227">
          <cell r="B8227" t="str">
            <v>X 250MM</v>
          </cell>
        </row>
        <row r="8228">
          <cell r="A8228">
            <v>20039</v>
          </cell>
          <cell r="B8228" t="str">
            <v>REDUCAO EXCENTRICA PVC NBR 10569 P/REDE COLET ESG PB JE 350</v>
          </cell>
          <cell r="C8228" t="str">
            <v>UN</v>
          </cell>
          <cell r="D8228">
            <v>2</v>
          </cell>
          <cell r="E8228">
            <v>55.73</v>
          </cell>
          <cell r="F8228">
            <v>152.68</v>
          </cell>
          <cell r="H8228">
            <v>464.18</v>
          </cell>
          <cell r="I8228" t="str">
            <v>MATE MHIS 20039</v>
          </cell>
        </row>
        <row r="8229">
          <cell r="B8229" t="str">
            <v>X 300MM</v>
          </cell>
        </row>
        <row r="8230">
          <cell r="A8230">
            <v>20040</v>
          </cell>
          <cell r="B8230" t="str">
            <v>REDUCAO EXCENTRICA PVC NBR 10569 P/REDE COLET ESG PB JE 400</v>
          </cell>
          <cell r="C8230" t="str">
            <v>UN</v>
          </cell>
          <cell r="D8230">
            <v>2</v>
          </cell>
          <cell r="E8230">
            <v>71.08</v>
          </cell>
          <cell r="F8230">
            <v>194.72</v>
          </cell>
          <cell r="H8230">
            <v>592</v>
          </cell>
          <cell r="I8230" t="str">
            <v>MATE MHIS 20040</v>
          </cell>
        </row>
        <row r="8231">
          <cell r="B8231" t="str">
            <v>X 300MM</v>
          </cell>
        </row>
        <row r="8232">
          <cell r="A8232" t="str">
            <v>ÓDIGO</v>
          </cell>
          <cell r="B8232" t="str">
            <v>| DESCRIÇÃO DO INSUMO</v>
          </cell>
          <cell r="C8232" t="str">
            <v>| UNID.</v>
          </cell>
          <cell r="D8232" t="str">
            <v>| CAT.</v>
          </cell>
          <cell r="E8232" t="str">
            <v>P R E Ç O</v>
          </cell>
          <cell r="F8232" t="str">
            <v>S  C A L C</v>
          </cell>
          <cell r="G8232" t="str">
            <v>U L A</v>
          </cell>
          <cell r="H8232" t="str">
            <v>D O S  |</v>
          </cell>
          <cell r="I8232" t="str">
            <v>COD.INTELIGENTE</v>
          </cell>
        </row>
        <row r="8233">
          <cell r="D8233">
            <v>1</v>
          </cell>
          <cell r="E8233" t="str">
            <v>.QUARTIL</v>
          </cell>
          <cell r="F8233" t="str">
            <v>MEDIANO</v>
          </cell>
          <cell r="G8233">
            <v>3</v>
          </cell>
          <cell r="H8233" t="str">
            <v>.QUARTIL</v>
          </cell>
        </row>
        <row r="8235">
          <cell r="A8235" t="str">
            <v>íNCULO..</v>
          </cell>
          <cell r="B8235" t="str">
            <v>...: NACIONAL CAIXA</v>
          </cell>
        </row>
        <row r="8237">
          <cell r="A8237">
            <v>20041</v>
          </cell>
          <cell r="B8237" t="str">
            <v>REDUCAO EXCENTRICA PVC NBR 10569 P/REDE COLET ESG PB JE 400</v>
          </cell>
          <cell r="C8237" t="str">
            <v>UN</v>
          </cell>
          <cell r="D8237">
            <v>2</v>
          </cell>
          <cell r="E8237">
            <v>71.739999999999995</v>
          </cell>
          <cell r="F8237">
            <v>196.54</v>
          </cell>
          <cell r="H8237">
            <v>597.53</v>
          </cell>
          <cell r="I8237" t="str">
            <v>MATE MHIS 20041</v>
          </cell>
        </row>
        <row r="8238">
          <cell r="B8238" t="str">
            <v>X 350MM</v>
          </cell>
        </row>
        <row r="8239">
          <cell r="A8239">
            <v>20043</v>
          </cell>
          <cell r="B8239" t="str">
            <v>REDUCAO EXCENTRICA PVC P/ ESG PREDIAL DN 100 X 50MM</v>
          </cell>
          <cell r="C8239" t="str">
            <v>UN</v>
          </cell>
          <cell r="D8239">
            <v>2</v>
          </cell>
          <cell r="E8239">
            <v>0.39</v>
          </cell>
          <cell r="F8239">
            <v>1.07</v>
          </cell>
          <cell r="H8239">
            <v>3.27</v>
          </cell>
          <cell r="I8239" t="str">
            <v>MATE MHIS 20043</v>
          </cell>
        </row>
        <row r="8240">
          <cell r="A8240">
            <v>20044</v>
          </cell>
          <cell r="B8240" t="str">
            <v>REDUCAO EXCENTRICA PVC P/ ESG PREDIAL DN 100 X 75MM</v>
          </cell>
          <cell r="C8240" t="str">
            <v>UN</v>
          </cell>
          <cell r="D8240">
            <v>2</v>
          </cell>
          <cell r="E8240">
            <v>0.48</v>
          </cell>
          <cell r="F8240">
            <v>1.31</v>
          </cell>
          <cell r="H8240">
            <v>3.99</v>
          </cell>
          <cell r="I8240" t="str">
            <v>MATE MHIS 20044</v>
          </cell>
        </row>
        <row r="8241">
          <cell r="A8241">
            <v>20042</v>
          </cell>
          <cell r="B8241" t="str">
            <v>REDUCAO EXCENTRICA PVC P/ ESG PREDIAL DN 75 X 50MM</v>
          </cell>
          <cell r="C8241" t="str">
            <v>UN</v>
          </cell>
          <cell r="D8241">
            <v>2</v>
          </cell>
          <cell r="E8241">
            <v>0.36</v>
          </cell>
          <cell r="F8241">
            <v>0.98</v>
          </cell>
          <cell r="H8241">
            <v>3</v>
          </cell>
          <cell r="I8241" t="str">
            <v>MATE MHIS 20042</v>
          </cell>
        </row>
        <row r="8242">
          <cell r="A8242">
            <v>20046</v>
          </cell>
          <cell r="B8242" t="str">
            <v>REDUCAO EXCENTRICA PVC SERIE R P/ESG PREDIAL DN 100 X 75MM</v>
          </cell>
          <cell r="C8242" t="str">
            <v>UN</v>
          </cell>
          <cell r="D8242">
            <v>2</v>
          </cell>
          <cell r="E8242">
            <v>1.06</v>
          </cell>
          <cell r="F8242">
            <v>2.91</v>
          </cell>
          <cell r="H8242">
            <v>8.8699999999999992</v>
          </cell>
          <cell r="I8242" t="str">
            <v>MATE MHIS 20046</v>
          </cell>
        </row>
        <row r="8243">
          <cell r="A8243">
            <v>20047</v>
          </cell>
          <cell r="B8243" t="str">
            <v>REDUCAO EXCENTRICA PVC SERIE R P/ESG PREDIAL DN 150 X 100MM</v>
          </cell>
          <cell r="C8243" t="str">
            <v>UN</v>
          </cell>
          <cell r="D8243">
            <v>2</v>
          </cell>
          <cell r="E8243">
            <v>3.07</v>
          </cell>
          <cell r="F8243">
            <v>8.43</v>
          </cell>
          <cell r="H8243">
            <v>25.63</v>
          </cell>
          <cell r="I8243" t="str">
            <v>MATE MHIS 20047</v>
          </cell>
        </row>
        <row r="8244">
          <cell r="A8244">
            <v>20045</v>
          </cell>
          <cell r="B8244" t="str">
            <v>REDUCAO EXCENTRICA PVC SERIE R P/ESG PREDIAL DN 75 X 50MM</v>
          </cell>
          <cell r="C8244" t="str">
            <v>UN</v>
          </cell>
          <cell r="D8244">
            <v>2</v>
          </cell>
          <cell r="E8244">
            <v>0.54</v>
          </cell>
          <cell r="F8244">
            <v>1.5</v>
          </cell>
          <cell r="H8244">
            <v>4.57</v>
          </cell>
          <cell r="I8244" t="str">
            <v>MATE MHIS 20045</v>
          </cell>
        </row>
        <row r="8245">
          <cell r="A8245">
            <v>20972</v>
          </cell>
          <cell r="B8245" t="str">
            <v>REDUCAO FIXA TIPO STORZ LATAO P/ INST. PREDIAL COMBATE A INC</v>
          </cell>
          <cell r="C8245" t="str">
            <v>UN</v>
          </cell>
          <cell r="D8245">
            <v>2</v>
          </cell>
          <cell r="E8245">
            <v>45.31</v>
          </cell>
          <cell r="F8245">
            <v>45.31</v>
          </cell>
          <cell r="H8245">
            <v>50.75</v>
          </cell>
          <cell r="I8245" t="str">
            <v>MATE MDIV 20972</v>
          </cell>
        </row>
        <row r="8246">
          <cell r="B8246" t="str">
            <v>ENDIO ENGATE RAPIDO 2.1/2" X 1.1/2"</v>
          </cell>
        </row>
        <row r="8247">
          <cell r="A8247">
            <v>5138</v>
          </cell>
          <cell r="B8247" t="str">
            <v>REDUCAO PONTA E BOLSA FOFO JGS DN 100 X    80 INCLUSIVE ANEL</v>
          </cell>
          <cell r="C8247" t="str">
            <v>UN</v>
          </cell>
          <cell r="D8247">
            <v>1</v>
          </cell>
          <cell r="E8247">
            <v>61.5</v>
          </cell>
          <cell r="F8247">
            <v>78.61</v>
          </cell>
          <cell r="H8247">
            <v>113.66</v>
          </cell>
          <cell r="I8247" t="str">
            <v>MATE MHIS 5138</v>
          </cell>
        </row>
        <row r="8248">
          <cell r="B8248" t="str">
            <v>BORRACHA</v>
          </cell>
        </row>
        <row r="8249">
          <cell r="A8249">
            <v>5229</v>
          </cell>
          <cell r="B8249" t="str">
            <v>REDUCAO PONTA E BOLSA FOFO JGS DN 100X50 INCLUSIVE ANEL BORR</v>
          </cell>
          <cell r="C8249" t="str">
            <v>UN</v>
          </cell>
          <cell r="D8249">
            <v>2</v>
          </cell>
          <cell r="E8249">
            <v>41.16</v>
          </cell>
          <cell r="F8249">
            <v>52.62</v>
          </cell>
          <cell r="H8249">
            <v>76.08</v>
          </cell>
          <cell r="I8249" t="str">
            <v>MATE MHIS 5229</v>
          </cell>
        </row>
        <row r="8250">
          <cell r="B8250" t="str">
            <v>ACHA</v>
          </cell>
        </row>
        <row r="8251">
          <cell r="A8251">
            <v>5228</v>
          </cell>
          <cell r="B8251" t="str">
            <v>REDUCAO PONTA E BOLSA FOFO JGS DN 150 X    80 INCLUSIVE ANEL</v>
          </cell>
          <cell r="C8251" t="str">
            <v>UN</v>
          </cell>
          <cell r="D8251">
            <v>2</v>
          </cell>
          <cell r="E8251">
            <v>77.11</v>
          </cell>
          <cell r="F8251">
            <v>98.57</v>
          </cell>
          <cell r="H8251">
            <v>142.52000000000001</v>
          </cell>
          <cell r="I8251" t="str">
            <v>MATE MHIS 5228</v>
          </cell>
        </row>
        <row r="8252">
          <cell r="B8252" t="str">
            <v>BORRACHA</v>
          </cell>
        </row>
        <row r="8253">
          <cell r="A8253">
            <v>5139</v>
          </cell>
          <cell r="B8253" t="str">
            <v>REDUCAO PONTA E BOLSA FOFO JGS DN 150 X 100 INCLUSIVE ANEL B</v>
          </cell>
          <cell r="C8253" t="str">
            <v>UN</v>
          </cell>
          <cell r="D8253">
            <v>2</v>
          </cell>
          <cell r="E8253">
            <v>93.64</v>
          </cell>
          <cell r="F8253">
            <v>119.69</v>
          </cell>
          <cell r="H8253">
            <v>173.06</v>
          </cell>
          <cell r="I8253" t="str">
            <v>MATE MHIS 5139</v>
          </cell>
        </row>
        <row r="8254">
          <cell r="B8254" t="str">
            <v>ORRACHA</v>
          </cell>
        </row>
        <row r="8255">
          <cell r="A8255">
            <v>5140</v>
          </cell>
          <cell r="B8255" t="str">
            <v>REDUCAO PONTA E BOLSA FOFO JGS DN 200 X    80 INCLUSIVE ANEL</v>
          </cell>
          <cell r="C8255" t="str">
            <v>UN</v>
          </cell>
          <cell r="D8255">
            <v>2</v>
          </cell>
          <cell r="E8255">
            <v>115.67</v>
          </cell>
          <cell r="F8255">
            <v>147.86000000000001</v>
          </cell>
          <cell r="H8255">
            <v>213.79</v>
          </cell>
          <cell r="I8255" t="str">
            <v>MATE MHIS 5140</v>
          </cell>
        </row>
        <row r="8256">
          <cell r="B8256" t="str">
            <v>BORRACHA</v>
          </cell>
        </row>
        <row r="8257">
          <cell r="A8257">
            <v>5141</v>
          </cell>
          <cell r="B8257" t="str">
            <v>REDUCAO PONTA E BOLSA FOFO JGS DN 200 X 100 INCLUSIVE ANEL B</v>
          </cell>
          <cell r="C8257" t="str">
            <v>UN</v>
          </cell>
          <cell r="D8257">
            <v>2</v>
          </cell>
          <cell r="E8257">
            <v>118.43</v>
          </cell>
          <cell r="F8257">
            <v>151.38</v>
          </cell>
          <cell r="H8257">
            <v>218.88</v>
          </cell>
          <cell r="I8257" t="str">
            <v>MATE MHIS 5141</v>
          </cell>
        </row>
        <row r="8258">
          <cell r="B8258" t="str">
            <v>ORRACHA</v>
          </cell>
        </row>
        <row r="8259">
          <cell r="A8259">
            <v>5143</v>
          </cell>
          <cell r="B8259" t="str">
            <v>REDUCAO PONTA E BOLSA FOFO JGS DN 200 X 150 INCLUSIVE ANEL B</v>
          </cell>
          <cell r="C8259" t="str">
            <v>UN</v>
          </cell>
          <cell r="D8259">
            <v>2</v>
          </cell>
          <cell r="E8259">
            <v>121.18</v>
          </cell>
          <cell r="F8259">
            <v>154.9</v>
          </cell>
          <cell r="H8259">
            <v>223.97</v>
          </cell>
          <cell r="I8259" t="str">
            <v>MATE MHIS 5143</v>
          </cell>
        </row>
        <row r="8260">
          <cell r="B8260" t="str">
            <v>ORRACHA</v>
          </cell>
        </row>
        <row r="8261">
          <cell r="A8261">
            <v>5144</v>
          </cell>
          <cell r="B8261" t="str">
            <v>REDUCAO PONTA E BOLSA FOFO JGS DN 250 X 150 INCLUSIVE ANEL B</v>
          </cell>
          <cell r="C8261" t="str">
            <v>UN</v>
          </cell>
          <cell r="D8261">
            <v>2</v>
          </cell>
          <cell r="E8261">
            <v>157</v>
          </cell>
          <cell r="F8261">
            <v>200.68</v>
          </cell>
          <cell r="H8261">
            <v>290.16000000000003</v>
          </cell>
          <cell r="I8261" t="str">
            <v>MATE MHIS 5144</v>
          </cell>
        </row>
        <row r="8262">
          <cell r="B8262" t="str">
            <v>ORRACHA</v>
          </cell>
        </row>
        <row r="8263">
          <cell r="A8263" t="str">
            <v>ÓDIGO</v>
          </cell>
          <cell r="B8263" t="str">
            <v>| DESCRIÇÃO DO INSUMO</v>
          </cell>
          <cell r="C8263" t="str">
            <v>| UNID.</v>
          </cell>
          <cell r="D8263" t="str">
            <v>| CAT.</v>
          </cell>
          <cell r="E8263" t="str">
            <v>P R E Ç O</v>
          </cell>
          <cell r="F8263" t="str">
            <v>S  C A L C</v>
          </cell>
          <cell r="G8263" t="str">
            <v>U L A</v>
          </cell>
          <cell r="H8263" t="str">
            <v>D O S  |</v>
          </cell>
          <cell r="I8263" t="str">
            <v>COD.INTELIGENTE</v>
          </cell>
        </row>
        <row r="8264">
          <cell r="D8264">
            <v>1</v>
          </cell>
          <cell r="E8264" t="str">
            <v>.QUARTIL</v>
          </cell>
          <cell r="F8264" t="str">
            <v>MEDIANO</v>
          </cell>
          <cell r="G8264">
            <v>3</v>
          </cell>
          <cell r="H8264" t="str">
            <v>.QUARTIL</v>
          </cell>
        </row>
        <row r="8266">
          <cell r="A8266" t="str">
            <v>íNCULO..</v>
          </cell>
          <cell r="B8266" t="str">
            <v>...: NACIONAL CAIXA</v>
          </cell>
        </row>
        <row r="8268">
          <cell r="A8268">
            <v>5145</v>
          </cell>
          <cell r="B8268" t="str">
            <v>REDUCAO PONTA E BOLSA FOFO JGS DN 250 X 200 INCLUSIVE ANEL B</v>
          </cell>
          <cell r="C8268" t="str">
            <v>UN</v>
          </cell>
          <cell r="D8268">
            <v>2</v>
          </cell>
          <cell r="E8268">
            <v>162.51</v>
          </cell>
          <cell r="F8268">
            <v>207.72</v>
          </cell>
          <cell r="H8268">
            <v>300.33999999999997</v>
          </cell>
          <cell r="I8268" t="str">
            <v>MATE MHIS 5145</v>
          </cell>
        </row>
        <row r="8269">
          <cell r="B8269" t="str">
            <v>ORRACHA</v>
          </cell>
        </row>
        <row r="8270">
          <cell r="A8270">
            <v>5146</v>
          </cell>
          <cell r="B8270" t="str">
            <v>REDUCAO PONTA E BOLSA FOFO JGS DN 300 X 150 INCLUSIVE ANEL B</v>
          </cell>
          <cell r="C8270" t="str">
            <v>UN</v>
          </cell>
          <cell r="D8270">
            <v>2</v>
          </cell>
          <cell r="E8270">
            <v>201.07</v>
          </cell>
          <cell r="F8270">
            <v>257.01</v>
          </cell>
          <cell r="H8270">
            <v>371.61</v>
          </cell>
          <cell r="I8270" t="str">
            <v>MATE MHIS 5146</v>
          </cell>
        </row>
        <row r="8271">
          <cell r="B8271" t="str">
            <v>ORRACHA</v>
          </cell>
        </row>
        <row r="8272">
          <cell r="A8272">
            <v>5227</v>
          </cell>
          <cell r="B8272" t="str">
            <v>REDUCAO PONTA E BOLSA FOFO JGS DN 300 X 200 INCLUSIVE ANEL B</v>
          </cell>
          <cell r="C8272" t="str">
            <v>UN</v>
          </cell>
          <cell r="D8272">
            <v>2</v>
          </cell>
          <cell r="E8272">
            <v>204.26</v>
          </cell>
          <cell r="F8272">
            <v>261.08999999999997</v>
          </cell>
          <cell r="H8272">
            <v>377.5</v>
          </cell>
          <cell r="I8272" t="str">
            <v>MATE MHIS 5227</v>
          </cell>
        </row>
        <row r="8273">
          <cell r="B8273" t="str">
            <v>ORRACHA</v>
          </cell>
        </row>
        <row r="8274">
          <cell r="A8274">
            <v>5147</v>
          </cell>
          <cell r="B8274" t="str">
            <v>REDUCAO PONTA E BOLSA FOFO JGS DN 300 X 250 INCLUSIVE ANEL B</v>
          </cell>
          <cell r="C8274" t="str">
            <v>UN</v>
          </cell>
          <cell r="D8274">
            <v>2</v>
          </cell>
          <cell r="E8274">
            <v>214.84</v>
          </cell>
          <cell r="F8274">
            <v>274.61</v>
          </cell>
          <cell r="H8274">
            <v>397.06</v>
          </cell>
          <cell r="I8274" t="str">
            <v>MATE MHIS 5147</v>
          </cell>
        </row>
        <row r="8275">
          <cell r="B8275" t="str">
            <v>ORRACHA</v>
          </cell>
        </row>
        <row r="8276">
          <cell r="A8276">
            <v>5148</v>
          </cell>
          <cell r="B8276" t="str">
            <v>REDUCAO PONTA E BOLSA FOFO JGS DN 350 X 200 INCLUSIVE ANEL B</v>
          </cell>
          <cell r="C8276" t="str">
            <v>UN</v>
          </cell>
          <cell r="D8276">
            <v>2</v>
          </cell>
          <cell r="E8276">
            <v>315.56</v>
          </cell>
          <cell r="F8276">
            <v>403.36</v>
          </cell>
          <cell r="H8276">
            <v>583.21</v>
          </cell>
          <cell r="I8276" t="str">
            <v>MATE MHIS 5148</v>
          </cell>
        </row>
        <row r="8277">
          <cell r="B8277" t="str">
            <v>ORRACHA</v>
          </cell>
        </row>
        <row r="8278">
          <cell r="A8278">
            <v>5149</v>
          </cell>
          <cell r="B8278" t="str">
            <v>REDUCAO PONTA E BOLSA FOFO JGS DN 350 X 250 INCLUSIVE ANEL B</v>
          </cell>
          <cell r="C8278" t="str">
            <v>UN</v>
          </cell>
          <cell r="D8278">
            <v>2</v>
          </cell>
          <cell r="E8278">
            <v>340.55</v>
          </cell>
          <cell r="F8278">
            <v>435.29</v>
          </cell>
          <cell r="H8278">
            <v>629.38</v>
          </cell>
          <cell r="I8278" t="str">
            <v>MATE MHIS 5149</v>
          </cell>
        </row>
        <row r="8279">
          <cell r="B8279" t="str">
            <v>ORRACHA</v>
          </cell>
        </row>
        <row r="8280">
          <cell r="A8280">
            <v>5226</v>
          </cell>
          <cell r="B8280" t="str">
            <v>REDUCAO PONTA E BOLSA FOFO JGS DN 350 X 300 INCLUSIVE ANEL B</v>
          </cell>
          <cell r="C8280" t="str">
            <v>UN</v>
          </cell>
          <cell r="D8280">
            <v>2</v>
          </cell>
          <cell r="E8280">
            <v>359.09</v>
          </cell>
          <cell r="F8280">
            <v>458.99</v>
          </cell>
          <cell r="H8280">
            <v>663.65</v>
          </cell>
          <cell r="I8280" t="str">
            <v>MATE MHIS 5226</v>
          </cell>
        </row>
        <row r="8281">
          <cell r="B8281" t="str">
            <v>ORRACHA</v>
          </cell>
        </row>
        <row r="8282">
          <cell r="A8282">
            <v>5150</v>
          </cell>
          <cell r="B8282" t="str">
            <v>REDUCAO PONTA E BOLSA FOFO JGS DN 400 X 250 INCLUSIVE ANEL B</v>
          </cell>
          <cell r="C8282" t="str">
            <v>UN</v>
          </cell>
          <cell r="D8282">
            <v>2</v>
          </cell>
          <cell r="E8282">
            <v>390.69</v>
          </cell>
          <cell r="F8282">
            <v>499.39</v>
          </cell>
          <cell r="H8282">
            <v>722.05</v>
          </cell>
          <cell r="I8282" t="str">
            <v>MATE MHIS 5150</v>
          </cell>
        </row>
        <row r="8283">
          <cell r="B8283" t="str">
            <v>ORRACHA</v>
          </cell>
        </row>
        <row r="8284">
          <cell r="A8284">
            <v>5151</v>
          </cell>
          <cell r="B8284" t="str">
            <v>REDUCAO PONTA E BOLSA FOFO JGS DN 400 X 300 INCLUSIVE ANEL B</v>
          </cell>
          <cell r="C8284" t="str">
            <v>UN</v>
          </cell>
          <cell r="D8284">
            <v>2</v>
          </cell>
          <cell r="E8284">
            <v>334.9</v>
          </cell>
          <cell r="F8284">
            <v>428.08</v>
          </cell>
          <cell r="H8284">
            <v>618.95000000000005</v>
          </cell>
          <cell r="I8284" t="str">
            <v>MATE MHIS 5151</v>
          </cell>
        </row>
        <row r="8285">
          <cell r="B8285" t="str">
            <v>ORRACHA</v>
          </cell>
        </row>
        <row r="8286">
          <cell r="A8286">
            <v>5225</v>
          </cell>
          <cell r="B8286" t="str">
            <v>REDUCAO PONTA E BOLSA FOFO JGS DN 400 X 350 INCLUSIVE ANEL B</v>
          </cell>
          <cell r="C8286" t="str">
            <v>UN</v>
          </cell>
          <cell r="D8286">
            <v>2</v>
          </cell>
          <cell r="E8286">
            <v>414.2</v>
          </cell>
          <cell r="F8286">
            <v>529.42999999999995</v>
          </cell>
          <cell r="H8286">
            <v>765.5</v>
          </cell>
          <cell r="I8286" t="str">
            <v>MATE MHIS 5225</v>
          </cell>
        </row>
        <row r="8287">
          <cell r="B8287" t="str">
            <v>ORRACHA</v>
          </cell>
        </row>
        <row r="8288">
          <cell r="A8288">
            <v>5152</v>
          </cell>
          <cell r="B8288" t="str">
            <v>REDUCAO PONTA E BOLSA FOFO JGS DN 500 X 350 INCLUSIVE ANEL B</v>
          </cell>
          <cell r="C8288" t="str">
            <v>UN</v>
          </cell>
          <cell r="D8288">
            <v>2</v>
          </cell>
          <cell r="E8288">
            <v>562.46</v>
          </cell>
          <cell r="F8288">
            <v>718.94</v>
          </cell>
          <cell r="H8288">
            <v>1039.5</v>
          </cell>
          <cell r="I8288" t="str">
            <v>MATE MHIS 5152</v>
          </cell>
        </row>
        <row r="8289">
          <cell r="B8289" t="str">
            <v>ORRACHA</v>
          </cell>
        </row>
        <row r="8290">
          <cell r="A8290">
            <v>5224</v>
          </cell>
          <cell r="B8290" t="str">
            <v>REDUCAO PONTA E BOLSA FOFO JGS DN 500 X 400 INCLUSIVE ANEL B</v>
          </cell>
          <cell r="C8290" t="str">
            <v>UN</v>
          </cell>
          <cell r="D8290">
            <v>2</v>
          </cell>
          <cell r="E8290">
            <v>673.2</v>
          </cell>
          <cell r="F8290">
            <v>860.49</v>
          </cell>
          <cell r="H8290">
            <v>1244.1600000000001</v>
          </cell>
          <cell r="I8290" t="str">
            <v>MATE MHIS 5224</v>
          </cell>
        </row>
        <row r="8291">
          <cell r="B8291" t="str">
            <v>ORRACHA</v>
          </cell>
        </row>
        <row r="8292">
          <cell r="A8292">
            <v>5166</v>
          </cell>
          <cell r="B8292" t="str">
            <v>REDUCAO PONTA E BOLSA FOFO JGS DN 600 X 400 INCLUSIVE ANEL B</v>
          </cell>
          <cell r="C8292" t="str">
            <v>UN</v>
          </cell>
          <cell r="D8292">
            <v>2</v>
          </cell>
          <cell r="E8292">
            <v>852.24</v>
          </cell>
          <cell r="F8292">
            <v>1089.3399999999999</v>
          </cell>
          <cell r="H8292">
            <v>1575.05</v>
          </cell>
          <cell r="I8292" t="str">
            <v>MATE MHIS 5166</v>
          </cell>
        </row>
        <row r="8293">
          <cell r="B8293" t="str">
            <v>ORRACHA</v>
          </cell>
        </row>
        <row r="8294">
          <cell r="A8294" t="str">
            <v>ÓDIGO</v>
          </cell>
          <cell r="B8294" t="str">
            <v>| DESCRIÇÃO DO INSUMO</v>
          </cell>
          <cell r="C8294" t="str">
            <v>| UNID.</v>
          </cell>
          <cell r="D8294" t="str">
            <v>| CAT.</v>
          </cell>
          <cell r="E8294" t="str">
            <v>P R E Ç O</v>
          </cell>
          <cell r="F8294" t="str">
            <v>S  C A L C</v>
          </cell>
          <cell r="G8294" t="str">
            <v>U L A</v>
          </cell>
          <cell r="H8294" t="str">
            <v>D O S  |</v>
          </cell>
          <cell r="I8294" t="str">
            <v>COD.INTELIGENTE</v>
          </cell>
        </row>
        <row r="8295">
          <cell r="D8295">
            <v>1</v>
          </cell>
          <cell r="E8295" t="str">
            <v>.QUARTIL</v>
          </cell>
          <cell r="F8295" t="str">
            <v>MEDIANO</v>
          </cell>
          <cell r="G8295">
            <v>3</v>
          </cell>
          <cell r="H8295" t="str">
            <v>.QUARTIL</v>
          </cell>
        </row>
        <row r="8297">
          <cell r="A8297" t="str">
            <v>íNCULO..</v>
          </cell>
          <cell r="B8297" t="str">
            <v>...: NACIONAL CAIXA</v>
          </cell>
        </row>
        <row r="8299">
          <cell r="A8299">
            <v>5223</v>
          </cell>
          <cell r="B8299" t="str">
            <v>REDUCAO PONTA E BOLSA FOFO JGS DN 600 X 500 INCLUSIVE ANEL B</v>
          </cell>
          <cell r="C8299" t="str">
            <v>UN</v>
          </cell>
          <cell r="D8299">
            <v>2</v>
          </cell>
          <cell r="E8299">
            <v>1201.9100000000001</v>
          </cell>
          <cell r="F8299">
            <v>1536.29</v>
          </cell>
          <cell r="H8299">
            <v>2221.29</v>
          </cell>
          <cell r="I8299" t="str">
            <v>MATE MHIS 5223</v>
          </cell>
        </row>
        <row r="8300">
          <cell r="B8300" t="str">
            <v>ORRACHA</v>
          </cell>
        </row>
        <row r="8301">
          <cell r="A8301">
            <v>20032</v>
          </cell>
          <cell r="B8301" t="str">
            <v>REDUCAO PVC PBA JE BB P/REDE AGUA DN 75 X 50/DE 85 X 60MM</v>
          </cell>
          <cell r="C8301" t="str">
            <v>UN</v>
          </cell>
          <cell r="D8301">
            <v>1</v>
          </cell>
          <cell r="E8301">
            <v>4.45</v>
          </cell>
          <cell r="F8301">
            <v>12.19</v>
          </cell>
          <cell r="H8301">
            <v>37.06</v>
          </cell>
          <cell r="I8301" t="str">
            <v>MATE MHIS 20032</v>
          </cell>
        </row>
        <row r="8302">
          <cell r="A8302">
            <v>11321</v>
          </cell>
          <cell r="B8302" t="str">
            <v>REDUCAO PVC PBA JE PB P/REDE AGUA DN 100 X 50/DE 110 X 60MM</v>
          </cell>
          <cell r="C8302" t="str">
            <v>UN</v>
          </cell>
          <cell r="D8302">
            <v>1</v>
          </cell>
          <cell r="E8302">
            <v>13.13</v>
          </cell>
          <cell r="F8302">
            <v>15.82</v>
          </cell>
          <cell r="H8302">
            <v>18.5</v>
          </cell>
          <cell r="I8302" t="str">
            <v>MATE MHIS 11321</v>
          </cell>
        </row>
        <row r="8303">
          <cell r="A8303">
            <v>11323</v>
          </cell>
          <cell r="B8303" t="str">
            <v>REDUCAO PVC PBA JE PB P/REDE AGUA DN 100 X 75/DE 110 X 85MM</v>
          </cell>
          <cell r="C8303" t="str">
            <v>UN</v>
          </cell>
          <cell r="D8303">
            <v>2</v>
          </cell>
          <cell r="E8303">
            <v>15.69</v>
          </cell>
          <cell r="F8303">
            <v>18.899999999999999</v>
          </cell>
          <cell r="H8303">
            <v>22.1</v>
          </cell>
          <cell r="I8303" t="str">
            <v>MATE MHIS 11323</v>
          </cell>
        </row>
        <row r="8304">
          <cell r="A8304">
            <v>20327</v>
          </cell>
          <cell r="B8304" t="str">
            <v>REDUCAO PVC PBA JE PB P/REDE AGUA DN 75 X 50/DE 85 X 60MM</v>
          </cell>
          <cell r="C8304" t="str">
            <v>UN</v>
          </cell>
          <cell r="D8304">
            <v>2</v>
          </cell>
          <cell r="E8304">
            <v>7.46</v>
          </cell>
          <cell r="F8304">
            <v>8.99</v>
          </cell>
          <cell r="H8304">
            <v>10.52</v>
          </cell>
          <cell r="I8304" t="str">
            <v>MATE MHIS 20327</v>
          </cell>
        </row>
        <row r="8305">
          <cell r="A8305">
            <v>25966</v>
          </cell>
          <cell r="B8305" t="str">
            <v>REDUTOR TIPO 2002 PRIMEIRA QUALIDADE</v>
          </cell>
          <cell r="C8305" t="str">
            <v>L</v>
          </cell>
          <cell r="D8305">
            <v>2</v>
          </cell>
          <cell r="E8305">
            <v>11.45</v>
          </cell>
          <cell r="F8305">
            <v>12.38</v>
          </cell>
          <cell r="H8305">
            <v>13.22</v>
          </cell>
          <cell r="I8305" t="str">
            <v>MATE MDIV 25966</v>
          </cell>
        </row>
        <row r="8306">
          <cell r="A8306">
            <v>13846</v>
          </cell>
          <cell r="B8306" t="str">
            <v>REFLETOR ABERTO TIPO BEDO ( PRATO), DIAM 12" (310MM), SOQUET</v>
          </cell>
          <cell r="C8306" t="str">
            <v>UN</v>
          </cell>
          <cell r="D8306">
            <v>2</v>
          </cell>
          <cell r="E8306">
            <v>20.52</v>
          </cell>
          <cell r="F8306">
            <v>24.02</v>
          </cell>
          <cell r="H8306">
            <v>26.93</v>
          </cell>
          <cell r="I8306" t="str">
            <v>MATE MELE 13846</v>
          </cell>
        </row>
        <row r="8307">
          <cell r="B8307" t="str">
            <v>E E-27"</v>
          </cell>
        </row>
        <row r="8308">
          <cell r="A8308">
            <v>13390</v>
          </cell>
          <cell r="B8308" t="str">
            <v>REFLETOR REDONDO EM ALUMINIO ANODIZADO PARA LAMPADA VAPOR DE</v>
          </cell>
          <cell r="C8308" t="str">
            <v>UN</v>
          </cell>
          <cell r="D8308">
            <v>2</v>
          </cell>
          <cell r="E8308">
            <v>44.03</v>
          </cell>
          <cell r="F8308">
            <v>51.54</v>
          </cell>
          <cell r="H8308">
            <v>57.79</v>
          </cell>
          <cell r="I8308" t="str">
            <v>MATE MELE 13390</v>
          </cell>
        </row>
        <row r="8309">
          <cell r="B8309" t="str">
            <v>MERCURIO/SODIO, CORPO EM ALUMINIO COM PINTURA EPOXI, PARA L</v>
          </cell>
        </row>
        <row r="8310">
          <cell r="B8310" t="str">
            <v>AMPADA E-27 DE 300 W, COM SUPORTE REDONDO E ALCA REGULAVEL P</v>
          </cell>
        </row>
        <row r="8311">
          <cell r="B8311" t="str">
            <v>ARA FIXACAO.</v>
          </cell>
        </row>
        <row r="8312">
          <cell r="A8312">
            <v>5450</v>
          </cell>
          <cell r="B8312" t="str">
            <v>REGISTRO AUTOMATICO ENTRADA FOFO SIMPLES PN-10 DN     80</v>
          </cell>
          <cell r="C8312" t="str">
            <v>UN</v>
          </cell>
          <cell r="D8312">
            <v>2</v>
          </cell>
          <cell r="E8312">
            <v>550.97</v>
          </cell>
          <cell r="F8312">
            <v>550.97</v>
          </cell>
          <cell r="H8312">
            <v>622.22</v>
          </cell>
          <cell r="I8312" t="str">
            <v>MATE MHIS 5450</v>
          </cell>
        </row>
        <row r="8313">
          <cell r="A8313">
            <v>5444</v>
          </cell>
          <cell r="B8313" t="str">
            <v>REGISTRO AUTOMATICO ENTRADA FOFO SIMPLES PN-10 DN    50</v>
          </cell>
          <cell r="C8313" t="str">
            <v>UN</v>
          </cell>
          <cell r="D8313">
            <v>1</v>
          </cell>
          <cell r="E8313">
            <v>549</v>
          </cell>
          <cell r="F8313">
            <v>549</v>
          </cell>
          <cell r="H8313">
            <v>620</v>
          </cell>
          <cell r="I8313" t="str">
            <v>MATE MHIS 5444</v>
          </cell>
        </row>
        <row r="8314">
          <cell r="A8314">
            <v>5448</v>
          </cell>
          <cell r="B8314" t="str">
            <v>REGISTRO AUTOMATICO ENTRADA FOFO SIMPLES PN-10 DN 150</v>
          </cell>
          <cell r="C8314" t="str">
            <v>UN</v>
          </cell>
          <cell r="D8314">
            <v>2</v>
          </cell>
          <cell r="E8314">
            <v>1443.28</v>
          </cell>
          <cell r="F8314">
            <v>1443.28</v>
          </cell>
          <cell r="H8314">
            <v>1629.93</v>
          </cell>
          <cell r="I8314" t="str">
            <v>MATE MHIS 5448</v>
          </cell>
        </row>
        <row r="8315">
          <cell r="A8315">
            <v>5447</v>
          </cell>
          <cell r="B8315" t="str">
            <v>REGISTRO AUTOMATICO ENTRADA FOFO SIMPLES PN-10 DN 250</v>
          </cell>
          <cell r="C8315" t="str">
            <v>UN</v>
          </cell>
          <cell r="D8315">
            <v>2</v>
          </cell>
          <cell r="E8315">
            <v>3083.62</v>
          </cell>
          <cell r="F8315">
            <v>3083.62</v>
          </cell>
          <cell r="H8315">
            <v>3482.41</v>
          </cell>
          <cell r="I8315" t="str">
            <v>MATE MHIS 5447</v>
          </cell>
        </row>
        <row r="8316">
          <cell r="A8316">
            <v>5969</v>
          </cell>
          <cell r="B8316" t="str">
            <v>REGISTRO CHATO C/FLANGES FOFO PN-10 C/BY PASS C/CABECOTE HAS</v>
          </cell>
          <cell r="C8316" t="str">
            <v>UN</v>
          </cell>
          <cell r="D8316">
            <v>2</v>
          </cell>
          <cell r="E8316">
            <v>7451.87</v>
          </cell>
          <cell r="F8316">
            <v>10702.81</v>
          </cell>
          <cell r="G8316">
            <v>1</v>
          </cell>
          <cell r="H8316">
            <v>3953.75</v>
          </cell>
          <cell r="I8316" t="str">
            <v>MATE MHIS 5969</v>
          </cell>
        </row>
        <row r="8317">
          <cell r="B8317" t="str">
            <v>TE INOX DN 350</v>
          </cell>
        </row>
        <row r="8318">
          <cell r="A8318">
            <v>5970</v>
          </cell>
          <cell r="B8318" t="str">
            <v>REGISTRO CHATO C/FLANGES FOFO PN-10 C/BY PASS C/CABECOTE HAS</v>
          </cell>
          <cell r="C8318" t="str">
            <v>UN</v>
          </cell>
          <cell r="D8318">
            <v>2</v>
          </cell>
          <cell r="E8318">
            <v>9708.56</v>
          </cell>
          <cell r="F8318">
            <v>13944</v>
          </cell>
          <cell r="G8318">
            <v>1</v>
          </cell>
          <cell r="H8318">
            <v>8179.44</v>
          </cell>
          <cell r="I8318" t="str">
            <v>MATE MHIS 5970</v>
          </cell>
        </row>
        <row r="8319">
          <cell r="B8319" t="str">
            <v>TE INOX DN 400</v>
          </cell>
        </row>
        <row r="8320">
          <cell r="A8320">
            <v>5983</v>
          </cell>
          <cell r="B8320" t="str">
            <v>REGISTRO CHATO C/FLANGES FOFO PN-10 C/BY PASS C/CABECOTE HAS</v>
          </cell>
          <cell r="C8320" t="str">
            <v>UN</v>
          </cell>
          <cell r="D8320" t="str">
            <v>2     1</v>
          </cell>
          <cell r="E8320" t="str">
            <v>0.914,89</v>
          </cell>
          <cell r="F8320">
            <v>15676.61</v>
          </cell>
          <cell r="G8320">
            <v>2</v>
          </cell>
          <cell r="H8320" t="str">
            <v>0.438,33</v>
          </cell>
          <cell r="I8320" t="str">
            <v>MATE MHIS 5983</v>
          </cell>
        </row>
        <row r="8321">
          <cell r="B8321" t="str">
            <v>TE INOX DN 450</v>
          </cell>
        </row>
        <row r="8322">
          <cell r="A8322">
            <v>5962</v>
          </cell>
          <cell r="B8322" t="str">
            <v>REGISTRO CHATO C/FLANGES FOFO PN-10 C/BY PASS C/CABECOTE HAS</v>
          </cell>
          <cell r="C8322" t="str">
            <v>UN</v>
          </cell>
          <cell r="D8322" t="str">
            <v>2     1</v>
          </cell>
          <cell r="E8322">
            <v>2709.46</v>
          </cell>
          <cell r="F8322">
            <v>18254.07</v>
          </cell>
          <cell r="G8322">
            <v>2</v>
          </cell>
          <cell r="H8322">
            <v>3798.68</v>
          </cell>
          <cell r="I8322" t="str">
            <v>MATE MHIS 5962</v>
          </cell>
        </row>
        <row r="8323">
          <cell r="B8323" t="str">
            <v>TE INOX DN 500</v>
          </cell>
        </row>
        <row r="8324">
          <cell r="A8324">
            <v>5984</v>
          </cell>
          <cell r="B8324" t="str">
            <v>REGISTRO CHATO C/FLANGES FOFO PN-10 C/BY PASS C/CABECOTE HAS</v>
          </cell>
          <cell r="C8324" t="str">
            <v>UN</v>
          </cell>
          <cell r="D8324" t="str">
            <v>2     1</v>
          </cell>
          <cell r="E8324">
            <v>7784.16</v>
          </cell>
          <cell r="F8324">
            <v>25542.65</v>
          </cell>
          <cell r="G8324">
            <v>3</v>
          </cell>
          <cell r="H8324">
            <v>3301.15</v>
          </cell>
          <cell r="I8324" t="str">
            <v>MATE MHIS 5984</v>
          </cell>
        </row>
        <row r="8325">
          <cell r="A8325" t="str">
            <v>ÓDIGO</v>
          </cell>
          <cell r="B8325" t="str">
            <v>| DESCRIÇÃO DO INSUMO</v>
          </cell>
          <cell r="C8325" t="str">
            <v>| UNID.</v>
          </cell>
          <cell r="D8325" t="str">
            <v>| CAT.</v>
          </cell>
          <cell r="E8325" t="str">
            <v>P R E Ç O</v>
          </cell>
          <cell r="F8325" t="str">
            <v>S  C A L C</v>
          </cell>
          <cell r="G8325" t="str">
            <v>U L A</v>
          </cell>
          <cell r="H8325" t="str">
            <v>D O S  |</v>
          </cell>
          <cell r="I8325" t="str">
            <v>COD.INTELIGENTE</v>
          </cell>
        </row>
        <row r="8326">
          <cell r="D8326">
            <v>1</v>
          </cell>
          <cell r="E8326" t="str">
            <v>.QUARTIL</v>
          </cell>
          <cell r="F8326" t="str">
            <v>MEDIANO</v>
          </cell>
          <cell r="G8326">
            <v>3</v>
          </cell>
          <cell r="H8326" t="str">
            <v>.QUARTIL</v>
          </cell>
        </row>
        <row r="8328">
          <cell r="A8328" t="str">
            <v>íNCULO..</v>
          </cell>
          <cell r="B8328" t="str">
            <v>...: NACIONAL CAIXA</v>
          </cell>
        </row>
        <row r="8330">
          <cell r="B8330" t="str">
            <v>TE INOX DN 600</v>
          </cell>
        </row>
        <row r="8331">
          <cell r="A8331">
            <v>5938</v>
          </cell>
          <cell r="B8331" t="str">
            <v>REGISTRO CHATO C/FLANGES FOFO PN-10 C/BY PASS C/VOLANTE HAST</v>
          </cell>
          <cell r="C8331" t="str">
            <v>UN</v>
          </cell>
          <cell r="D8331">
            <v>2</v>
          </cell>
          <cell r="E8331">
            <v>7508.1</v>
          </cell>
          <cell r="F8331">
            <v>10783.57</v>
          </cell>
          <cell r="G8331">
            <v>1</v>
          </cell>
          <cell r="H8331">
            <v>4059.05</v>
          </cell>
          <cell r="I8331" t="str">
            <v>MATE MHIS 5938</v>
          </cell>
        </row>
        <row r="8332">
          <cell r="B8332" t="str">
            <v>E INOX DN 350</v>
          </cell>
        </row>
        <row r="8333">
          <cell r="A8333">
            <v>5964</v>
          </cell>
          <cell r="B8333" t="str">
            <v>REGISTRO CHATO C/FLANGES FOFO PN-10 C/BY PASS C/VOLANTE HAST</v>
          </cell>
          <cell r="C8333" t="str">
            <v>UN</v>
          </cell>
          <cell r="D8333">
            <v>2</v>
          </cell>
          <cell r="E8333">
            <v>9884.5400000000009</v>
          </cell>
          <cell r="F8333">
            <v>14196.76</v>
          </cell>
          <cell r="G8333">
            <v>1</v>
          </cell>
          <cell r="H8333">
            <v>8508.98</v>
          </cell>
          <cell r="I8333" t="str">
            <v>MATE MHIS 5964</v>
          </cell>
        </row>
        <row r="8334">
          <cell r="B8334" t="str">
            <v>E INOX DN 400</v>
          </cell>
        </row>
        <row r="8335">
          <cell r="A8335">
            <v>5915</v>
          </cell>
          <cell r="B8335" t="str">
            <v>REGISTRO CHATO C/FLANGES FOFO PN-10 C/BY PASS C/VOLANTE HAST</v>
          </cell>
          <cell r="C8335" t="str">
            <v>UN</v>
          </cell>
          <cell r="D8335" t="str">
            <v>2     1</v>
          </cell>
          <cell r="E8335">
            <v>1090.8800000000001</v>
          </cell>
          <cell r="F8335">
            <v>15929.37</v>
          </cell>
          <cell r="G8335">
            <v>2</v>
          </cell>
          <cell r="H8335" t="str">
            <v>0.767,87</v>
          </cell>
          <cell r="I8335" t="str">
            <v>MATE MHIS 5915</v>
          </cell>
        </row>
        <row r="8336">
          <cell r="B8336" t="str">
            <v>E INOX DN 450</v>
          </cell>
        </row>
        <row r="8337">
          <cell r="A8337">
            <v>5963</v>
          </cell>
          <cell r="B8337" t="str">
            <v>REGISTRO CHATO C/FLANGES FOFO PN-10 C/BY PASS C/VOLANTE HAST</v>
          </cell>
          <cell r="C8337" t="str">
            <v>UN</v>
          </cell>
          <cell r="D8337" t="str">
            <v>2     1</v>
          </cell>
          <cell r="E8337">
            <v>2883</v>
          </cell>
          <cell r="F8337">
            <v>18503.32</v>
          </cell>
          <cell r="G8337">
            <v>2</v>
          </cell>
          <cell r="H8337">
            <v>4123.6400000000003</v>
          </cell>
          <cell r="I8337" t="str">
            <v>MATE MHIS 5963</v>
          </cell>
        </row>
        <row r="8338">
          <cell r="B8338" t="str">
            <v>E INOX DN 500</v>
          </cell>
        </row>
        <row r="8339">
          <cell r="A8339">
            <v>5928</v>
          </cell>
          <cell r="B8339" t="str">
            <v>REGISTRO CHATO C/FLANGES FOFO PN-10 C/BY PASS C/VOLANTE HAST</v>
          </cell>
          <cell r="C8339" t="str">
            <v>UN</v>
          </cell>
          <cell r="D8339" t="str">
            <v>2     1</v>
          </cell>
          <cell r="E8339">
            <v>7969.93</v>
          </cell>
          <cell r="F8339">
            <v>25809.46</v>
          </cell>
          <cell r="G8339">
            <v>3</v>
          </cell>
          <cell r="H8339">
            <v>3649</v>
          </cell>
          <cell r="I8339" t="str">
            <v>MATE MHIS 5928</v>
          </cell>
        </row>
        <row r="8340">
          <cell r="B8340" t="str">
            <v>E INOX DN 600</v>
          </cell>
        </row>
        <row r="8341">
          <cell r="A8341">
            <v>5919</v>
          </cell>
          <cell r="B8341" t="str">
            <v>REGISTRO CHATO C/FLANGES FOFO PN-10 C/CABECOTE HASTE INOX DN</v>
          </cell>
          <cell r="C8341" t="str">
            <v>UN</v>
          </cell>
          <cell r="D8341" t="str">
            <v>2     1</v>
          </cell>
          <cell r="E8341">
            <v>1878.95</v>
          </cell>
          <cell r="F8341">
            <v>17061.25</v>
          </cell>
          <cell r="G8341">
            <v>2</v>
          </cell>
          <cell r="H8341">
            <v>2243.5500000000002</v>
          </cell>
          <cell r="I8341" t="str">
            <v>MATE MHIS 5919</v>
          </cell>
        </row>
        <row r="8342">
          <cell r="B8342">
            <v>500</v>
          </cell>
        </row>
        <row r="8343">
          <cell r="A8343">
            <v>5911</v>
          </cell>
          <cell r="B8343" t="str">
            <v>REGISTRO CHATO C/FLANGES FOFO PN-10 C/CABECOTE HASTE INOX DN</v>
          </cell>
          <cell r="C8343" t="str">
            <v>UN</v>
          </cell>
          <cell r="D8343" t="str">
            <v>2     1</v>
          </cell>
          <cell r="E8343">
            <v>6621.66</v>
          </cell>
          <cell r="F8343">
            <v>23873.01</v>
          </cell>
          <cell r="G8343">
            <v>3</v>
          </cell>
          <cell r="H8343">
            <v>1124.3499999999999</v>
          </cell>
          <cell r="I8343" t="str">
            <v>MATE MHIS 5911</v>
          </cell>
        </row>
        <row r="8344">
          <cell r="B8344">
            <v>600</v>
          </cell>
        </row>
        <row r="8345">
          <cell r="A8345">
            <v>6000</v>
          </cell>
          <cell r="B8345" t="str">
            <v>REGISTRO CHATO C/FLANGES FOFO PN-10 C/REDUTOR C//BY PASS C/V</v>
          </cell>
          <cell r="C8345" t="str">
            <v>UN</v>
          </cell>
          <cell r="D8345" t="str">
            <v>2     1</v>
          </cell>
          <cell r="E8345">
            <v>9226.92</v>
          </cell>
          <cell r="F8345">
            <v>27614.82</v>
          </cell>
          <cell r="G8345">
            <v>3</v>
          </cell>
          <cell r="H8345">
            <v>6002.73</v>
          </cell>
          <cell r="I8345" t="str">
            <v>MATE MHIS 6000</v>
          </cell>
        </row>
        <row r="8346">
          <cell r="B8346" t="str">
            <v>OLANTE HASTE INOX DN 600</v>
          </cell>
        </row>
        <row r="8347">
          <cell r="A8347">
            <v>5988</v>
          </cell>
          <cell r="B8347" t="str">
            <v>REGISTRO CHATO C/FLANGES FOFO PN-10 C/REDUTOR C/BY PASS C/CA</v>
          </cell>
          <cell r="C8347" t="str">
            <v>UN</v>
          </cell>
          <cell r="D8347">
            <v>2</v>
          </cell>
          <cell r="E8347">
            <v>8708.8700000000008</v>
          </cell>
          <cell r="F8347">
            <v>12508.2</v>
          </cell>
          <cell r="G8347">
            <v>1</v>
          </cell>
          <cell r="H8347">
            <v>6307.52</v>
          </cell>
          <cell r="I8347" t="str">
            <v>MATE MHIS 5988</v>
          </cell>
        </row>
        <row r="8348">
          <cell r="B8348" t="str">
            <v>BECOTE HASTE INOX DN 350</v>
          </cell>
        </row>
        <row r="8349">
          <cell r="A8349">
            <v>5914</v>
          </cell>
          <cell r="B8349" t="str">
            <v>REGISTRO CHATO C/FLANGES FOFO PN-10 C/REDUTOR C/BY PASS C/CA</v>
          </cell>
          <cell r="C8349" t="str">
            <v>UN</v>
          </cell>
          <cell r="D8349" t="str">
            <v>2     1</v>
          </cell>
          <cell r="E8349" t="str">
            <v>0.965,56</v>
          </cell>
          <cell r="F8349">
            <v>15749.38</v>
          </cell>
          <cell r="G8349">
            <v>2</v>
          </cell>
          <cell r="H8349" t="str">
            <v>0.533,21</v>
          </cell>
          <cell r="I8349" t="str">
            <v>MATE MHIS 5914</v>
          </cell>
        </row>
        <row r="8350">
          <cell r="B8350" t="str">
            <v>BECOTE HASTE INOX DN 400</v>
          </cell>
        </row>
        <row r="8351">
          <cell r="A8351">
            <v>5916</v>
          </cell>
          <cell r="B8351" t="str">
            <v>REGISTRO CHATO C/FLANGES FOFO PN-10 C/REDUTOR C/BY PASS C/CA</v>
          </cell>
          <cell r="C8351" t="str">
            <v>UN</v>
          </cell>
          <cell r="D8351" t="str">
            <v>2     1</v>
          </cell>
          <cell r="E8351">
            <v>2171.9</v>
          </cell>
          <cell r="F8351">
            <v>17482</v>
          </cell>
          <cell r="G8351">
            <v>2</v>
          </cell>
          <cell r="H8351">
            <v>2792.09</v>
          </cell>
          <cell r="I8351" t="str">
            <v>MATE MHIS 5916</v>
          </cell>
        </row>
        <row r="8352">
          <cell r="B8352" t="str">
            <v>BECOTE HASTE INOX DN 450</v>
          </cell>
        </row>
        <row r="8353">
          <cell r="A8353">
            <v>5954</v>
          </cell>
          <cell r="B8353" t="str">
            <v>REGISTRO CHATO C/FLANGES FOFO PN-10 C/REDUTOR C/BY PASS C/CA</v>
          </cell>
          <cell r="C8353" t="str">
            <v>UN</v>
          </cell>
          <cell r="D8353" t="str">
            <v>2     1</v>
          </cell>
          <cell r="E8353">
            <v>3966.46</v>
          </cell>
          <cell r="F8353">
            <v>20059.439999999999</v>
          </cell>
          <cell r="G8353">
            <v>2</v>
          </cell>
          <cell r="H8353">
            <v>6152.43</v>
          </cell>
          <cell r="I8353" t="str">
            <v>MATE MHIS 5954</v>
          </cell>
        </row>
        <row r="8354">
          <cell r="B8354" t="str">
            <v>BECOTE HASTE INOX DN 500</v>
          </cell>
        </row>
        <row r="8355">
          <cell r="A8355">
            <v>5955</v>
          </cell>
          <cell r="B8355" t="str">
            <v>REGISTRO CHATO C/FLANGES FOFO PN-10 C/REDUTOR C/BY PASS C/CA</v>
          </cell>
          <cell r="C8355" t="str">
            <v>UN</v>
          </cell>
          <cell r="D8355" t="str">
            <v>2     1</v>
          </cell>
          <cell r="E8355">
            <v>9041.17</v>
          </cell>
          <cell r="F8355">
            <v>27348.04</v>
          </cell>
          <cell r="G8355">
            <v>3</v>
          </cell>
          <cell r="H8355">
            <v>5654.91</v>
          </cell>
          <cell r="I8355" t="str">
            <v>MATE MHIS 5955</v>
          </cell>
        </row>
        <row r="8356">
          <cell r="A8356" t="str">
            <v>ÓDIGO</v>
          </cell>
          <cell r="B8356" t="str">
            <v>| DESCRIÇÃO DO INSUMO</v>
          </cell>
          <cell r="C8356" t="str">
            <v>| UNID.</v>
          </cell>
          <cell r="D8356" t="str">
            <v>| CAT.</v>
          </cell>
          <cell r="E8356" t="str">
            <v>P R E Ç O</v>
          </cell>
          <cell r="F8356" t="str">
            <v>S  C A L C</v>
          </cell>
          <cell r="G8356" t="str">
            <v>U L A</v>
          </cell>
          <cell r="H8356" t="str">
            <v>D O S  |</v>
          </cell>
          <cell r="I8356" t="str">
            <v>COD.INTELIGENTE</v>
          </cell>
        </row>
        <row r="8357">
          <cell r="D8357">
            <v>1</v>
          </cell>
          <cell r="E8357" t="str">
            <v>.QUARTIL</v>
          </cell>
          <cell r="F8357" t="str">
            <v>MEDIANO</v>
          </cell>
          <cell r="G8357">
            <v>3</v>
          </cell>
          <cell r="H8357" t="str">
            <v>.QUARTIL</v>
          </cell>
        </row>
        <row r="8359">
          <cell r="A8359" t="str">
            <v>íNCULO..</v>
          </cell>
          <cell r="B8359" t="str">
            <v>...: NACIONAL CAIXA</v>
          </cell>
        </row>
        <row r="8361">
          <cell r="B8361" t="str">
            <v>BECOTE HASTE INOX DN 600</v>
          </cell>
        </row>
        <row r="8362">
          <cell r="A8362">
            <v>5921</v>
          </cell>
          <cell r="B8362" t="str">
            <v>REGISTRO CHATO C/FLANGES FOFO PN-10 C/REDUTOR C/BY PASS C/VO</v>
          </cell>
          <cell r="C8362" t="str">
            <v>UN</v>
          </cell>
          <cell r="D8362">
            <v>2</v>
          </cell>
          <cell r="E8362">
            <v>8765.09</v>
          </cell>
          <cell r="F8362">
            <v>12588.93</v>
          </cell>
          <cell r="G8362">
            <v>1</v>
          </cell>
          <cell r="H8362">
            <v>6412.78</v>
          </cell>
          <cell r="I8362" t="str">
            <v>MATE MHIS 5921</v>
          </cell>
        </row>
        <row r="8363">
          <cell r="B8363" t="str">
            <v>LANTE HASTE INOX DN 350</v>
          </cell>
        </row>
        <row r="8364">
          <cell r="A8364">
            <v>5945</v>
          </cell>
          <cell r="B8364" t="str">
            <v>REGISTRO CHATO C/FLANGES FOFO PN-10 C/REDUTOR C/BY PASS C/VO</v>
          </cell>
          <cell r="C8364" t="str">
            <v>UN</v>
          </cell>
          <cell r="D8364" t="str">
            <v>2     1</v>
          </cell>
          <cell r="E8364">
            <v>1141.55</v>
          </cell>
          <cell r="F8364">
            <v>16002.15</v>
          </cell>
          <cell r="G8364">
            <v>2</v>
          </cell>
          <cell r="H8364" t="str">
            <v>0.862,75</v>
          </cell>
          <cell r="I8364" t="str">
            <v>MATE MHIS 5945</v>
          </cell>
        </row>
        <row r="8365">
          <cell r="B8365" t="str">
            <v>LANTE HASTE INOX DN 400</v>
          </cell>
        </row>
        <row r="8366">
          <cell r="A8366">
            <v>6001</v>
          </cell>
          <cell r="B8366" t="str">
            <v>REGISTRO CHATO C/FLANGES FOFO PN-10 C/REDUTOR C/BY PASS C/VO</v>
          </cell>
          <cell r="C8366" t="str">
            <v>UN</v>
          </cell>
          <cell r="D8366" t="str">
            <v>2     1</v>
          </cell>
          <cell r="E8366">
            <v>2347.89</v>
          </cell>
          <cell r="F8366">
            <v>17734.759999999998</v>
          </cell>
          <cell r="G8366">
            <v>2</v>
          </cell>
          <cell r="H8366">
            <v>3121.63</v>
          </cell>
          <cell r="I8366" t="str">
            <v>MATE MHIS 6001</v>
          </cell>
        </row>
        <row r="8367">
          <cell r="B8367" t="str">
            <v>LANTE HASTE INOX DN 450</v>
          </cell>
        </row>
        <row r="8368">
          <cell r="A8368">
            <v>5923</v>
          </cell>
          <cell r="B8368" t="str">
            <v>REGISTRO CHATO C/FLANGES FOFO PN-10 C/REDUTOR C/BY PASS C/VO</v>
          </cell>
          <cell r="C8368" t="str">
            <v>UN</v>
          </cell>
          <cell r="D8368" t="str">
            <v>2     1</v>
          </cell>
          <cell r="E8368">
            <v>4140.01</v>
          </cell>
          <cell r="F8368">
            <v>20308.71</v>
          </cell>
          <cell r="G8368">
            <v>2</v>
          </cell>
          <cell r="H8368">
            <v>6477.41</v>
          </cell>
          <cell r="I8368" t="str">
            <v>MATE MHIS 5923</v>
          </cell>
        </row>
        <row r="8369">
          <cell r="B8369" t="str">
            <v>LANTE HASTE INOX DN 500</v>
          </cell>
        </row>
        <row r="8370">
          <cell r="A8370">
            <v>5958</v>
          </cell>
          <cell r="B8370" t="str">
            <v>REGISTRO CHATO C/FLANGES FOFO PN-10 C/REDUTOR C/CABECOTE HAS</v>
          </cell>
          <cell r="C8370" t="str">
            <v>UN</v>
          </cell>
          <cell r="D8370">
            <v>2</v>
          </cell>
          <cell r="E8370">
            <v>8139.62</v>
          </cell>
          <cell r="F8370">
            <v>11690.6</v>
          </cell>
          <cell r="G8370">
            <v>1</v>
          </cell>
          <cell r="H8370">
            <v>5241.57</v>
          </cell>
          <cell r="I8370" t="str">
            <v>MATE MHIS 5958</v>
          </cell>
        </row>
        <row r="8371">
          <cell r="B8371" t="str">
            <v>TE INOX DN 350</v>
          </cell>
        </row>
        <row r="8372">
          <cell r="A8372">
            <v>5991</v>
          </cell>
          <cell r="B8372" t="str">
            <v>REGISTRO CHATO C/FLANGES FOFO PN-10 C/REDUTOR C/CABECOTE HAS</v>
          </cell>
          <cell r="C8372" t="str">
            <v>UN</v>
          </cell>
          <cell r="D8372" t="str">
            <v>2     1</v>
          </cell>
          <cell r="E8372" t="str">
            <v>0.248,98</v>
          </cell>
          <cell r="F8372">
            <v>14720.19</v>
          </cell>
          <cell r="G8372">
            <v>1</v>
          </cell>
          <cell r="H8372">
            <v>9191.4</v>
          </cell>
          <cell r="I8372" t="str">
            <v>MATE MHIS 5991</v>
          </cell>
        </row>
        <row r="8373">
          <cell r="B8373" t="str">
            <v>TE INOX DN 400</v>
          </cell>
        </row>
        <row r="8374">
          <cell r="A8374">
            <v>5960</v>
          </cell>
          <cell r="B8374" t="str">
            <v>REGISTRO CHATO C/FLANGES FOFO PN-10 C/REDUTOR C/CABECOTE HAS</v>
          </cell>
          <cell r="C8374" t="str">
            <v>UN</v>
          </cell>
          <cell r="D8374" t="str">
            <v>2     1</v>
          </cell>
          <cell r="E8374">
            <v>1376.4</v>
          </cell>
          <cell r="F8374">
            <v>16339.46</v>
          </cell>
          <cell r="G8374">
            <v>2</v>
          </cell>
          <cell r="H8374">
            <v>1302.51</v>
          </cell>
          <cell r="I8374" t="str">
            <v>MATE MHIS 5960</v>
          </cell>
        </row>
        <row r="8375">
          <cell r="B8375" t="str">
            <v>TE INOX DN 450</v>
          </cell>
        </row>
        <row r="8376">
          <cell r="A8376">
            <v>5965</v>
          </cell>
          <cell r="B8376" t="str">
            <v>REGISTRO CHATO C/FLANGES FOFO PN-10 C/REDUTOR C/CABECOTE HAS</v>
          </cell>
          <cell r="C8376" t="str">
            <v>UN</v>
          </cell>
          <cell r="D8376" t="str">
            <v>2     1</v>
          </cell>
          <cell r="E8376">
            <v>3053.72</v>
          </cell>
          <cell r="F8376">
            <v>18748.509999999998</v>
          </cell>
          <cell r="G8376">
            <v>2</v>
          </cell>
          <cell r="H8376">
            <v>4443.3100000000004</v>
          </cell>
          <cell r="I8376" t="str">
            <v>MATE MHIS 5965</v>
          </cell>
        </row>
        <row r="8377">
          <cell r="B8377" t="str">
            <v>TE INOX DN 500</v>
          </cell>
        </row>
        <row r="8378">
          <cell r="A8378">
            <v>5992</v>
          </cell>
          <cell r="B8378" t="str">
            <v>REGISTRO CHATO C/FLANGES FOFO PN-10 C/REDUTOR C/CABECOTE HAS</v>
          </cell>
          <cell r="C8378" t="str">
            <v>UN</v>
          </cell>
          <cell r="D8378" t="str">
            <v>2     1</v>
          </cell>
          <cell r="E8378">
            <v>7796.45</v>
          </cell>
          <cell r="F8378">
            <v>25560.3</v>
          </cell>
          <cell r="G8378">
            <v>3</v>
          </cell>
          <cell r="H8378">
            <v>3324.15</v>
          </cell>
          <cell r="I8378" t="str">
            <v>MATE MHIS 5992</v>
          </cell>
        </row>
        <row r="8379">
          <cell r="B8379" t="str">
            <v>TE INOX DN 600</v>
          </cell>
        </row>
        <row r="8380">
          <cell r="A8380">
            <v>5946</v>
          </cell>
          <cell r="B8380" t="str">
            <v>REGISTRO CHATO C/FLANGES FOFO PN-10 C/REDUTOR C/VOLANTE HAST</v>
          </cell>
          <cell r="C8380" t="str">
            <v>UN</v>
          </cell>
          <cell r="D8380">
            <v>2</v>
          </cell>
          <cell r="E8380">
            <v>8195.84</v>
          </cell>
          <cell r="F8380">
            <v>11771.35</v>
          </cell>
          <cell r="G8380">
            <v>1</v>
          </cell>
          <cell r="H8380">
            <v>5346.86</v>
          </cell>
          <cell r="I8380" t="str">
            <v>MATE MHIS 5946</v>
          </cell>
        </row>
        <row r="8381">
          <cell r="B8381" t="str">
            <v>E INOX DN 350</v>
          </cell>
        </row>
        <row r="8382">
          <cell r="A8382">
            <v>5973</v>
          </cell>
          <cell r="B8382" t="str">
            <v>REGISTRO CHATO C/FLANGES FOFO PN-10 C/REDUTOR C/VOLANTE HAST</v>
          </cell>
          <cell r="C8382" t="str">
            <v>UN</v>
          </cell>
          <cell r="D8382" t="str">
            <v>2     1</v>
          </cell>
          <cell r="E8382" t="str">
            <v>0.424,97</v>
          </cell>
          <cell r="F8382">
            <v>14972.95</v>
          </cell>
          <cell r="G8382">
            <v>1</v>
          </cell>
          <cell r="H8382">
            <v>9520.94</v>
          </cell>
          <cell r="I8382" t="str">
            <v>MATE MHIS 5973</v>
          </cell>
        </row>
        <row r="8383">
          <cell r="B8383" t="str">
            <v>E INOX DN 400</v>
          </cell>
        </row>
        <row r="8384">
          <cell r="A8384">
            <v>5944</v>
          </cell>
          <cell r="B8384" t="str">
            <v>REGISTRO CHATO C/FLANGES FOFO PN-10 C/REDUTOR C/VOLANTE HAST</v>
          </cell>
          <cell r="C8384" t="str">
            <v>UN</v>
          </cell>
          <cell r="D8384" t="str">
            <v>2     1</v>
          </cell>
          <cell r="E8384">
            <v>1552.4</v>
          </cell>
          <cell r="F8384">
            <v>16592.23</v>
          </cell>
          <cell r="G8384">
            <v>2</v>
          </cell>
          <cell r="H8384">
            <v>1632.07</v>
          </cell>
          <cell r="I8384" t="str">
            <v>MATE MHIS 5944</v>
          </cell>
        </row>
        <row r="8385">
          <cell r="B8385" t="str">
            <v>E INOX DN 450</v>
          </cell>
        </row>
        <row r="8386">
          <cell r="A8386">
            <v>5972</v>
          </cell>
          <cell r="B8386" t="str">
            <v>REGISTRO CHATO C/FLANGES FOFO PN-10 C/REDUTOR C/VOLANTE HAST</v>
          </cell>
          <cell r="C8386" t="str">
            <v>UN</v>
          </cell>
          <cell r="D8386" t="str">
            <v>2     1</v>
          </cell>
          <cell r="E8386">
            <v>3227.27</v>
          </cell>
          <cell r="F8386">
            <v>18997.78</v>
          </cell>
          <cell r="G8386">
            <v>2</v>
          </cell>
          <cell r="H8386">
            <v>4768.3</v>
          </cell>
          <cell r="I8386" t="str">
            <v>MATE MHIS 5972</v>
          </cell>
        </row>
        <row r="8387">
          <cell r="A8387" t="str">
            <v>ÓDIGO</v>
          </cell>
          <cell r="B8387" t="str">
            <v>| DESCRIÇÃO DO INSUMO</v>
          </cell>
          <cell r="C8387" t="str">
            <v>| UNID.</v>
          </cell>
          <cell r="D8387" t="str">
            <v>| CAT.</v>
          </cell>
          <cell r="E8387" t="str">
            <v>P R E Ç O</v>
          </cell>
          <cell r="F8387" t="str">
            <v>S  C A L C</v>
          </cell>
          <cell r="G8387" t="str">
            <v>U L A</v>
          </cell>
          <cell r="H8387" t="str">
            <v>D O S  |</v>
          </cell>
          <cell r="I8387" t="str">
            <v>COD.INTELIGENTE</v>
          </cell>
        </row>
        <row r="8388">
          <cell r="D8388">
            <v>1</v>
          </cell>
          <cell r="E8388" t="str">
            <v>.QUARTIL</v>
          </cell>
          <cell r="F8388" t="str">
            <v>MEDIANO</v>
          </cell>
          <cell r="G8388">
            <v>3</v>
          </cell>
          <cell r="H8388" t="str">
            <v>.QUARTIL</v>
          </cell>
        </row>
        <row r="8390">
          <cell r="A8390" t="str">
            <v>íNCULO..</v>
          </cell>
          <cell r="B8390" t="str">
            <v>...: NACIONAL CAIXA</v>
          </cell>
        </row>
        <row r="8392">
          <cell r="B8392" t="str">
            <v>E INOX DN 500</v>
          </cell>
        </row>
        <row r="8393">
          <cell r="A8393">
            <v>5989</v>
          </cell>
          <cell r="B8393" t="str">
            <v>REGISTRO CHATO C/FLANGES FOFO PN-10 C/REDUTOR C/VOLANTE HAST</v>
          </cell>
          <cell r="C8393" t="str">
            <v>UN</v>
          </cell>
          <cell r="D8393" t="str">
            <v>2     1</v>
          </cell>
          <cell r="E8393">
            <v>7982.2</v>
          </cell>
          <cell r="F8393">
            <v>25827.09</v>
          </cell>
          <cell r="G8393">
            <v>3</v>
          </cell>
          <cell r="H8393">
            <v>3671.97</v>
          </cell>
          <cell r="I8393" t="str">
            <v>MATE MHIS 5989</v>
          </cell>
        </row>
        <row r="8394">
          <cell r="B8394" t="str">
            <v>E INOX DN 600</v>
          </cell>
        </row>
        <row r="8395">
          <cell r="A8395">
            <v>5990</v>
          </cell>
          <cell r="B8395" t="str">
            <v>REGISTRO CHATO C/FLANGES FOFO PN-10 C/VOLANTE HASTE INOX DN</v>
          </cell>
          <cell r="C8395" t="str">
            <v>UN</v>
          </cell>
          <cell r="D8395">
            <v>2</v>
          </cell>
          <cell r="E8395">
            <v>7021.07</v>
          </cell>
          <cell r="F8395">
            <v>10084.07</v>
          </cell>
          <cell r="G8395">
            <v>1</v>
          </cell>
          <cell r="H8395">
            <v>3147.07</v>
          </cell>
          <cell r="I8395" t="str">
            <v>MATE MHIS 5990</v>
          </cell>
        </row>
        <row r="8396">
          <cell r="B8396">
            <v>350</v>
          </cell>
        </row>
        <row r="8397">
          <cell r="A8397">
            <v>5935</v>
          </cell>
          <cell r="B8397" t="str">
            <v>REGISTRO CHATO C/FLANGES FOFO PN-10 C/VOLANTE HASTE INOX DN</v>
          </cell>
          <cell r="C8397" t="str">
            <v>UN</v>
          </cell>
          <cell r="D8397">
            <v>2</v>
          </cell>
          <cell r="E8397">
            <v>9250.2099999999991</v>
          </cell>
          <cell r="F8397">
            <v>13285.69</v>
          </cell>
          <cell r="G8397">
            <v>1</v>
          </cell>
          <cell r="H8397">
            <v>7321.17</v>
          </cell>
          <cell r="I8397" t="str">
            <v>MATE MHIS 5935</v>
          </cell>
        </row>
        <row r="8398">
          <cell r="B8398">
            <v>400</v>
          </cell>
        </row>
        <row r="8399">
          <cell r="A8399">
            <v>5934</v>
          </cell>
          <cell r="B8399" t="str">
            <v>REGISTRO CHATO C/FLANGES FOFO PN-10 C/VOLANTE HASTE INOX DN</v>
          </cell>
          <cell r="C8399" t="str">
            <v>UN</v>
          </cell>
          <cell r="D8399" t="str">
            <v>2     1</v>
          </cell>
          <cell r="E8399" t="str">
            <v>0.377,62</v>
          </cell>
          <cell r="F8399">
            <v>14904.95</v>
          </cell>
          <cell r="G8399">
            <v>1</v>
          </cell>
          <cell r="H8399">
            <v>9432.2800000000007</v>
          </cell>
          <cell r="I8399" t="str">
            <v>MATE MHIS 5934</v>
          </cell>
        </row>
        <row r="8400">
          <cell r="B8400">
            <v>450</v>
          </cell>
        </row>
        <row r="8401">
          <cell r="A8401">
            <v>5932</v>
          </cell>
          <cell r="B8401" t="str">
            <v>REGISTRO CHATO C/FLANGES FOFO PN-10 C/VOLANTE HASTE INOX DN</v>
          </cell>
          <cell r="C8401" t="str">
            <v>UN</v>
          </cell>
          <cell r="D8401" t="str">
            <v>2     1</v>
          </cell>
          <cell r="E8401">
            <v>2052.5</v>
          </cell>
          <cell r="F8401">
            <v>17310.5</v>
          </cell>
          <cell r="G8401">
            <v>2</v>
          </cell>
          <cell r="H8401">
            <v>2568.5100000000002</v>
          </cell>
          <cell r="I8401" t="str">
            <v>MATE MHIS 5932</v>
          </cell>
        </row>
        <row r="8402">
          <cell r="B8402">
            <v>500</v>
          </cell>
        </row>
        <row r="8403">
          <cell r="A8403">
            <v>5937</v>
          </cell>
          <cell r="B8403" t="str">
            <v>REGISTRO CHATO C/FLANGES FOFO PN-10 C/VOLANTE HASTE INOX DN</v>
          </cell>
          <cell r="C8403" t="str">
            <v>UN</v>
          </cell>
          <cell r="D8403" t="str">
            <v>2     1</v>
          </cell>
          <cell r="E8403">
            <v>6807.44</v>
          </cell>
          <cell r="F8403">
            <v>24139.82</v>
          </cell>
          <cell r="G8403">
            <v>3</v>
          </cell>
          <cell r="H8403">
            <v>1472.21</v>
          </cell>
          <cell r="I8403" t="str">
            <v>MATE MHIS 5937</v>
          </cell>
        </row>
        <row r="8404">
          <cell r="B8404">
            <v>600</v>
          </cell>
        </row>
        <row r="8405">
          <cell r="A8405">
            <v>6010</v>
          </cell>
          <cell r="B8405" t="str">
            <v>REGISTRO GAVETA 1.1/2" BRUTO LATAO REF 1502-B</v>
          </cell>
          <cell r="C8405" t="str">
            <v>UN</v>
          </cell>
          <cell r="D8405">
            <v>2</v>
          </cell>
          <cell r="E8405">
            <v>41.36</v>
          </cell>
          <cell r="F8405">
            <v>44.74</v>
          </cell>
          <cell r="H8405">
            <v>50.15</v>
          </cell>
          <cell r="I8405" t="str">
            <v>MATE MDIV 6010</v>
          </cell>
        </row>
        <row r="8406">
          <cell r="A8406">
            <v>6015</v>
          </cell>
          <cell r="B8406" t="str">
            <v>REGISTRO GAVETA 1.1/2" REF 1509-C - C/ CANOPLA ACAB CROMADO</v>
          </cell>
          <cell r="C8406" t="str">
            <v>UN</v>
          </cell>
          <cell r="D8406">
            <v>2</v>
          </cell>
          <cell r="E8406">
            <v>98.8</v>
          </cell>
          <cell r="F8406">
            <v>106.88</v>
          </cell>
          <cell r="H8406">
            <v>119.8</v>
          </cell>
          <cell r="I8406" t="str">
            <v>MATE MDIV 6015</v>
          </cell>
        </row>
        <row r="8407">
          <cell r="B8407" t="str">
            <v>SIMPLES</v>
          </cell>
        </row>
        <row r="8408">
          <cell r="A8408">
            <v>6017</v>
          </cell>
          <cell r="B8408" t="str">
            <v>REGISTRO GAVETA 1.1/4" BRUTO LATAO REF 1502-B</v>
          </cell>
          <cell r="C8408" t="str">
            <v>UN</v>
          </cell>
          <cell r="D8408">
            <v>2</v>
          </cell>
          <cell r="E8408">
            <v>36.049999999999997</v>
          </cell>
          <cell r="F8408">
            <v>39</v>
          </cell>
          <cell r="H8408">
            <v>43.72</v>
          </cell>
          <cell r="I8408" t="str">
            <v>MATE MDIV 6017</v>
          </cell>
        </row>
        <row r="8409">
          <cell r="A8409">
            <v>6014</v>
          </cell>
          <cell r="B8409" t="str">
            <v>REGISTRO GAVETA 1.1/4" REF 1509-C - C/ CANOPLA ACAB CROMADO</v>
          </cell>
          <cell r="C8409" t="str">
            <v>UN</v>
          </cell>
          <cell r="D8409">
            <v>2</v>
          </cell>
          <cell r="E8409">
            <v>97.87</v>
          </cell>
          <cell r="F8409">
            <v>105.88</v>
          </cell>
          <cell r="H8409">
            <v>118.68</v>
          </cell>
          <cell r="I8409" t="str">
            <v>MATE MDIV 6014</v>
          </cell>
        </row>
        <row r="8410">
          <cell r="B8410" t="str">
            <v>SIMPLES</v>
          </cell>
        </row>
        <row r="8411">
          <cell r="A8411">
            <v>6020</v>
          </cell>
          <cell r="B8411" t="str">
            <v>REGISTRO GAVETA 1/2" BRUTO LATAO REF 1502-B</v>
          </cell>
          <cell r="C8411" t="str">
            <v>UN</v>
          </cell>
          <cell r="D8411">
            <v>2</v>
          </cell>
          <cell r="E8411">
            <v>15.29</v>
          </cell>
          <cell r="F8411">
            <v>16.55</v>
          </cell>
          <cell r="H8411">
            <v>18.55</v>
          </cell>
          <cell r="I8411" t="str">
            <v>MATE MDIV 6020</v>
          </cell>
        </row>
        <row r="8412">
          <cell r="A8412">
            <v>6006</v>
          </cell>
          <cell r="B8412" t="str">
            <v>REGISTRO GAVETA 1/2" REF 1509-C - C/ CANOPLA ACAB CROMADO SI</v>
          </cell>
          <cell r="C8412" t="str">
            <v>UN</v>
          </cell>
          <cell r="D8412">
            <v>2</v>
          </cell>
          <cell r="E8412">
            <v>40.950000000000003</v>
          </cell>
          <cell r="F8412">
            <v>44.3</v>
          </cell>
          <cell r="H8412">
            <v>49.65</v>
          </cell>
          <cell r="I8412" t="str">
            <v>MATE MDIV 6006</v>
          </cell>
        </row>
        <row r="8413">
          <cell r="B8413" t="str">
            <v>MPLES</v>
          </cell>
        </row>
        <row r="8414">
          <cell r="A8414">
            <v>6019</v>
          </cell>
          <cell r="B8414" t="str">
            <v>REGISTRO GAVETA 1" BRUTO LATAO REF 1502-B</v>
          </cell>
          <cell r="C8414" t="str">
            <v>UN</v>
          </cell>
          <cell r="D8414">
            <v>2</v>
          </cell>
          <cell r="E8414">
            <v>27.04</v>
          </cell>
          <cell r="F8414">
            <v>29.25</v>
          </cell>
          <cell r="H8414">
            <v>32.79</v>
          </cell>
          <cell r="I8414" t="str">
            <v>MATE MDIV 6019</v>
          </cell>
        </row>
        <row r="8415">
          <cell r="A8415">
            <v>6013</v>
          </cell>
          <cell r="B8415" t="str">
            <v>REGISTRO GAVETA 1" REF 1509-C - C/ CANOPLA ACAB CROMADO SIMP</v>
          </cell>
          <cell r="C8415" t="str">
            <v>UN</v>
          </cell>
          <cell r="D8415">
            <v>2</v>
          </cell>
          <cell r="E8415">
            <v>74.12</v>
          </cell>
          <cell r="F8415">
            <v>80.19</v>
          </cell>
          <cell r="H8415">
            <v>89.88</v>
          </cell>
          <cell r="I8415" t="str">
            <v>MATE MDIV 6013</v>
          </cell>
        </row>
        <row r="8416">
          <cell r="B8416" t="str">
            <v>LES</v>
          </cell>
        </row>
        <row r="8417">
          <cell r="A8417">
            <v>6011</v>
          </cell>
          <cell r="B8417" t="str">
            <v>REGISTRO GAVETA 2.1/2" BRUTO LATAO REF 1502-B</v>
          </cell>
          <cell r="C8417" t="str">
            <v>UN</v>
          </cell>
          <cell r="D8417">
            <v>2</v>
          </cell>
          <cell r="E8417">
            <v>157.04</v>
          </cell>
          <cell r="F8417">
            <v>169.88</v>
          </cell>
          <cell r="H8417">
            <v>190.42</v>
          </cell>
          <cell r="I8417" t="str">
            <v>MATE MDIV 6011</v>
          </cell>
        </row>
        <row r="8418">
          <cell r="A8418" t="str">
            <v>ÓDIGO</v>
          </cell>
          <cell r="B8418" t="str">
            <v>| DESCRIÇÃO DO INSUMO</v>
          </cell>
          <cell r="C8418" t="str">
            <v>| UNID.</v>
          </cell>
          <cell r="D8418" t="str">
            <v>| CAT.</v>
          </cell>
          <cell r="E8418" t="str">
            <v>P R E Ç O</v>
          </cell>
          <cell r="F8418" t="str">
            <v>S  C A L C</v>
          </cell>
          <cell r="G8418" t="str">
            <v>U L A</v>
          </cell>
          <cell r="H8418" t="str">
            <v>D O S  |</v>
          </cell>
          <cell r="I8418" t="str">
            <v>COD.INTELIGENTE</v>
          </cell>
        </row>
        <row r="8419">
          <cell r="D8419">
            <v>1</v>
          </cell>
          <cell r="E8419" t="str">
            <v>.QUARTIL</v>
          </cell>
          <cell r="F8419" t="str">
            <v>MEDIANO</v>
          </cell>
          <cell r="G8419">
            <v>3</v>
          </cell>
          <cell r="H8419" t="str">
            <v>.QUARTIL</v>
          </cell>
        </row>
        <row r="8421">
          <cell r="A8421" t="str">
            <v>íNCULO..</v>
          </cell>
          <cell r="B8421" t="str">
            <v>...: NACIONAL CAIXA</v>
          </cell>
        </row>
        <row r="8423">
          <cell r="A8423">
            <v>6028</v>
          </cell>
          <cell r="B8423" t="str">
            <v>REGISTRO GAVETA 2" BRUTO LATAO REF 1502-B</v>
          </cell>
          <cell r="C8423" t="str">
            <v>UN</v>
          </cell>
          <cell r="D8423">
            <v>2</v>
          </cell>
          <cell r="E8423">
            <v>68.77</v>
          </cell>
          <cell r="F8423">
            <v>74.39</v>
          </cell>
          <cell r="H8423">
            <v>83.38</v>
          </cell>
          <cell r="I8423" t="str">
            <v>MATE MDIV 6028</v>
          </cell>
        </row>
        <row r="8424">
          <cell r="A8424">
            <v>6016</v>
          </cell>
          <cell r="B8424" t="str">
            <v>REGISTRO GAVETA 3/4" BRUTO LATAO REF 1502-B</v>
          </cell>
          <cell r="C8424" t="str">
            <v>UN</v>
          </cell>
          <cell r="D8424">
            <v>2</v>
          </cell>
          <cell r="E8424">
            <v>18.54</v>
          </cell>
          <cell r="F8424">
            <v>20.059999999999999</v>
          </cell>
          <cell r="H8424">
            <v>22.48</v>
          </cell>
          <cell r="I8424" t="str">
            <v>MATE MDIV 6016</v>
          </cell>
        </row>
        <row r="8425">
          <cell r="A8425">
            <v>6005</v>
          </cell>
          <cell r="B8425" t="str">
            <v>REGISTRO GAVETA 3/4" REF 1509-C - C/ CANOPLA ACAB CROMADO SI</v>
          </cell>
          <cell r="C8425" t="str">
            <v>UN</v>
          </cell>
          <cell r="D8425">
            <v>1</v>
          </cell>
          <cell r="E8425">
            <v>44.74</v>
          </cell>
          <cell r="F8425">
            <v>48.4</v>
          </cell>
          <cell r="H8425">
            <v>54.25</v>
          </cell>
          <cell r="I8425" t="str">
            <v>MATE MDIV 6005</v>
          </cell>
        </row>
        <row r="8426">
          <cell r="B8426" t="str">
            <v>MPLES</v>
          </cell>
        </row>
        <row r="8427">
          <cell r="A8427">
            <v>6012</v>
          </cell>
          <cell r="B8427" t="str">
            <v>REGISTRO GAVETA 3" BRUTO LATAO REF 1502-B</v>
          </cell>
          <cell r="C8427" t="str">
            <v>UN</v>
          </cell>
          <cell r="D8427">
            <v>2</v>
          </cell>
          <cell r="E8427">
            <v>212.18</v>
          </cell>
          <cell r="F8427">
            <v>229.54</v>
          </cell>
          <cell r="H8427">
            <v>257.27999999999997</v>
          </cell>
          <cell r="I8427" t="str">
            <v>MATE MDIV 6012</v>
          </cell>
        </row>
        <row r="8428">
          <cell r="A8428">
            <v>6027</v>
          </cell>
          <cell r="B8428" t="str">
            <v>REGISTRO GAVETA 4" BRUTO LATAO REF 1502-B</v>
          </cell>
          <cell r="C8428" t="str">
            <v>UN</v>
          </cell>
          <cell r="D8428">
            <v>2</v>
          </cell>
          <cell r="E8428">
            <v>362.04</v>
          </cell>
          <cell r="F8428">
            <v>391.65</v>
          </cell>
          <cell r="H8428">
            <v>438.99</v>
          </cell>
          <cell r="I8428" t="str">
            <v>MATE MDIV 6027</v>
          </cell>
        </row>
        <row r="8429">
          <cell r="A8429">
            <v>11756</v>
          </cell>
          <cell r="B8429" t="str">
            <v>REGISTRO OU REGULADOR P/ GAS COZINHA MARCA ALIANCA REF 76506</v>
          </cell>
          <cell r="C8429" t="str">
            <v>UN</v>
          </cell>
          <cell r="D8429">
            <v>2</v>
          </cell>
          <cell r="E8429">
            <v>15.45</v>
          </cell>
          <cell r="F8429">
            <v>16.71</v>
          </cell>
          <cell r="H8429">
            <v>18.73</v>
          </cell>
          <cell r="I8429" t="str">
            <v>MATE MDIV 11756</v>
          </cell>
        </row>
        <row r="8430">
          <cell r="B8430" t="str">
            <v>/1</v>
          </cell>
        </row>
        <row r="8431">
          <cell r="A8431">
            <v>5395</v>
          </cell>
          <cell r="B8431" t="str">
            <v>REGISTRO OVAL C/BOLSAS JE FOFO PN-10/16 C/BY PASS C/CABECOTE</v>
          </cell>
          <cell r="C8431" t="str">
            <v>UN</v>
          </cell>
          <cell r="D8431" t="str">
            <v>2     1</v>
          </cell>
          <cell r="E8431" t="str">
            <v>0.000,78</v>
          </cell>
          <cell r="F8431">
            <v>14265.25</v>
          </cell>
          <cell r="G8431">
            <v>1</v>
          </cell>
          <cell r="H8431">
            <v>8529.51</v>
          </cell>
          <cell r="I8431" t="str">
            <v>MATE MHIS 5395</v>
          </cell>
        </row>
        <row r="8432">
          <cell r="B8432" t="str">
            <v>HASTE INOX DN 350</v>
          </cell>
        </row>
        <row r="8433">
          <cell r="A8433">
            <v>5399</v>
          </cell>
          <cell r="B8433" t="str">
            <v>REGISTRO OVAL C/BOLSAS JE FOFO PN-10/16 C/BY PASS C/CABECOTE</v>
          </cell>
          <cell r="C8433" t="str">
            <v>UN</v>
          </cell>
          <cell r="D8433" t="str">
            <v>2     1</v>
          </cell>
          <cell r="E8433">
            <v>3029.36</v>
          </cell>
          <cell r="F8433">
            <v>18585.25</v>
          </cell>
          <cell r="G8433">
            <v>2</v>
          </cell>
          <cell r="H8433">
            <v>4140.87</v>
          </cell>
          <cell r="I8433" t="str">
            <v>MATE MHIS 5399</v>
          </cell>
        </row>
        <row r="8434">
          <cell r="B8434" t="str">
            <v>HASTE INOX DN 400</v>
          </cell>
        </row>
        <row r="8435">
          <cell r="A8435">
            <v>5338</v>
          </cell>
          <cell r="B8435" t="str">
            <v>REGISTRO OVAL C/BOLSAS JE FOFO PN-10/16 C/BY PASS C/CABECOTE</v>
          </cell>
          <cell r="C8435" t="str">
            <v>UN</v>
          </cell>
          <cell r="D8435" t="str">
            <v>2     1</v>
          </cell>
          <cell r="E8435">
            <v>4648.34</v>
          </cell>
          <cell r="F8435">
            <v>20894.580000000002</v>
          </cell>
          <cell r="G8435">
            <v>2</v>
          </cell>
          <cell r="H8435">
            <v>7140.53</v>
          </cell>
          <cell r="I8435" t="str">
            <v>MATE MHIS 5338</v>
          </cell>
        </row>
        <row r="8436">
          <cell r="B8436" t="str">
            <v>HASTE INOX DN 450</v>
          </cell>
        </row>
        <row r="8437">
          <cell r="A8437">
            <v>5352</v>
          </cell>
          <cell r="B8437" t="str">
            <v>REGISTRO OVAL C/BOLSAS JE FOFO PN-10/16 C/BY PASS C/CABECOTE</v>
          </cell>
          <cell r="C8437" t="str">
            <v>UN</v>
          </cell>
          <cell r="D8437" t="str">
            <v>2     1</v>
          </cell>
          <cell r="E8437">
            <v>7056.71</v>
          </cell>
          <cell r="F8437">
            <v>24329.91</v>
          </cell>
          <cell r="G8437">
            <v>3</v>
          </cell>
          <cell r="H8437">
            <v>1602.77</v>
          </cell>
          <cell r="I8437" t="str">
            <v>MATE MHIS 5352</v>
          </cell>
        </row>
        <row r="8438">
          <cell r="B8438" t="str">
            <v>HASTE INOX DN 500</v>
          </cell>
        </row>
        <row r="8439">
          <cell r="A8439">
            <v>5342</v>
          </cell>
          <cell r="B8439" t="str">
            <v>REGISTRO OVAL C/BOLSAS JE FOFO PN-10/16 C/BY PASS C/CABECOTE</v>
          </cell>
          <cell r="C8439" t="str">
            <v>UN</v>
          </cell>
          <cell r="D8439" t="str">
            <v>2     2</v>
          </cell>
          <cell r="E8439">
            <v>3867.21</v>
          </cell>
          <cell r="F8439">
            <v>34044.5</v>
          </cell>
          <cell r="G8439">
            <v>4</v>
          </cell>
          <cell r="H8439">
            <v>4221.3</v>
          </cell>
          <cell r="I8439" t="str">
            <v>MATE MHIS 5342</v>
          </cell>
        </row>
        <row r="8440">
          <cell r="B8440" t="str">
            <v>HASTE INOX DN 600</v>
          </cell>
        </row>
        <row r="8441">
          <cell r="A8441">
            <v>5336</v>
          </cell>
          <cell r="B8441" t="str">
            <v>REGISTRO OVAL C/BOLSAS JE FOFO PN-10/16 C/BY PASS C/VOLANTE</v>
          </cell>
          <cell r="C8441" t="str">
            <v>UN</v>
          </cell>
          <cell r="D8441" t="str">
            <v>2     1</v>
          </cell>
          <cell r="E8441" t="str">
            <v>0.076,22</v>
          </cell>
          <cell r="F8441">
            <v>14372.86</v>
          </cell>
          <cell r="G8441">
            <v>1</v>
          </cell>
          <cell r="H8441">
            <v>8669.2900000000009</v>
          </cell>
          <cell r="I8441" t="str">
            <v>MATE MHIS 5336</v>
          </cell>
        </row>
        <row r="8442">
          <cell r="B8442" t="str">
            <v>HASTE INOX DN 350</v>
          </cell>
        </row>
        <row r="8443">
          <cell r="A8443">
            <v>5340</v>
          </cell>
          <cell r="B8443" t="str">
            <v>REGISTRO OVAL C/BOLSAS JE FOFO PN-10/16 C/BY PASS C/VOLANTE</v>
          </cell>
          <cell r="C8443" t="str">
            <v>UN</v>
          </cell>
          <cell r="D8443" t="str">
            <v>2     1</v>
          </cell>
          <cell r="E8443">
            <v>3265.53</v>
          </cell>
          <cell r="F8443">
            <v>18922.13</v>
          </cell>
          <cell r="G8443">
            <v>2</v>
          </cell>
          <cell r="H8443">
            <v>4578.45</v>
          </cell>
          <cell r="I8443" t="str">
            <v>MATE MHIS 5340</v>
          </cell>
        </row>
        <row r="8444">
          <cell r="B8444" t="str">
            <v>HASTE INOX DN 400</v>
          </cell>
        </row>
        <row r="8445">
          <cell r="A8445">
            <v>5392</v>
          </cell>
          <cell r="B8445" t="str">
            <v>REGISTRO OVAL C/BOLSAS JE FOFO PN-10/16 C/BY PASS C/VOLANTE</v>
          </cell>
          <cell r="C8445" t="str">
            <v>UN</v>
          </cell>
          <cell r="D8445" t="str">
            <v>2     1</v>
          </cell>
          <cell r="E8445">
            <v>4884.51</v>
          </cell>
          <cell r="F8445">
            <v>21231.46</v>
          </cell>
          <cell r="G8445">
            <v>2</v>
          </cell>
          <cell r="H8445">
            <v>7578.1</v>
          </cell>
          <cell r="I8445" t="str">
            <v>MATE MHIS 5392</v>
          </cell>
        </row>
        <row r="8446">
          <cell r="B8446" t="str">
            <v>HASTE INOX DN 450</v>
          </cell>
        </row>
        <row r="8447">
          <cell r="A8447">
            <v>5381</v>
          </cell>
          <cell r="B8447" t="str">
            <v>REGISTRO OVAL C/BOLSAS JE FOFO PN-10/16 C/BY PASS C/VOLANTE</v>
          </cell>
          <cell r="C8447" t="str">
            <v>UN</v>
          </cell>
          <cell r="D8447" t="str">
            <v>2     1</v>
          </cell>
          <cell r="E8447">
            <v>7289.6</v>
          </cell>
          <cell r="F8447">
            <v>24662.12</v>
          </cell>
          <cell r="G8447">
            <v>3</v>
          </cell>
          <cell r="H8447">
            <v>2034.28</v>
          </cell>
          <cell r="I8447" t="str">
            <v>MATE MHIS 5381</v>
          </cell>
        </row>
        <row r="8448">
          <cell r="B8448" t="str">
            <v>HASTE INOX DN 500</v>
          </cell>
        </row>
        <row r="8449">
          <cell r="A8449" t="str">
            <v>ÓDIGO</v>
          </cell>
          <cell r="B8449" t="str">
            <v>| DESCRIÇÃO DO INSUMO</v>
          </cell>
          <cell r="C8449" t="str">
            <v>| UNID.</v>
          </cell>
          <cell r="D8449" t="str">
            <v>| CAT.</v>
          </cell>
          <cell r="E8449" t="str">
            <v>P R E Ç O</v>
          </cell>
          <cell r="F8449" t="str">
            <v>S  C A L C</v>
          </cell>
          <cell r="G8449" t="str">
            <v>U L A</v>
          </cell>
          <cell r="H8449" t="str">
            <v>D O S  |</v>
          </cell>
          <cell r="I8449" t="str">
            <v>COD.INTELIGENTE</v>
          </cell>
        </row>
        <row r="8450">
          <cell r="D8450">
            <v>1</v>
          </cell>
          <cell r="E8450" t="str">
            <v>.QUARTIL</v>
          </cell>
          <cell r="F8450" t="str">
            <v>MEDIANO</v>
          </cell>
          <cell r="G8450">
            <v>3</v>
          </cell>
          <cell r="H8450" t="str">
            <v>.QUARTIL</v>
          </cell>
        </row>
        <row r="8452">
          <cell r="A8452" t="str">
            <v>íNCULO..</v>
          </cell>
          <cell r="B8452" t="str">
            <v>...: NACIONAL CAIXA</v>
          </cell>
        </row>
        <row r="8454">
          <cell r="A8454">
            <v>5382</v>
          </cell>
          <cell r="B8454" t="str">
            <v>REGISTRO OVAL C/BOLSAS JE FOFO PN-10/16 C/BY PASS C/VOLANTE</v>
          </cell>
          <cell r="C8454" t="str">
            <v>UN</v>
          </cell>
          <cell r="D8454" t="str">
            <v>2     2</v>
          </cell>
          <cell r="E8454">
            <v>4116.5200000000004</v>
          </cell>
          <cell r="F8454">
            <v>34400.120000000003</v>
          </cell>
          <cell r="G8454">
            <v>4</v>
          </cell>
          <cell r="H8454">
            <v>4683.22</v>
          </cell>
          <cell r="I8454" t="str">
            <v>MATE MHIS 5382</v>
          </cell>
        </row>
        <row r="8455">
          <cell r="B8455" t="str">
            <v>HASTE INOX DN 600</v>
          </cell>
        </row>
        <row r="8456">
          <cell r="A8456">
            <v>5341</v>
          </cell>
          <cell r="B8456" t="str">
            <v>REGISTRO OVAL C/BOLSAS JE FOFO PN-10/16 C/CABECOTE HASTE INO</v>
          </cell>
          <cell r="C8456" t="str">
            <v>UN</v>
          </cell>
          <cell r="D8456">
            <v>2</v>
          </cell>
          <cell r="E8456">
            <v>9347.15</v>
          </cell>
          <cell r="F8456">
            <v>13332.9</v>
          </cell>
          <cell r="G8456">
            <v>1</v>
          </cell>
          <cell r="H8456">
            <v>7318.46</v>
          </cell>
          <cell r="I8456" t="str">
            <v>MATE MHIS 5341</v>
          </cell>
        </row>
        <row r="8457">
          <cell r="B8457" t="str">
            <v>X DN 350</v>
          </cell>
        </row>
        <row r="8458">
          <cell r="A8458">
            <v>5344</v>
          </cell>
          <cell r="B8458" t="str">
            <v>REGISTRO OVAL C/BOLSAS JE FOFO PN-10/16 C/CABECOTE HASTE INO</v>
          </cell>
          <cell r="C8458" t="str">
            <v>UN</v>
          </cell>
          <cell r="D8458" t="str">
            <v>2     1</v>
          </cell>
          <cell r="E8458">
            <v>2178.04</v>
          </cell>
          <cell r="F8458">
            <v>17370.919999999998</v>
          </cell>
          <cell r="G8458">
            <v>2</v>
          </cell>
          <cell r="H8458">
            <v>2563.5500000000002</v>
          </cell>
          <cell r="I8458" t="str">
            <v>MATE MHIS 5344</v>
          </cell>
        </row>
        <row r="8459">
          <cell r="B8459" t="str">
            <v>X DN 400</v>
          </cell>
        </row>
        <row r="8460">
          <cell r="A8460">
            <v>5372</v>
          </cell>
          <cell r="B8460" t="str">
            <v>REGISTRO OVAL C/BOLSAS JE FOFO PN-10/16 C/CABECOTE HASTE INO</v>
          </cell>
          <cell r="C8460" t="str">
            <v>UN</v>
          </cell>
          <cell r="D8460" t="str">
            <v>2     1</v>
          </cell>
          <cell r="E8460">
            <v>3691.09</v>
          </cell>
          <cell r="F8460">
            <v>19529.150000000001</v>
          </cell>
          <cell r="G8460">
            <v>2</v>
          </cell>
          <cell r="H8460">
            <v>5366.93</v>
          </cell>
          <cell r="I8460" t="str">
            <v>MATE MHIS 5372</v>
          </cell>
        </row>
        <row r="8461">
          <cell r="B8461" t="str">
            <v>X DN 450</v>
          </cell>
        </row>
        <row r="8462">
          <cell r="A8462">
            <v>5371</v>
          </cell>
          <cell r="B8462" t="str">
            <v>REGISTRO OVAL C/BOLSAS JE FOFO PN-10/16 C/CABECOTE HASTE INO</v>
          </cell>
          <cell r="C8462" t="str">
            <v>UN</v>
          </cell>
          <cell r="D8462" t="str">
            <v>2     1</v>
          </cell>
          <cell r="E8462">
            <v>5942.14</v>
          </cell>
          <cell r="F8462">
            <v>22740.080000000002</v>
          </cell>
          <cell r="G8462">
            <v>2</v>
          </cell>
          <cell r="H8462">
            <v>9537.69</v>
          </cell>
          <cell r="I8462" t="str">
            <v>MATE MHIS 5371</v>
          </cell>
        </row>
        <row r="8463">
          <cell r="B8463" t="str">
            <v>X DN 500</v>
          </cell>
        </row>
        <row r="8464">
          <cell r="A8464">
            <v>5346</v>
          </cell>
          <cell r="B8464" t="str">
            <v>REGISTRO OVAL C/BOLSAS JE FOFO PN-10/16 C/CABECOTE HASTE INO</v>
          </cell>
          <cell r="C8464" t="str">
            <v>UN</v>
          </cell>
          <cell r="D8464" t="str">
            <v>2     2</v>
          </cell>
          <cell r="E8464">
            <v>2307.08</v>
          </cell>
          <cell r="F8464">
            <v>31819.1</v>
          </cell>
          <cell r="G8464">
            <v>4</v>
          </cell>
          <cell r="H8464">
            <v>1330.68</v>
          </cell>
          <cell r="I8464" t="str">
            <v>MATE MHIS 5346</v>
          </cell>
        </row>
        <row r="8465">
          <cell r="B8465" t="str">
            <v>X DN 600</v>
          </cell>
        </row>
        <row r="8466">
          <cell r="A8466">
            <v>5384</v>
          </cell>
          <cell r="B8466" t="str">
            <v>REGISTRO OVAL C/BOLSAS JE FOFO PN-10/16 C/REDUTOR C/BY PASS</v>
          </cell>
          <cell r="C8466" t="str">
            <v>UN</v>
          </cell>
          <cell r="D8466" t="str">
            <v>2     1</v>
          </cell>
          <cell r="E8466">
            <v>4716.32</v>
          </cell>
          <cell r="F8466">
            <v>20991.55</v>
          </cell>
          <cell r="G8466">
            <v>2</v>
          </cell>
          <cell r="H8466">
            <v>7266.49</v>
          </cell>
          <cell r="I8466" t="str">
            <v>MATE MHIS 5384</v>
          </cell>
        </row>
        <row r="8467">
          <cell r="B8467" t="str">
            <v>C/CABECOTE HASTE INOX DN 400</v>
          </cell>
        </row>
        <row r="8468">
          <cell r="A8468">
            <v>5374</v>
          </cell>
          <cell r="B8468" t="str">
            <v>REGISTRO OVAL C/BOLSAS JE FOFO PN-10/16 C/REDUTOR C/BY PASS</v>
          </cell>
          <cell r="C8468" t="str">
            <v>UN</v>
          </cell>
          <cell r="D8468" t="str">
            <v>2     1</v>
          </cell>
          <cell r="E8468">
            <v>6335.3</v>
          </cell>
          <cell r="F8468">
            <v>23300.880000000001</v>
          </cell>
          <cell r="G8468">
            <v>3</v>
          </cell>
          <cell r="H8468" t="str">
            <v>0.266,13</v>
          </cell>
          <cell r="I8468" t="str">
            <v>MATE MHIS 5374</v>
          </cell>
        </row>
        <row r="8469">
          <cell r="B8469" t="str">
            <v>C/CABECOTE HASTE INOX DN 450</v>
          </cell>
        </row>
        <row r="8470">
          <cell r="A8470">
            <v>5375</v>
          </cell>
          <cell r="B8470" t="str">
            <v>REGISTRO OVAL C/BOLSAS JE FOFO PN-10/16 C/REDUTOR C/BY PASS</v>
          </cell>
          <cell r="C8470" t="str">
            <v>UN</v>
          </cell>
          <cell r="D8470" t="str">
            <v>2     1</v>
          </cell>
          <cell r="E8470">
            <v>8743.67</v>
          </cell>
          <cell r="F8470">
            <v>26736.22</v>
          </cell>
          <cell r="G8470">
            <v>3</v>
          </cell>
          <cell r="H8470">
            <v>4728.38</v>
          </cell>
          <cell r="I8470" t="str">
            <v>MATE MHIS 5375</v>
          </cell>
        </row>
        <row r="8471">
          <cell r="B8471" t="str">
            <v>C/CABECOTE HASTE INOX DN 500</v>
          </cell>
        </row>
        <row r="8472">
          <cell r="A8472">
            <v>5377</v>
          </cell>
          <cell r="B8472" t="str">
            <v>REGISTRO OVAL C/BOLSAS JE FOFO PN-10/16 C/REDUTOR C/BY PASS</v>
          </cell>
          <cell r="C8472" t="str">
            <v>UN</v>
          </cell>
          <cell r="D8472" t="str">
            <v>2     2</v>
          </cell>
          <cell r="E8472">
            <v>5554.17</v>
          </cell>
          <cell r="F8472">
            <v>36450.800000000003</v>
          </cell>
          <cell r="G8472">
            <v>4</v>
          </cell>
          <cell r="H8472">
            <v>7346.91</v>
          </cell>
          <cell r="I8472" t="str">
            <v>MATE MHIS 5377</v>
          </cell>
        </row>
        <row r="8473">
          <cell r="B8473" t="str">
            <v>C/CABECOTE HASTE INOX DN 600</v>
          </cell>
        </row>
        <row r="8474">
          <cell r="A8474">
            <v>5366</v>
          </cell>
          <cell r="B8474" t="str">
            <v>REGISTRO OVAL C/BOLSAS JE FOFO PN-10/16 C/REDUTOR C/BY PASS</v>
          </cell>
          <cell r="C8474" t="str">
            <v>UN</v>
          </cell>
          <cell r="D8474" t="str">
            <v>2     1</v>
          </cell>
          <cell r="E8474">
            <v>1763.19</v>
          </cell>
          <cell r="F8474">
            <v>16779.169999999998</v>
          </cell>
          <cell r="G8474">
            <v>2</v>
          </cell>
          <cell r="H8474">
            <v>1794.9</v>
          </cell>
          <cell r="I8474" t="str">
            <v>MATE MHIS 5366</v>
          </cell>
        </row>
        <row r="8475">
          <cell r="B8475" t="str">
            <v>C/VOLANTE HASTE INOX DN 350</v>
          </cell>
        </row>
        <row r="8476">
          <cell r="A8476">
            <v>5370</v>
          </cell>
          <cell r="B8476" t="str">
            <v>REGISTRO OVAL C/BOLSAS JE FOFO PN-10/16 C/REDUTOR C/BY PASS</v>
          </cell>
          <cell r="C8476" t="str">
            <v>UN</v>
          </cell>
          <cell r="D8476" t="str">
            <v>2     1</v>
          </cell>
          <cell r="E8476">
            <v>4952.5</v>
          </cell>
          <cell r="F8476">
            <v>21328.44</v>
          </cell>
          <cell r="G8476">
            <v>2</v>
          </cell>
          <cell r="H8476">
            <v>7704.07</v>
          </cell>
          <cell r="I8476" t="str">
            <v>MATE MHIS 5370</v>
          </cell>
        </row>
        <row r="8477">
          <cell r="B8477" t="str">
            <v>C/VOLANTE HASTE INOX DN 400</v>
          </cell>
        </row>
        <row r="8478">
          <cell r="A8478">
            <v>5409</v>
          </cell>
          <cell r="B8478" t="str">
            <v>REGISTRO OVAL C/BOLSAS JE FOFO PN-10/16 C/REDUTOR C/BY PASS</v>
          </cell>
          <cell r="C8478" t="str">
            <v>UN</v>
          </cell>
          <cell r="D8478" t="str">
            <v>2     1</v>
          </cell>
          <cell r="E8478">
            <v>6571.47</v>
          </cell>
          <cell r="F8478">
            <v>23637.759999999998</v>
          </cell>
          <cell r="G8478">
            <v>3</v>
          </cell>
          <cell r="H8478" t="str">
            <v>0.703,72</v>
          </cell>
          <cell r="I8478" t="str">
            <v>MATE MHIS 5409</v>
          </cell>
        </row>
        <row r="8479">
          <cell r="B8479" t="str">
            <v>C/VOLANTE HASTE INOX DN 450</v>
          </cell>
        </row>
        <row r="8480">
          <cell r="A8480" t="str">
            <v>ÓDIGO</v>
          </cell>
          <cell r="B8480" t="str">
            <v>| DESCRIÇÃO DO INSUMO</v>
          </cell>
          <cell r="C8480" t="str">
            <v>| UNID.</v>
          </cell>
          <cell r="D8480" t="str">
            <v>| CAT.</v>
          </cell>
          <cell r="E8480" t="str">
            <v>P R E Ç O</v>
          </cell>
          <cell r="F8480" t="str">
            <v>S  C A L C</v>
          </cell>
          <cell r="G8480" t="str">
            <v>U L A</v>
          </cell>
          <cell r="H8480" t="str">
            <v>D O S  |</v>
          </cell>
          <cell r="I8480" t="str">
            <v>COD.INTELIGENTE</v>
          </cell>
        </row>
        <row r="8481">
          <cell r="D8481">
            <v>1</v>
          </cell>
          <cell r="E8481" t="str">
            <v>.QUARTIL</v>
          </cell>
          <cell r="F8481" t="str">
            <v>MEDIANO</v>
          </cell>
          <cell r="G8481">
            <v>3</v>
          </cell>
          <cell r="H8481" t="str">
            <v>.QUARTIL</v>
          </cell>
        </row>
        <row r="8483">
          <cell r="A8483" t="str">
            <v>íNCULO..</v>
          </cell>
          <cell r="B8483" t="str">
            <v>...: NACIONAL CAIXA</v>
          </cell>
        </row>
        <row r="8485">
          <cell r="A8485">
            <v>5416</v>
          </cell>
          <cell r="B8485" t="str">
            <v>REGISTRO OVAL C/BOLSAS JE FOFO PN-10/16 C/REDUTOR C/BY PASS</v>
          </cell>
          <cell r="C8485" t="str">
            <v>UN</v>
          </cell>
          <cell r="D8485" t="str">
            <v>2     1</v>
          </cell>
          <cell r="E8485">
            <v>8976.58</v>
          </cell>
          <cell r="F8485">
            <v>27068.44</v>
          </cell>
          <cell r="G8485">
            <v>3</v>
          </cell>
          <cell r="H8485">
            <v>5159.91</v>
          </cell>
          <cell r="I8485" t="str">
            <v>MATE MHIS 5416</v>
          </cell>
        </row>
        <row r="8486">
          <cell r="B8486" t="str">
            <v>C/VOLANTE HASTE INOXDN 500</v>
          </cell>
        </row>
        <row r="8487">
          <cell r="A8487">
            <v>5410</v>
          </cell>
          <cell r="B8487" t="str">
            <v>REGISTRO OVAL C/BOLSAS JE FOFO PN-10/16 C/REDUTOR C/BY PASS</v>
          </cell>
          <cell r="C8487" t="str">
            <v>UN</v>
          </cell>
          <cell r="D8487" t="str">
            <v>2     2</v>
          </cell>
          <cell r="E8487">
            <v>5803.48</v>
          </cell>
          <cell r="F8487">
            <v>36806.42</v>
          </cell>
          <cell r="G8487">
            <v>4</v>
          </cell>
          <cell r="H8487">
            <v>7808.83</v>
          </cell>
          <cell r="I8487" t="str">
            <v>MATE MHIS 5410</v>
          </cell>
        </row>
        <row r="8488">
          <cell r="B8488" t="str">
            <v>C/VOLANTE HASTE INOXDN 600</v>
          </cell>
        </row>
        <row r="8489">
          <cell r="A8489">
            <v>5364</v>
          </cell>
          <cell r="B8489" t="str">
            <v>REGISTRO OVAL C/BOLSAS JE FOFO PN-10/16 C/REDUTOR C/CABECOTE</v>
          </cell>
          <cell r="C8489" t="str">
            <v>UN</v>
          </cell>
          <cell r="D8489" t="str">
            <v>2     1</v>
          </cell>
          <cell r="E8489" t="str">
            <v>0.923,76</v>
          </cell>
          <cell r="F8489">
            <v>15581.79</v>
          </cell>
          <cell r="G8489">
            <v>2</v>
          </cell>
          <cell r="H8489" t="str">
            <v>0.239,61</v>
          </cell>
          <cell r="I8489" t="str">
            <v>MATE MHIS 5364</v>
          </cell>
        </row>
        <row r="8490">
          <cell r="B8490" t="str">
            <v>HASTE INOX DN 350</v>
          </cell>
        </row>
        <row r="8491">
          <cell r="A8491">
            <v>5363</v>
          </cell>
          <cell r="B8491" t="str">
            <v>REGISTRO OVAL C/BOLSAS JE FOFO PN-10/16 C/REDUTOR C/CABECOTE</v>
          </cell>
          <cell r="C8491" t="str">
            <v>UN</v>
          </cell>
          <cell r="D8491" t="str">
            <v>2     1</v>
          </cell>
          <cell r="E8491">
            <v>3754.63</v>
          </cell>
          <cell r="F8491">
            <v>19619.78</v>
          </cell>
          <cell r="G8491">
            <v>2</v>
          </cell>
          <cell r="H8491">
            <v>5484.66</v>
          </cell>
          <cell r="I8491" t="str">
            <v>MATE MHIS 5363</v>
          </cell>
        </row>
        <row r="8492">
          <cell r="B8492" t="str">
            <v>HASTE INOX DN 400</v>
          </cell>
        </row>
        <row r="8493">
          <cell r="A8493">
            <v>5378</v>
          </cell>
          <cell r="B8493" t="str">
            <v>REGISTRO OVAL C/BOLSAS JE FOFO PN-10/16 C/REDUTOR C/CABECOTE</v>
          </cell>
          <cell r="C8493" t="str">
            <v>UN</v>
          </cell>
          <cell r="D8493" t="str">
            <v>2     1</v>
          </cell>
          <cell r="E8493">
            <v>5267.7</v>
          </cell>
          <cell r="F8493">
            <v>21778.05</v>
          </cell>
          <cell r="G8493">
            <v>2</v>
          </cell>
          <cell r="H8493">
            <v>8288.08</v>
          </cell>
          <cell r="I8493" t="str">
            <v>MATE MHIS 5378</v>
          </cell>
        </row>
        <row r="8494">
          <cell r="B8494" t="str">
            <v>HASTE INOX DN 450</v>
          </cell>
        </row>
        <row r="8495">
          <cell r="A8495">
            <v>5359</v>
          </cell>
          <cell r="B8495" t="str">
            <v>REGISTRO OVAL C/BOLSAS JE FOFO PN-10/16 C/REDUTOR C/CABECOTE</v>
          </cell>
          <cell r="C8495" t="str">
            <v>UN</v>
          </cell>
          <cell r="D8495" t="str">
            <v>2     1</v>
          </cell>
          <cell r="E8495">
            <v>7518.74</v>
          </cell>
          <cell r="F8495">
            <v>24988.97</v>
          </cell>
          <cell r="G8495">
            <v>3</v>
          </cell>
          <cell r="H8495">
            <v>2458.83</v>
          </cell>
          <cell r="I8495" t="str">
            <v>MATE MHIS 5359</v>
          </cell>
        </row>
        <row r="8496">
          <cell r="B8496" t="str">
            <v>HASTE INOX DN 500</v>
          </cell>
        </row>
        <row r="8497">
          <cell r="A8497">
            <v>5358</v>
          </cell>
          <cell r="B8497" t="str">
            <v>REGISTRO OVAL C/BOLSAS JE FOFO PN-10/16 C/REDUTOR C/CABECOTE</v>
          </cell>
          <cell r="C8497" t="str">
            <v>UN</v>
          </cell>
          <cell r="D8497" t="str">
            <v>2     2</v>
          </cell>
          <cell r="E8497">
            <v>3883.69</v>
          </cell>
          <cell r="F8497">
            <v>34068</v>
          </cell>
          <cell r="G8497">
            <v>4</v>
          </cell>
          <cell r="H8497">
            <v>4251.83</v>
          </cell>
          <cell r="I8497" t="str">
            <v>MATE MHIS 5358</v>
          </cell>
        </row>
        <row r="8498">
          <cell r="B8498" t="str">
            <v>HASTE INOX DN 600</v>
          </cell>
        </row>
        <row r="8499">
          <cell r="A8499">
            <v>5355</v>
          </cell>
          <cell r="B8499" t="str">
            <v>REGISTRO OVAL C/BOLSAS JE FOFO PN-10/16 C/REDUTOR C/VOLANTE</v>
          </cell>
          <cell r="C8499" t="str">
            <v>UN</v>
          </cell>
          <cell r="D8499" t="str">
            <v>2     1</v>
          </cell>
          <cell r="E8499" t="str">
            <v>0.999,21</v>
          </cell>
          <cell r="F8499">
            <v>15689.41</v>
          </cell>
          <cell r="G8499">
            <v>2</v>
          </cell>
          <cell r="H8499" t="str">
            <v>0.379,39</v>
          </cell>
          <cell r="I8499" t="str">
            <v>MATE MHIS 5355</v>
          </cell>
        </row>
        <row r="8500">
          <cell r="B8500" t="str">
            <v>HASTE INOX DN 350</v>
          </cell>
        </row>
        <row r="8501">
          <cell r="A8501">
            <v>5348</v>
          </cell>
          <cell r="B8501" t="str">
            <v>REGISTRO OVAL C/BOLSAS JE FOFO PN-10/16 C/REDUTOR C/VOLANTE</v>
          </cell>
          <cell r="C8501" t="str">
            <v>UN</v>
          </cell>
          <cell r="D8501" t="str">
            <v>2     1</v>
          </cell>
          <cell r="E8501">
            <v>3990.83</v>
          </cell>
          <cell r="F8501">
            <v>19956.7</v>
          </cell>
          <cell r="G8501">
            <v>2</v>
          </cell>
          <cell r="H8501">
            <v>5922.29</v>
          </cell>
          <cell r="I8501" t="str">
            <v>MATE MHIS 5348</v>
          </cell>
        </row>
        <row r="8502">
          <cell r="B8502" t="str">
            <v>HASTE INOX DN 400</v>
          </cell>
        </row>
        <row r="8503">
          <cell r="A8503">
            <v>5390</v>
          </cell>
          <cell r="B8503" t="str">
            <v>REGISTRO OVAL C/BOLSAS JE FOFO PN-10/16 C/REDUTOR C/VOLANTE</v>
          </cell>
          <cell r="C8503" t="str">
            <v>UN</v>
          </cell>
          <cell r="D8503" t="str">
            <v>2     1</v>
          </cell>
          <cell r="E8503">
            <v>5503.87</v>
          </cell>
          <cell r="F8503">
            <v>22114.93</v>
          </cell>
          <cell r="G8503">
            <v>2</v>
          </cell>
          <cell r="H8503">
            <v>8725.67</v>
          </cell>
          <cell r="I8503" t="str">
            <v>MATE MHIS 5390</v>
          </cell>
        </row>
        <row r="8504">
          <cell r="B8504" t="str">
            <v>HASTE INOX DN 450</v>
          </cell>
        </row>
        <row r="8505">
          <cell r="A8505">
            <v>5335</v>
          </cell>
          <cell r="B8505" t="str">
            <v>REGISTRO OVAL C/BOLSAS JE FOFO PN-10/16 C/REDUTOR C/VOLANTE</v>
          </cell>
          <cell r="C8505" t="str">
            <v>UN</v>
          </cell>
          <cell r="D8505" t="str">
            <v>2     1</v>
          </cell>
          <cell r="E8505">
            <v>7751.64</v>
          </cell>
          <cell r="F8505">
            <v>25321.17</v>
          </cell>
          <cell r="G8505">
            <v>3</v>
          </cell>
          <cell r="H8505">
            <v>2890.34</v>
          </cell>
          <cell r="I8505" t="str">
            <v>MATE MHIS 5335</v>
          </cell>
        </row>
        <row r="8506">
          <cell r="B8506" t="str">
            <v>HASTE INOX DN 500</v>
          </cell>
        </row>
        <row r="8507">
          <cell r="A8507">
            <v>5353</v>
          </cell>
          <cell r="B8507" t="str">
            <v>REGISTRO OVAL C/BOLSAS JE FOFO PN-10/16 C/REDUTOR C/VOLANTE</v>
          </cell>
          <cell r="C8507" t="str">
            <v>UN</v>
          </cell>
          <cell r="D8507" t="str">
            <v>2     2</v>
          </cell>
          <cell r="E8507">
            <v>4132.99</v>
          </cell>
          <cell r="F8507">
            <v>34423.61</v>
          </cell>
          <cell r="G8507">
            <v>4</v>
          </cell>
          <cell r="H8507">
            <v>4713.74</v>
          </cell>
          <cell r="I8507" t="str">
            <v>MATE MHIS 5353</v>
          </cell>
        </row>
        <row r="8508">
          <cell r="B8508" t="str">
            <v>HASTE INOX DN 600</v>
          </cell>
        </row>
        <row r="8509">
          <cell r="B8509" t="str">
            <v>)**CAIXA**</v>
          </cell>
        </row>
        <row r="8510">
          <cell r="A8510">
            <v>5337</v>
          </cell>
          <cell r="B8510" t="str">
            <v>REGISTRO OVAL C/BOLSAS JE FOFO PN-10/16 C/VOLANTE HASTE INOX</v>
          </cell>
          <cell r="C8510" t="str">
            <v>UN</v>
          </cell>
          <cell r="D8510">
            <v>2</v>
          </cell>
          <cell r="E8510">
            <v>9422.6200000000008</v>
          </cell>
          <cell r="F8510">
            <v>13440.55</v>
          </cell>
          <cell r="G8510">
            <v>1</v>
          </cell>
          <cell r="H8510">
            <v>7458.29</v>
          </cell>
          <cell r="I8510" t="str">
            <v>MATE MHIS 5337</v>
          </cell>
        </row>
        <row r="8511">
          <cell r="A8511" t="str">
            <v>ÓDIGO</v>
          </cell>
          <cell r="B8511" t="str">
            <v>| DESCRIÇÃO DO INSUMO</v>
          </cell>
          <cell r="C8511" t="str">
            <v>| UNID.</v>
          </cell>
          <cell r="D8511" t="str">
            <v>| CAT.</v>
          </cell>
          <cell r="E8511" t="str">
            <v>P R E Ç O</v>
          </cell>
          <cell r="F8511" t="str">
            <v>S  C A L C</v>
          </cell>
          <cell r="G8511" t="str">
            <v>U L A</v>
          </cell>
          <cell r="H8511" t="str">
            <v>D O S  |</v>
          </cell>
          <cell r="I8511" t="str">
            <v>COD.INTELIGENTE</v>
          </cell>
        </row>
        <row r="8512">
          <cell r="D8512">
            <v>1</v>
          </cell>
          <cell r="E8512" t="str">
            <v>.QUARTIL</v>
          </cell>
          <cell r="F8512" t="str">
            <v>MEDIANO</v>
          </cell>
          <cell r="G8512">
            <v>3</v>
          </cell>
          <cell r="H8512" t="str">
            <v>.QUARTIL</v>
          </cell>
        </row>
        <row r="8514">
          <cell r="A8514" t="str">
            <v>íNCULO..</v>
          </cell>
          <cell r="B8514" t="str">
            <v>...: NACIONAL CAIXA</v>
          </cell>
        </row>
        <row r="8516">
          <cell r="B8516" t="str">
            <v>DN 350</v>
          </cell>
        </row>
        <row r="8517">
          <cell r="A8517">
            <v>5393</v>
          </cell>
          <cell r="B8517" t="str">
            <v>REGISTRO OVAL C/BOLSAS JE FOFO PN-10/16 C/VOLANTE HASTE INOX</v>
          </cell>
          <cell r="C8517" t="str">
            <v>UN</v>
          </cell>
          <cell r="D8517" t="str">
            <v>2     1</v>
          </cell>
          <cell r="E8517">
            <v>2414.23</v>
          </cell>
          <cell r="F8517">
            <v>17707.82</v>
          </cell>
          <cell r="G8517">
            <v>2</v>
          </cell>
          <cell r="H8517">
            <v>3001.16</v>
          </cell>
          <cell r="I8517" t="str">
            <v>MATE MHIS 5393</v>
          </cell>
        </row>
        <row r="8518">
          <cell r="B8518" t="str">
            <v>DN 400</v>
          </cell>
        </row>
        <row r="8519">
          <cell r="A8519">
            <v>5357</v>
          </cell>
          <cell r="B8519" t="str">
            <v>REGISTRO OVAL C/BOLSAS JE FOFO PN-10/16 C/VOLANTE HASTE INOX</v>
          </cell>
          <cell r="C8519" t="str">
            <v>UN</v>
          </cell>
          <cell r="D8519" t="str">
            <v>2     1</v>
          </cell>
          <cell r="E8519">
            <v>3927.29</v>
          </cell>
          <cell r="F8519">
            <v>19866.07</v>
          </cell>
          <cell r="G8519">
            <v>2</v>
          </cell>
          <cell r="H8519">
            <v>5804.56</v>
          </cell>
          <cell r="I8519" t="str">
            <v>MATE MHIS 5357</v>
          </cell>
        </row>
        <row r="8520">
          <cell r="B8520" t="str">
            <v>DN 450</v>
          </cell>
        </row>
        <row r="8521">
          <cell r="A8521">
            <v>5369</v>
          </cell>
          <cell r="B8521" t="str">
            <v>REGISTRO OVAL C/BOLSAS JE FOFO PN-10/16 C/VOLANTE HASTE INOX</v>
          </cell>
          <cell r="C8521" t="str">
            <v>UN</v>
          </cell>
          <cell r="D8521" t="str">
            <v>2     1</v>
          </cell>
          <cell r="E8521">
            <v>6175.03</v>
          </cell>
          <cell r="F8521">
            <v>23072.28</v>
          </cell>
          <cell r="G8521">
            <v>2</v>
          </cell>
          <cell r="H8521">
            <v>9969.2000000000007</v>
          </cell>
          <cell r="I8521" t="str">
            <v>MATE MHIS 5369</v>
          </cell>
        </row>
        <row r="8522">
          <cell r="B8522" t="str">
            <v>DN 500</v>
          </cell>
        </row>
        <row r="8523">
          <cell r="A8523">
            <v>5428</v>
          </cell>
          <cell r="B8523" t="str">
            <v>REGISTRO OVAL C/BOLSAS JE FOFO PN-10/16 C/VOLANTE HASTE INOX</v>
          </cell>
          <cell r="C8523" t="str">
            <v>UN</v>
          </cell>
          <cell r="D8523" t="str">
            <v>2     2</v>
          </cell>
          <cell r="E8523">
            <v>2556.39</v>
          </cell>
          <cell r="F8523">
            <v>32174.720000000001</v>
          </cell>
          <cell r="G8523">
            <v>4</v>
          </cell>
          <cell r="H8523">
            <v>1792.6</v>
          </cell>
          <cell r="I8523" t="str">
            <v>MATE MHIS 5428</v>
          </cell>
        </row>
        <row r="8524">
          <cell r="B8524" t="str">
            <v>DN 600</v>
          </cell>
        </row>
        <row r="8525">
          <cell r="A8525">
            <v>5549</v>
          </cell>
          <cell r="B8525" t="str">
            <v>REGISTRO OVAL C/FLANGES FOFO PN-10 C/BY PASS C/CABECOTE HAST</v>
          </cell>
          <cell r="C8525" t="str">
            <v>UN</v>
          </cell>
          <cell r="D8525">
            <v>2</v>
          </cell>
          <cell r="E8525">
            <v>8347.31</v>
          </cell>
          <cell r="F8525">
            <v>11988.82</v>
          </cell>
          <cell r="G8525">
            <v>1</v>
          </cell>
          <cell r="H8525">
            <v>5630.33</v>
          </cell>
          <cell r="I8525" t="str">
            <v>MATE MHIS 5549</v>
          </cell>
        </row>
        <row r="8526">
          <cell r="B8526" t="str">
            <v>E INOX DN 350</v>
          </cell>
        </row>
        <row r="8527">
          <cell r="A8527">
            <v>5550</v>
          </cell>
          <cell r="B8527" t="str">
            <v>REGISTRO OVAL C/FLANGES FOFO PN-10 C/BY PASS C/CABECOTE HAST</v>
          </cell>
          <cell r="C8527" t="str">
            <v>UN</v>
          </cell>
          <cell r="D8527" t="str">
            <v>2     1</v>
          </cell>
          <cell r="E8527" t="str">
            <v>0.875,23</v>
          </cell>
          <cell r="F8527">
            <v>15619.54</v>
          </cell>
          <cell r="G8527">
            <v>2</v>
          </cell>
          <cell r="H8527" t="str">
            <v>0.363,86</v>
          </cell>
          <cell r="I8527" t="str">
            <v>MATE MHIS 5550</v>
          </cell>
        </row>
        <row r="8528">
          <cell r="B8528" t="str">
            <v>E INOX DN 400</v>
          </cell>
        </row>
        <row r="8529">
          <cell r="A8529">
            <v>5551</v>
          </cell>
          <cell r="B8529" t="str">
            <v>REGISTRO OVAL C/FLANGES FOFO PN-10 C/BY PASS C/CABECOTE HAST</v>
          </cell>
          <cell r="C8529" t="str">
            <v>UN</v>
          </cell>
          <cell r="D8529" t="str">
            <v>2     1</v>
          </cell>
          <cell r="E8529">
            <v>2226.5100000000002</v>
          </cell>
          <cell r="F8529">
            <v>17560.310000000001</v>
          </cell>
          <cell r="G8529">
            <v>2</v>
          </cell>
          <cell r="H8529">
            <v>2894.12</v>
          </cell>
          <cell r="I8529" t="str">
            <v>MATE MHIS 5551</v>
          </cell>
        </row>
        <row r="8530">
          <cell r="B8530" t="str">
            <v>E INOX DN 450</v>
          </cell>
        </row>
        <row r="8531">
          <cell r="A8531">
            <v>5552</v>
          </cell>
          <cell r="B8531" t="str">
            <v>REGISTRO OVAL C/FLANGES FOFO PN-10 C/BY PASS C/CABECOTE HAST</v>
          </cell>
          <cell r="C8531" t="str">
            <v>UN</v>
          </cell>
          <cell r="D8531" t="str">
            <v>2     1</v>
          </cell>
          <cell r="E8531">
            <v>4236.72</v>
          </cell>
          <cell r="F8531">
            <v>20447.48</v>
          </cell>
          <cell r="G8531">
            <v>2</v>
          </cell>
          <cell r="H8531">
            <v>6658.24</v>
          </cell>
          <cell r="I8531" t="str">
            <v>MATE MHIS 5552</v>
          </cell>
        </row>
        <row r="8532">
          <cell r="B8532" t="str">
            <v>E INOX DN 500</v>
          </cell>
        </row>
        <row r="8533">
          <cell r="A8533">
            <v>5553</v>
          </cell>
          <cell r="B8533" t="str">
            <v>REGISTRO OVAL C/FLANGES FOFO PN-10 C/BY PASS C/CABECOTE HAST</v>
          </cell>
          <cell r="C8533" t="str">
            <v>UN</v>
          </cell>
          <cell r="D8533" t="str">
            <v>2     1</v>
          </cell>
          <cell r="E8533">
            <v>9921.1</v>
          </cell>
          <cell r="F8533">
            <v>28611.67</v>
          </cell>
          <cell r="G8533">
            <v>3</v>
          </cell>
          <cell r="H8533">
            <v>7302.23</v>
          </cell>
          <cell r="I8533" t="str">
            <v>MATE MHIS 5553</v>
          </cell>
        </row>
        <row r="8534">
          <cell r="B8534" t="str">
            <v>E INOX DN 600</v>
          </cell>
        </row>
        <row r="8535">
          <cell r="A8535">
            <v>5600</v>
          </cell>
          <cell r="B8535" t="str">
            <v>REGISTRO OVAL C/FLANGES FOFO PN-10 C/BY PASS C/VOLANTE HASTE</v>
          </cell>
          <cell r="C8535" t="str">
            <v>UN</v>
          </cell>
          <cell r="D8535">
            <v>2</v>
          </cell>
          <cell r="E8535">
            <v>8411.59</v>
          </cell>
          <cell r="F8535">
            <v>12081.14</v>
          </cell>
          <cell r="G8535">
            <v>1</v>
          </cell>
          <cell r="H8535">
            <v>5750.69</v>
          </cell>
          <cell r="I8535" t="str">
            <v>MATE MHIS 5600</v>
          </cell>
        </row>
        <row r="8536">
          <cell r="B8536" t="str">
            <v>INOX DN 350</v>
          </cell>
        </row>
        <row r="8537">
          <cell r="A8537">
            <v>5601</v>
          </cell>
          <cell r="B8537" t="str">
            <v>REGISTRO OVAL C/FLANGES FOFO PN-10 C/BY PASS C/VOLANTE HASTE</v>
          </cell>
          <cell r="C8537" t="str">
            <v>UN</v>
          </cell>
          <cell r="D8537" t="str">
            <v>2     1</v>
          </cell>
          <cell r="E8537">
            <v>1076.4000000000001</v>
          </cell>
          <cell r="F8537">
            <v>15908.47</v>
          </cell>
          <cell r="G8537">
            <v>2</v>
          </cell>
          <cell r="H8537" t="str">
            <v>0.740,54</v>
          </cell>
          <cell r="I8537" t="str">
            <v>MATE MHIS 5601</v>
          </cell>
        </row>
        <row r="8538">
          <cell r="B8538" t="str">
            <v>INOX DN 400</v>
          </cell>
        </row>
        <row r="8539">
          <cell r="A8539">
            <v>5602</v>
          </cell>
          <cell r="B8539" t="str">
            <v>REGISTRO OVAL C/FLANGES FOFO PN-10 C/BY PASS C/VOLANTE HASTE</v>
          </cell>
          <cell r="C8539" t="str">
            <v>UN</v>
          </cell>
          <cell r="D8539" t="str">
            <v>2     1</v>
          </cell>
          <cell r="E8539">
            <v>2427.67</v>
          </cell>
          <cell r="F8539">
            <v>17849.23</v>
          </cell>
          <cell r="G8539">
            <v>2</v>
          </cell>
          <cell r="H8539">
            <v>3270.8</v>
          </cell>
          <cell r="I8539" t="str">
            <v>MATE MHIS 5602</v>
          </cell>
        </row>
        <row r="8540">
          <cell r="B8540" t="str">
            <v>INOX DN 450</v>
          </cell>
        </row>
        <row r="8541">
          <cell r="A8541">
            <v>5603</v>
          </cell>
          <cell r="B8541" t="str">
            <v>REGISTRO OVAL C/FLANGES FOFO PN-10 C/BY PASS C/VOLANTE HASTE</v>
          </cell>
          <cell r="C8541" t="str">
            <v>UN</v>
          </cell>
          <cell r="D8541" t="str">
            <v>2     1</v>
          </cell>
          <cell r="E8541">
            <v>4435.08</v>
          </cell>
          <cell r="F8541">
            <v>20732.38</v>
          </cell>
          <cell r="G8541">
            <v>2</v>
          </cell>
          <cell r="H8541">
            <v>7029.67</v>
          </cell>
          <cell r="I8541" t="str">
            <v>MATE MHIS 5603</v>
          </cell>
        </row>
        <row r="8542">
          <cell r="A8542" t="str">
            <v>ÓDIGO</v>
          </cell>
          <cell r="B8542" t="str">
            <v>| DESCRIÇÃO DO INSUMO</v>
          </cell>
          <cell r="C8542" t="str">
            <v>| UNID.</v>
          </cell>
          <cell r="D8542" t="str">
            <v>| CAT.</v>
          </cell>
          <cell r="E8542" t="str">
            <v>P R E Ç O</v>
          </cell>
          <cell r="F8542" t="str">
            <v>S  C A L C</v>
          </cell>
          <cell r="G8542" t="str">
            <v>U L A</v>
          </cell>
          <cell r="H8542" t="str">
            <v>D O S  |</v>
          </cell>
          <cell r="I8542" t="str">
            <v>COD.INTELIGENTE</v>
          </cell>
        </row>
        <row r="8543">
          <cell r="D8543">
            <v>1</v>
          </cell>
          <cell r="E8543" t="str">
            <v>.QUARTIL</v>
          </cell>
          <cell r="F8543" t="str">
            <v>MEDIANO</v>
          </cell>
          <cell r="G8543">
            <v>3</v>
          </cell>
          <cell r="H8543" t="str">
            <v>.QUARTIL</v>
          </cell>
        </row>
        <row r="8545">
          <cell r="A8545" t="str">
            <v>íNCULO..</v>
          </cell>
          <cell r="B8545" t="str">
            <v>...: NACIONAL CAIXA</v>
          </cell>
        </row>
        <row r="8547">
          <cell r="B8547" t="str">
            <v>INOX DN 500</v>
          </cell>
        </row>
        <row r="8548">
          <cell r="B8548" t="str">
            <v>NS OU EQUIV</v>
          </cell>
        </row>
        <row r="8549">
          <cell r="A8549">
            <v>5604</v>
          </cell>
          <cell r="B8549" t="str">
            <v>REGISTRO OVAL C/FLANGES FOFO PN-10 C/BY PASS C/VOLANTE HASTE</v>
          </cell>
          <cell r="C8549" t="str">
            <v>UN</v>
          </cell>
          <cell r="D8549" t="str">
            <v>2     2</v>
          </cell>
          <cell r="E8549" t="str">
            <v>0.133,44</v>
          </cell>
          <cell r="F8549">
            <v>28916.63</v>
          </cell>
          <cell r="G8549">
            <v>3</v>
          </cell>
          <cell r="H8549">
            <v>7699.82</v>
          </cell>
          <cell r="I8549" t="str">
            <v>MATE MHIS 5604</v>
          </cell>
        </row>
        <row r="8550">
          <cell r="B8550" t="str">
            <v>INOX DN 600</v>
          </cell>
        </row>
        <row r="8551">
          <cell r="A8551">
            <v>5855</v>
          </cell>
          <cell r="B8551" t="str">
            <v>REGISTRO OVAL C/FLANGES FOFO PN-10 C/CABECOTE HASTE INOX DN</v>
          </cell>
          <cell r="C8551" t="str">
            <v>UN</v>
          </cell>
          <cell r="D8551">
            <v>2</v>
          </cell>
          <cell r="E8551">
            <v>7801.78</v>
          </cell>
          <cell r="F8551">
            <v>11205.31</v>
          </cell>
          <cell r="G8551">
            <v>1</v>
          </cell>
          <cell r="H8551">
            <v>4608.83</v>
          </cell>
          <cell r="I8551" t="str">
            <v>MATE MHIS 5855</v>
          </cell>
        </row>
        <row r="8552">
          <cell r="B8552">
            <v>350</v>
          </cell>
        </row>
        <row r="8553">
          <cell r="A8553">
            <v>5856</v>
          </cell>
          <cell r="B8553" t="str">
            <v>REGISTRO OVAL C/FLANGES FOFO PN-10 C/CABECOTE HASTE INOX DN</v>
          </cell>
          <cell r="C8553" t="str">
            <v>UN</v>
          </cell>
          <cell r="D8553" t="str">
            <v>2     1</v>
          </cell>
          <cell r="E8553" t="str">
            <v>0.164,68</v>
          </cell>
          <cell r="F8553">
            <v>14599.01</v>
          </cell>
          <cell r="G8553">
            <v>1</v>
          </cell>
          <cell r="H8553">
            <v>9033.35</v>
          </cell>
          <cell r="I8553" t="str">
            <v>MATE MHIS 5856</v>
          </cell>
        </row>
        <row r="8554">
          <cell r="B8554">
            <v>400</v>
          </cell>
        </row>
        <row r="8555">
          <cell r="A8555">
            <v>5857</v>
          </cell>
          <cell r="B8555" t="str">
            <v>REGISTRO OVAL C/FLANGES FOFO PN-10 C/CABECOTE HASTE INOX DN</v>
          </cell>
          <cell r="C8555" t="str">
            <v>UN</v>
          </cell>
          <cell r="D8555" t="str">
            <v>2     1</v>
          </cell>
          <cell r="E8555">
            <v>1427.57</v>
          </cell>
          <cell r="F8555">
            <v>16412.84</v>
          </cell>
          <cell r="G8555">
            <v>2</v>
          </cell>
          <cell r="H8555">
            <v>1398.11</v>
          </cell>
          <cell r="I8555" t="str">
            <v>MATE MHIS 5857</v>
          </cell>
        </row>
        <row r="8556">
          <cell r="B8556">
            <v>450</v>
          </cell>
        </row>
        <row r="8557">
          <cell r="A8557">
            <v>5858</v>
          </cell>
          <cell r="B8557" t="str">
            <v>REGISTRO OVAL C/FLANGES FOFO PN-10 C/CABECOTE HASTE INOX DN</v>
          </cell>
          <cell r="C8557" t="str">
            <v>UN</v>
          </cell>
          <cell r="D8557" t="str">
            <v>2     1</v>
          </cell>
          <cell r="E8557">
            <v>3306.45</v>
          </cell>
          <cell r="F8557">
            <v>19111.38</v>
          </cell>
          <cell r="G8557">
            <v>2</v>
          </cell>
          <cell r="H8557">
            <v>4916.3100000000004</v>
          </cell>
          <cell r="I8557" t="str">
            <v>MATE MHIS 5858</v>
          </cell>
        </row>
        <row r="8558">
          <cell r="B8558">
            <v>500</v>
          </cell>
        </row>
        <row r="8559">
          <cell r="A8559">
            <v>5859</v>
          </cell>
          <cell r="B8559" t="str">
            <v>REGISTRO OVAL C/FLANGES FOFO PN-10 C/CABECOTE HASTE INOX DN</v>
          </cell>
          <cell r="C8559" t="str">
            <v>UN</v>
          </cell>
          <cell r="D8559" t="str">
            <v>2     1</v>
          </cell>
          <cell r="E8559">
            <v>8618.9699999999993</v>
          </cell>
          <cell r="F8559">
            <v>26741.48</v>
          </cell>
          <cell r="G8559">
            <v>3</v>
          </cell>
          <cell r="H8559">
            <v>4863.99</v>
          </cell>
          <cell r="I8559" t="str">
            <v>MATE MHIS 5859</v>
          </cell>
        </row>
        <row r="8560">
          <cell r="B8560">
            <v>600</v>
          </cell>
        </row>
        <row r="8561">
          <cell r="A8561">
            <v>5862</v>
          </cell>
          <cell r="B8561" t="str">
            <v>REGISTRO OVAL C/FLANGES FOFO PN-10 C/CABECOTE HASTE INOX DN</v>
          </cell>
          <cell r="C8561" t="str">
            <v>UN</v>
          </cell>
          <cell r="D8561" t="str">
            <v>2     3</v>
          </cell>
          <cell r="E8561">
            <v>4718.8999999999996</v>
          </cell>
          <cell r="F8561">
            <v>49864.99</v>
          </cell>
          <cell r="G8561">
            <v>6</v>
          </cell>
          <cell r="H8561">
            <v>5011.08</v>
          </cell>
          <cell r="I8561" t="str">
            <v>MATE MHIS 5862</v>
          </cell>
        </row>
        <row r="8562">
          <cell r="B8562">
            <v>900</v>
          </cell>
        </row>
        <row r="8563">
          <cell r="A8563">
            <v>5753</v>
          </cell>
          <cell r="B8563" t="str">
            <v>REGISTRO OVAL C/FLANGES FOFO PN-10 C/REDUTOR C/BY PASS C/CAB</v>
          </cell>
          <cell r="C8563" t="str">
            <v>UN</v>
          </cell>
          <cell r="D8563">
            <v>2</v>
          </cell>
          <cell r="E8563">
            <v>9755.34</v>
          </cell>
          <cell r="F8563">
            <v>14011.11</v>
          </cell>
          <cell r="G8563">
            <v>1</v>
          </cell>
          <cell r="H8563">
            <v>8266.8700000000008</v>
          </cell>
          <cell r="I8563" t="str">
            <v>MATE MHIS 5753</v>
          </cell>
        </row>
        <row r="8564">
          <cell r="B8564" t="str">
            <v>ECOTE HASTE INOX DN 350</v>
          </cell>
        </row>
        <row r="8565">
          <cell r="A8565">
            <v>5754</v>
          </cell>
          <cell r="B8565" t="str">
            <v>REGISTRO OVAL C/FLANGES FOFO PN-10 C/REDUTOR C/BY PASS C/CAB</v>
          </cell>
          <cell r="C8565" t="str">
            <v>UN</v>
          </cell>
          <cell r="D8565" t="str">
            <v>2     1</v>
          </cell>
          <cell r="E8565">
            <v>2283.2600000000002</v>
          </cell>
          <cell r="F8565">
            <v>17641.830000000002</v>
          </cell>
          <cell r="G8565">
            <v>2</v>
          </cell>
          <cell r="H8565">
            <v>3000.39</v>
          </cell>
          <cell r="I8565" t="str">
            <v>MATE MHIS 5754</v>
          </cell>
        </row>
        <row r="8566">
          <cell r="B8566" t="str">
            <v>ECOTE HASTE INOX DN 400</v>
          </cell>
        </row>
        <row r="8567">
          <cell r="A8567">
            <v>5755</v>
          </cell>
          <cell r="B8567" t="str">
            <v>REGISTRO OVAL C/FLANGES FOFO PN-10 C/REDUTOR C/BY PASS C/CAB</v>
          </cell>
          <cell r="C8567" t="str">
            <v>UN</v>
          </cell>
          <cell r="D8567" t="str">
            <v>2     1</v>
          </cell>
          <cell r="E8567">
            <v>3634.54</v>
          </cell>
          <cell r="F8567">
            <v>19582.599999999999</v>
          </cell>
          <cell r="G8567">
            <v>2</v>
          </cell>
          <cell r="H8567">
            <v>5530.65</v>
          </cell>
          <cell r="I8567" t="str">
            <v>MATE MHIS 5755</v>
          </cell>
        </row>
        <row r="8568">
          <cell r="B8568" t="str">
            <v>ECOTE HASTE INOX DN 450</v>
          </cell>
        </row>
        <row r="8569">
          <cell r="B8569" t="str">
            <v>ANUAL, TIPO 3AC SIEMENS OU EQUIV</v>
          </cell>
        </row>
        <row r="8570">
          <cell r="A8570">
            <v>5756</v>
          </cell>
          <cell r="B8570" t="str">
            <v>REGISTRO OVAL C/FLANGES FOFO PN-10 C/REDUTOR C/BY PASS C/CAB</v>
          </cell>
          <cell r="C8570" t="str">
            <v>UN</v>
          </cell>
          <cell r="D8570" t="str">
            <v>2     1</v>
          </cell>
          <cell r="E8570">
            <v>5644.74</v>
          </cell>
          <cell r="F8570">
            <v>22469.75</v>
          </cell>
          <cell r="G8570">
            <v>2</v>
          </cell>
          <cell r="H8570">
            <v>9294.75</v>
          </cell>
          <cell r="I8570" t="str">
            <v>MATE MHIS 5756</v>
          </cell>
        </row>
        <row r="8571">
          <cell r="B8571" t="str">
            <v>ECOTE HASTE INOX DN 500</v>
          </cell>
        </row>
        <row r="8572">
          <cell r="A8572">
            <v>5757</v>
          </cell>
          <cell r="B8572" t="str">
            <v>REGISTRO OVAL C/FLANGES FOFO PN-10 C/REDUTOR C/BY PASS C/CAB</v>
          </cell>
          <cell r="C8572" t="str">
            <v>UN</v>
          </cell>
          <cell r="D8572" t="str">
            <v>2     2</v>
          </cell>
          <cell r="E8572">
            <v>1329.13</v>
          </cell>
          <cell r="F8572">
            <v>30633.95</v>
          </cell>
          <cell r="G8572">
            <v>3</v>
          </cell>
          <cell r="H8572">
            <v>9938.77</v>
          </cell>
          <cell r="I8572" t="str">
            <v>MATE MHIS 5757</v>
          </cell>
        </row>
        <row r="8573">
          <cell r="A8573" t="str">
            <v>ÓDIGO</v>
          </cell>
          <cell r="B8573" t="str">
            <v>| DESCRIÇÃO DO INSUMO</v>
          </cell>
          <cell r="C8573" t="str">
            <v>| UNID.</v>
          </cell>
          <cell r="D8573" t="str">
            <v>| CAT.</v>
          </cell>
          <cell r="E8573" t="str">
            <v>P R E Ç O</v>
          </cell>
          <cell r="F8573" t="str">
            <v>S  C A L C</v>
          </cell>
          <cell r="G8573" t="str">
            <v>U L A</v>
          </cell>
          <cell r="H8573" t="str">
            <v>D O S  |</v>
          </cell>
          <cell r="I8573" t="str">
            <v>COD.INTELIGENTE</v>
          </cell>
        </row>
        <row r="8574">
          <cell r="D8574">
            <v>1</v>
          </cell>
          <cell r="E8574" t="str">
            <v>.QUARTIL</v>
          </cell>
          <cell r="F8574" t="str">
            <v>MEDIANO</v>
          </cell>
          <cell r="G8574">
            <v>3</v>
          </cell>
          <cell r="H8574" t="str">
            <v>.QUARTIL</v>
          </cell>
        </row>
        <row r="8576">
          <cell r="A8576" t="str">
            <v>íNCULO..</v>
          </cell>
          <cell r="B8576" t="str">
            <v>...: NACIONAL CAIXA</v>
          </cell>
        </row>
        <row r="8578">
          <cell r="B8578" t="str">
            <v>ECOTE HASTE INOX DN 600</v>
          </cell>
        </row>
        <row r="8579">
          <cell r="A8579">
            <v>5804</v>
          </cell>
          <cell r="B8579" t="str">
            <v>REGISTRO OVAL C/FLANGES FOFO PN-10 C/REDUTOR C/BY PASS C/VOL</v>
          </cell>
          <cell r="C8579" t="str">
            <v>UN</v>
          </cell>
          <cell r="D8579">
            <v>2</v>
          </cell>
          <cell r="E8579">
            <v>9819.6</v>
          </cell>
          <cell r="F8579">
            <v>14103.39</v>
          </cell>
          <cell r="G8579">
            <v>1</v>
          </cell>
          <cell r="H8579">
            <v>8387.18</v>
          </cell>
          <cell r="I8579" t="str">
            <v>MATE MHIS 5804</v>
          </cell>
        </row>
        <row r="8580">
          <cell r="B8580" t="str">
            <v>ANTE HASTE INOX DN 350</v>
          </cell>
        </row>
        <row r="8581">
          <cell r="A8581">
            <v>5805</v>
          </cell>
          <cell r="B8581" t="str">
            <v>REGISTRO OVAL C/FLANGES FOFO PN-10 C/REDUTOR C/BY PASS C/VOL</v>
          </cell>
          <cell r="C8581" t="str">
            <v>UN</v>
          </cell>
          <cell r="D8581" t="str">
            <v>2     1</v>
          </cell>
          <cell r="E8581">
            <v>2484.41</v>
          </cell>
          <cell r="F8581">
            <v>17930.72</v>
          </cell>
          <cell r="G8581">
            <v>2</v>
          </cell>
          <cell r="H8581">
            <v>3377.04</v>
          </cell>
          <cell r="I8581" t="str">
            <v>MATE MHIS 5805</v>
          </cell>
        </row>
        <row r="8582">
          <cell r="B8582" t="str">
            <v>ANTE HASTE INOX DN 400</v>
          </cell>
        </row>
        <row r="8583">
          <cell r="A8583">
            <v>5806</v>
          </cell>
          <cell r="B8583" t="str">
            <v>REGISTRO OVAL C/FLANGES FOFO PN-10 C/REDUTOR C/BY PASS C/VOL</v>
          </cell>
          <cell r="C8583" t="str">
            <v>UN</v>
          </cell>
          <cell r="D8583" t="str">
            <v>2     1</v>
          </cell>
          <cell r="E8583">
            <v>3835.69</v>
          </cell>
          <cell r="F8583">
            <v>19871.5</v>
          </cell>
          <cell r="G8583">
            <v>2</v>
          </cell>
          <cell r="H8583">
            <v>5907.32</v>
          </cell>
          <cell r="I8583" t="str">
            <v>MATE MHIS 5806</v>
          </cell>
        </row>
        <row r="8584">
          <cell r="B8584" t="str">
            <v>ANTE HASTE INOX DN 450</v>
          </cell>
        </row>
        <row r="8585">
          <cell r="A8585">
            <v>5807</v>
          </cell>
          <cell r="B8585" t="str">
            <v>REGISTRO OVAL C/FLANGES FOFO PN-10 C/REDUTOR C/BY PASS C/VOL</v>
          </cell>
          <cell r="C8585" t="str">
            <v>UN</v>
          </cell>
          <cell r="D8585" t="str">
            <v>2     1</v>
          </cell>
          <cell r="E8585">
            <v>5843.12</v>
          </cell>
          <cell r="F8585">
            <v>22754.66</v>
          </cell>
          <cell r="G8585">
            <v>2</v>
          </cell>
          <cell r="H8585">
            <v>9666.2099999999991</v>
          </cell>
          <cell r="I8585" t="str">
            <v>MATE MHIS 5807</v>
          </cell>
        </row>
        <row r="8586">
          <cell r="B8586" t="str">
            <v>ANTE HASTE INOX DN 500</v>
          </cell>
        </row>
        <row r="8587">
          <cell r="A8587">
            <v>5808</v>
          </cell>
          <cell r="B8587" t="str">
            <v>REGISTRO OVAL C/FLANGES FOFO PN-10 C/REDUTOR C/BY PASS C/VOL</v>
          </cell>
          <cell r="C8587" t="str">
            <v>UN</v>
          </cell>
          <cell r="D8587" t="str">
            <v>2     2</v>
          </cell>
          <cell r="E8587">
            <v>1541.47</v>
          </cell>
          <cell r="F8587">
            <v>30938.91</v>
          </cell>
          <cell r="G8587">
            <v>4</v>
          </cell>
          <cell r="H8587" t="str">
            <v>0.336,36</v>
          </cell>
          <cell r="I8587" t="str">
            <v>MATE MHIS 5808</v>
          </cell>
        </row>
        <row r="8588">
          <cell r="B8588" t="str">
            <v>ANTE HASTE INOX DN 600</v>
          </cell>
        </row>
        <row r="8589">
          <cell r="A8589">
            <v>5651</v>
          </cell>
          <cell r="B8589" t="str">
            <v>REGISTRO OVAL C/FLANGES FOFO PN-10 C/REDUTOR C/CABECOTE HAST</v>
          </cell>
          <cell r="C8589" t="str">
            <v>UN</v>
          </cell>
          <cell r="D8589">
            <v>2</v>
          </cell>
          <cell r="E8589">
            <v>9117.7000000000007</v>
          </cell>
          <cell r="F8589">
            <v>13095.29</v>
          </cell>
          <cell r="G8589">
            <v>1</v>
          </cell>
          <cell r="H8589">
            <v>7072.88</v>
          </cell>
          <cell r="I8589" t="str">
            <v>MATE MHIS 5651</v>
          </cell>
        </row>
        <row r="8590">
          <cell r="B8590" t="str">
            <v>E INOX DN 350</v>
          </cell>
        </row>
        <row r="8591">
          <cell r="A8591">
            <v>5652</v>
          </cell>
          <cell r="B8591" t="str">
            <v>REGISTRO OVAL C/FLANGES FOFO PN-10 C/REDUTOR C/CABECOTE HAST</v>
          </cell>
          <cell r="C8591" t="str">
            <v>UN</v>
          </cell>
          <cell r="D8591" t="str">
            <v>2     1</v>
          </cell>
          <cell r="E8591">
            <v>1480.59</v>
          </cell>
          <cell r="F8591">
            <v>16488.990000000002</v>
          </cell>
          <cell r="G8591">
            <v>2</v>
          </cell>
          <cell r="H8591">
            <v>1497.39</v>
          </cell>
          <cell r="I8591" t="str">
            <v>MATE MHIS 5652</v>
          </cell>
        </row>
        <row r="8592">
          <cell r="B8592" t="str">
            <v>E INOX DN 400</v>
          </cell>
        </row>
        <row r="8593">
          <cell r="A8593">
            <v>5653</v>
          </cell>
          <cell r="B8593" t="str">
            <v>REGISTRO OVAL C/FLANGES FOFO PN-10 C/REDUTOR C/CABECOTE HAST</v>
          </cell>
          <cell r="C8593" t="str">
            <v>UN</v>
          </cell>
          <cell r="D8593" t="str">
            <v>2     1</v>
          </cell>
          <cell r="E8593">
            <v>2743.46</v>
          </cell>
          <cell r="F8593">
            <v>18302.79</v>
          </cell>
          <cell r="G8593">
            <v>2</v>
          </cell>
          <cell r="H8593">
            <v>3862.12</v>
          </cell>
          <cell r="I8593" t="str">
            <v>MATE MHIS 5653</v>
          </cell>
        </row>
        <row r="8594">
          <cell r="B8594" t="str">
            <v>E INOX DN 450</v>
          </cell>
        </row>
        <row r="8595">
          <cell r="A8595">
            <v>5654</v>
          </cell>
          <cell r="B8595" t="str">
            <v>REGISTRO OVAL C/FLANGES FOFO PN-10 C/REDUTOR C/CABECOTE HAST</v>
          </cell>
          <cell r="C8595" t="str">
            <v>UN</v>
          </cell>
          <cell r="D8595" t="str">
            <v>2     1</v>
          </cell>
          <cell r="E8595">
            <v>4622.3500000000004</v>
          </cell>
          <cell r="F8595">
            <v>21001.33</v>
          </cell>
          <cell r="G8595">
            <v>2</v>
          </cell>
          <cell r="H8595">
            <v>7380.32</v>
          </cell>
          <cell r="I8595" t="str">
            <v>MATE MHIS 5654</v>
          </cell>
        </row>
        <row r="8596">
          <cell r="B8596" t="str">
            <v>E INOX DN 500</v>
          </cell>
        </row>
        <row r="8597">
          <cell r="A8597">
            <v>5655</v>
          </cell>
          <cell r="B8597" t="str">
            <v>REGISTRO OVAL C/FLANGES FOFO PN-10 C/REDUTOR C/CABECOTE HAST</v>
          </cell>
          <cell r="C8597" t="str">
            <v>UN</v>
          </cell>
          <cell r="D8597" t="str">
            <v>2     1</v>
          </cell>
          <cell r="E8597">
            <v>9934.8700000000008</v>
          </cell>
          <cell r="F8597">
            <v>28631.439999999999</v>
          </cell>
          <cell r="G8597">
            <v>3</v>
          </cell>
          <cell r="H8597">
            <v>7328.01</v>
          </cell>
          <cell r="I8597" t="str">
            <v>MATE MHIS 5655</v>
          </cell>
        </row>
        <row r="8598">
          <cell r="B8598" t="str">
            <v>E INOX DN 600</v>
          </cell>
        </row>
        <row r="8599">
          <cell r="A8599">
            <v>5702</v>
          </cell>
          <cell r="B8599" t="str">
            <v>REGISTRO OVAL C/FLANGES FOFO PN-10 C/REDUTOR C/VOLANTE HASTE</v>
          </cell>
          <cell r="C8599" t="str">
            <v>UN</v>
          </cell>
          <cell r="D8599">
            <v>2</v>
          </cell>
          <cell r="E8599">
            <v>9181.9599999999991</v>
          </cell>
          <cell r="F8599">
            <v>13187.58</v>
          </cell>
          <cell r="G8599">
            <v>1</v>
          </cell>
          <cell r="H8599">
            <v>7193.2</v>
          </cell>
          <cell r="I8599" t="str">
            <v>MATE MHIS 5702</v>
          </cell>
        </row>
        <row r="8600">
          <cell r="B8600" t="str">
            <v>INOX DN 350</v>
          </cell>
        </row>
        <row r="8601">
          <cell r="A8601">
            <v>5703</v>
          </cell>
          <cell r="B8601" t="str">
            <v>REGISTRO OVAL C/FLANGES FOFO PN-10 C/REDUTOR C/VOLANTE HASTE</v>
          </cell>
          <cell r="C8601" t="str">
            <v>UN</v>
          </cell>
          <cell r="D8601" t="str">
            <v>2     1</v>
          </cell>
          <cell r="E8601">
            <v>1681.74</v>
          </cell>
          <cell r="F8601">
            <v>16777.900000000001</v>
          </cell>
          <cell r="G8601">
            <v>2</v>
          </cell>
          <cell r="H8601">
            <v>1874.05</v>
          </cell>
          <cell r="I8601" t="str">
            <v>MATE MHIS 5703</v>
          </cell>
        </row>
        <row r="8602">
          <cell r="B8602" t="str">
            <v>INOX DN 400</v>
          </cell>
        </row>
        <row r="8603">
          <cell r="A8603">
            <v>5704</v>
          </cell>
          <cell r="B8603" t="str">
            <v>REGISTRO OVAL C/FLANGES FOFO PN-10 C/REDUTOR C/VOLANTE HASTE</v>
          </cell>
          <cell r="C8603" t="str">
            <v>UN</v>
          </cell>
          <cell r="D8603" t="str">
            <v>2     1</v>
          </cell>
          <cell r="E8603">
            <v>2944.63</v>
          </cell>
          <cell r="F8603">
            <v>18591.71</v>
          </cell>
          <cell r="G8603">
            <v>2</v>
          </cell>
          <cell r="H8603">
            <v>4238.8</v>
          </cell>
          <cell r="I8603" t="str">
            <v>MATE MHIS 5704</v>
          </cell>
        </row>
        <row r="8604">
          <cell r="A8604" t="str">
            <v>ÓDIGO</v>
          </cell>
          <cell r="B8604" t="str">
            <v>| DESCRIÇÃO DO INSUMO</v>
          </cell>
          <cell r="C8604" t="str">
            <v>| UNID.</v>
          </cell>
          <cell r="D8604" t="str">
            <v>| CAT.</v>
          </cell>
          <cell r="E8604" t="str">
            <v>P R E Ç O</v>
          </cell>
          <cell r="F8604" t="str">
            <v>S  C A L C</v>
          </cell>
          <cell r="G8604" t="str">
            <v>U L A</v>
          </cell>
          <cell r="H8604" t="str">
            <v>D O S  |</v>
          </cell>
          <cell r="I8604" t="str">
            <v>COD.INTELIGENTE</v>
          </cell>
        </row>
        <row r="8605">
          <cell r="D8605">
            <v>1</v>
          </cell>
          <cell r="E8605" t="str">
            <v>.QUARTIL</v>
          </cell>
          <cell r="F8605" t="str">
            <v>MEDIANO</v>
          </cell>
          <cell r="G8605">
            <v>3</v>
          </cell>
          <cell r="H8605" t="str">
            <v>.QUARTIL</v>
          </cell>
        </row>
        <row r="8607">
          <cell r="A8607" t="str">
            <v>íNCULO..</v>
          </cell>
          <cell r="B8607" t="str">
            <v>...: NACIONAL CAIXA</v>
          </cell>
        </row>
        <row r="8609">
          <cell r="B8609" t="str">
            <v>INOX DN 450</v>
          </cell>
        </row>
        <row r="8610">
          <cell r="B8610" t="str">
            <v>TANQUE DE ACO P/ TRANSP  DE AGUA - CAPAC</v>
          </cell>
        </row>
        <row r="8611">
          <cell r="B8611" t="str">
            <v>IDADE 14,0M3</v>
          </cell>
        </row>
        <row r="8612">
          <cell r="A8612">
            <v>5705</v>
          </cell>
          <cell r="B8612" t="str">
            <v>REGISTRO OVAL C/FLANGES FOFO PN-10 C/REDUTOR C/VOLANTE HASTE</v>
          </cell>
          <cell r="C8612" t="str">
            <v>UN</v>
          </cell>
          <cell r="D8612" t="str">
            <v>2     1</v>
          </cell>
          <cell r="E8612">
            <v>4820.71</v>
          </cell>
          <cell r="F8612">
            <v>21286.240000000002</v>
          </cell>
          <cell r="G8612">
            <v>2</v>
          </cell>
          <cell r="H8612">
            <v>7751.76</v>
          </cell>
          <cell r="I8612" t="str">
            <v>MATE MHIS 5705</v>
          </cell>
        </row>
        <row r="8613">
          <cell r="B8613" t="str">
            <v>INOX DN 500</v>
          </cell>
        </row>
        <row r="8614">
          <cell r="A8614">
            <v>5706</v>
          </cell>
          <cell r="B8614" t="str">
            <v>REGISTRO OVAL C/FLANGES FOFO PN-10 C/REDUTOR C/VOLANTE HASTE</v>
          </cell>
          <cell r="C8614" t="str">
            <v>UN</v>
          </cell>
          <cell r="D8614" t="str">
            <v>2     2</v>
          </cell>
          <cell r="E8614" t="str">
            <v>0.147,20</v>
          </cell>
          <cell r="F8614">
            <v>28936.39</v>
          </cell>
          <cell r="G8614">
            <v>3</v>
          </cell>
          <cell r="H8614">
            <v>7725.59</v>
          </cell>
          <cell r="I8614" t="str">
            <v>MATE MHIS 5706</v>
          </cell>
        </row>
        <row r="8615">
          <cell r="B8615" t="str">
            <v>INOX DN 600</v>
          </cell>
        </row>
        <row r="8616">
          <cell r="A8616">
            <v>5498</v>
          </cell>
          <cell r="B8616" t="str">
            <v>REGISTRO OVAL C/FLANGES FOFO PN-10 C/VOLANTE HASTE INOX DN 3</v>
          </cell>
          <cell r="C8616" t="str">
            <v>UN</v>
          </cell>
          <cell r="D8616">
            <v>2</v>
          </cell>
          <cell r="E8616">
            <v>7866.04</v>
          </cell>
          <cell r="F8616">
            <v>11297.59</v>
          </cell>
          <cell r="G8616">
            <v>1</v>
          </cell>
          <cell r="H8616">
            <v>4729.1400000000003</v>
          </cell>
          <cell r="I8616" t="str">
            <v>MATE MHIS 5498</v>
          </cell>
        </row>
        <row r="8617">
          <cell r="B8617">
            <v>50</v>
          </cell>
        </row>
        <row r="8618">
          <cell r="A8618">
            <v>5499</v>
          </cell>
          <cell r="B8618" t="str">
            <v>REGISTRO OVAL C/FLANGES FOFO PN-10 C/VOLANTE HASTE INOX DN 4</v>
          </cell>
          <cell r="C8618" t="str">
            <v>UN</v>
          </cell>
          <cell r="D8618" t="str">
            <v>2     1</v>
          </cell>
          <cell r="E8618" t="str">
            <v>0.365,85</v>
          </cell>
          <cell r="F8618">
            <v>14887.94</v>
          </cell>
          <cell r="G8618">
            <v>1</v>
          </cell>
          <cell r="H8618">
            <v>9410.0400000000009</v>
          </cell>
          <cell r="I8618" t="str">
            <v>MATE MHIS 5499</v>
          </cell>
        </row>
        <row r="8619">
          <cell r="B8619">
            <v>0</v>
          </cell>
        </row>
        <row r="8620">
          <cell r="A8620">
            <v>5500</v>
          </cell>
          <cell r="B8620" t="str">
            <v>REGISTRO OVAL C/FLANGES FOFO PN-10 C/VOLANTE HASTE INOX DN 4</v>
          </cell>
          <cell r="C8620" t="str">
            <v>UN</v>
          </cell>
          <cell r="D8620" t="str">
            <v>2     1</v>
          </cell>
          <cell r="E8620">
            <v>1628.71</v>
          </cell>
          <cell r="F8620">
            <v>16701.73</v>
          </cell>
          <cell r="G8620">
            <v>2</v>
          </cell>
          <cell r="H8620">
            <v>1774.74</v>
          </cell>
          <cell r="I8620" t="str">
            <v>MATE MHIS 5500</v>
          </cell>
        </row>
        <row r="8621">
          <cell r="B8621">
            <v>50</v>
          </cell>
        </row>
        <row r="8622">
          <cell r="A8622">
            <v>5501</v>
          </cell>
          <cell r="B8622" t="str">
            <v>REGISTRO OVAL C/FLANGES FOFO PN-10 C/VOLANTE HASTE INOX DN 5</v>
          </cell>
          <cell r="C8622" t="str">
            <v>UN</v>
          </cell>
          <cell r="D8622" t="str">
            <v>2     1</v>
          </cell>
          <cell r="E8622">
            <v>3504.81</v>
          </cell>
          <cell r="F8622">
            <v>19396.28</v>
          </cell>
          <cell r="G8622">
            <v>2</v>
          </cell>
          <cell r="H8622">
            <v>5287.74</v>
          </cell>
          <cell r="I8622" t="str">
            <v>MATE MHIS 5501</v>
          </cell>
        </row>
        <row r="8623">
          <cell r="B8623">
            <v>0</v>
          </cell>
        </row>
        <row r="8624">
          <cell r="A8624">
            <v>5502</v>
          </cell>
          <cell r="B8624" t="str">
            <v>REGISTRO OVAL C/FLANGES FOFO PN-10 C/VOLANTE HASTE INOX DN 6</v>
          </cell>
          <cell r="C8624" t="str">
            <v>UN</v>
          </cell>
          <cell r="D8624" t="str">
            <v>2     1</v>
          </cell>
          <cell r="E8624">
            <v>8831.2900000000009</v>
          </cell>
          <cell r="F8624">
            <v>27046.43</v>
          </cell>
          <cell r="G8624">
            <v>3</v>
          </cell>
          <cell r="H8624">
            <v>5261.56</v>
          </cell>
          <cell r="I8624" t="str">
            <v>MATE MHIS 5502</v>
          </cell>
        </row>
        <row r="8625">
          <cell r="B8625">
            <v>0</v>
          </cell>
        </row>
        <row r="8626">
          <cell r="A8626">
            <v>5566</v>
          </cell>
          <cell r="B8626" t="str">
            <v>REGISTRO OVAL C/FLANGES FOFO PN-16 C/BY PASS C/CABECOTE HAST</v>
          </cell>
          <cell r="C8626" t="str">
            <v>UN</v>
          </cell>
          <cell r="D8626">
            <v>2</v>
          </cell>
          <cell r="E8626">
            <v>8517.51</v>
          </cell>
          <cell r="F8626">
            <v>12233.27</v>
          </cell>
          <cell r="G8626">
            <v>1</v>
          </cell>
          <cell r="H8626">
            <v>5949.02</v>
          </cell>
          <cell r="I8626" t="str">
            <v>MATE MHIS 5566</v>
          </cell>
        </row>
        <row r="8627">
          <cell r="B8627" t="str">
            <v>E INOX DN 350</v>
          </cell>
        </row>
        <row r="8628">
          <cell r="A8628">
            <v>5567</v>
          </cell>
          <cell r="B8628" t="str">
            <v>REGISTRO OVAL C/FLANGES FOFO PN-16 C/BY PASS C/CABECOTE HAST</v>
          </cell>
          <cell r="C8628" t="str">
            <v>UN</v>
          </cell>
          <cell r="D8628" t="str">
            <v>2     1</v>
          </cell>
          <cell r="E8628">
            <v>1096.9000000000001</v>
          </cell>
          <cell r="F8628">
            <v>15937.91</v>
          </cell>
          <cell r="G8628">
            <v>2</v>
          </cell>
          <cell r="H8628" t="str">
            <v>0.778,92</v>
          </cell>
          <cell r="I8628" t="str">
            <v>MATE MHIS 5567</v>
          </cell>
        </row>
        <row r="8629">
          <cell r="B8629" t="str">
            <v>E INOX DN 400</v>
          </cell>
        </row>
        <row r="8630">
          <cell r="A8630">
            <v>5568</v>
          </cell>
          <cell r="B8630" t="str">
            <v>REGISTRO OVAL C/FLANGES FOFO PN-16 C/BY PASS C/CABECOTE HAST</v>
          </cell>
          <cell r="C8630" t="str">
            <v>UN</v>
          </cell>
          <cell r="D8630" t="str">
            <v>2     1</v>
          </cell>
          <cell r="E8630">
            <v>2475.7600000000002</v>
          </cell>
          <cell r="F8630">
            <v>17918.3</v>
          </cell>
          <cell r="G8630">
            <v>2</v>
          </cell>
          <cell r="H8630">
            <v>3360.84</v>
          </cell>
          <cell r="I8630" t="str">
            <v>MATE MHIS 5568</v>
          </cell>
        </row>
        <row r="8631">
          <cell r="B8631" t="str">
            <v>E INOX DN 450</v>
          </cell>
        </row>
        <row r="8632">
          <cell r="A8632">
            <v>5569</v>
          </cell>
          <cell r="B8632" t="str">
            <v>REGISTRO OVAL C/FLANGES FOFO PN-16 C/BY PASS C/CABECOTE HAST</v>
          </cell>
          <cell r="C8632" t="str">
            <v>UN</v>
          </cell>
          <cell r="D8632" t="str">
            <v>2     1</v>
          </cell>
          <cell r="E8632">
            <v>4526.93</v>
          </cell>
          <cell r="F8632">
            <v>20864.29</v>
          </cell>
          <cell r="G8632">
            <v>2</v>
          </cell>
          <cell r="H8632">
            <v>7201.66</v>
          </cell>
          <cell r="I8632" t="str">
            <v>MATE MHIS 5569</v>
          </cell>
        </row>
        <row r="8633">
          <cell r="B8633" t="str">
            <v>E INOX DN 500</v>
          </cell>
        </row>
        <row r="8634">
          <cell r="A8634">
            <v>5570</v>
          </cell>
          <cell r="B8634" t="str">
            <v>REGISTRO OVAL C/FLANGES FOFO PN-16 C/BY PASS C/CABECOTE HAST</v>
          </cell>
          <cell r="C8634" t="str">
            <v>UN</v>
          </cell>
          <cell r="D8634" t="str">
            <v>2     2</v>
          </cell>
          <cell r="E8634" t="str">
            <v>0.327,32</v>
          </cell>
          <cell r="F8634">
            <v>29195.1</v>
          </cell>
          <cell r="G8634">
            <v>3</v>
          </cell>
          <cell r="H8634">
            <v>8062.88</v>
          </cell>
          <cell r="I8634" t="str">
            <v>MATE MHIS 5570</v>
          </cell>
        </row>
        <row r="8635">
          <cell r="A8635" t="str">
            <v>ÓDIGO</v>
          </cell>
          <cell r="B8635" t="str">
            <v>| DESCRIÇÃO DO INSUMO</v>
          </cell>
          <cell r="C8635" t="str">
            <v>| UNID.</v>
          </cell>
          <cell r="D8635" t="str">
            <v>| CAT.</v>
          </cell>
          <cell r="E8635" t="str">
            <v>P R E Ç O</v>
          </cell>
          <cell r="F8635" t="str">
            <v>S  C A L C</v>
          </cell>
          <cell r="G8635" t="str">
            <v>U L A</v>
          </cell>
          <cell r="H8635" t="str">
            <v>D O S  |</v>
          </cell>
          <cell r="I8635" t="str">
            <v>COD.INTELIGENTE</v>
          </cell>
        </row>
        <row r="8636">
          <cell r="D8636">
            <v>1</v>
          </cell>
          <cell r="E8636" t="str">
            <v>.QUARTIL</v>
          </cell>
          <cell r="F8636" t="str">
            <v>MEDIANO</v>
          </cell>
          <cell r="G8636">
            <v>3</v>
          </cell>
          <cell r="H8636" t="str">
            <v>.QUARTIL</v>
          </cell>
        </row>
        <row r="8638">
          <cell r="A8638" t="str">
            <v>íNCULO..</v>
          </cell>
          <cell r="B8638" t="str">
            <v>...: NACIONAL CAIXA</v>
          </cell>
        </row>
        <row r="8640">
          <cell r="B8640" t="str">
            <v>E INOX DN 600</v>
          </cell>
        </row>
        <row r="8641">
          <cell r="A8641">
            <v>5617</v>
          </cell>
          <cell r="B8641" t="str">
            <v>REGISTRO OVAL C/FLANGES FOFO PN-16 C/BY PASS C/VOLANTE HASTE</v>
          </cell>
          <cell r="C8641" t="str">
            <v>UN</v>
          </cell>
          <cell r="D8641">
            <v>2</v>
          </cell>
          <cell r="E8641">
            <v>8581.76</v>
          </cell>
          <cell r="F8641">
            <v>12325.55</v>
          </cell>
          <cell r="G8641">
            <v>1</v>
          </cell>
          <cell r="H8641">
            <v>6069.34</v>
          </cell>
          <cell r="I8641" t="str">
            <v>MATE MHIS 5617</v>
          </cell>
        </row>
        <row r="8642">
          <cell r="B8642" t="str">
            <v>INOX DN 350</v>
          </cell>
        </row>
        <row r="8643">
          <cell r="A8643">
            <v>5618</v>
          </cell>
          <cell r="B8643" t="str">
            <v>REGISTRO OVAL C/FLANGES FOFO PN-16 C/BY PASS C/VOLANTE HASTE</v>
          </cell>
          <cell r="C8643" t="str">
            <v>UN</v>
          </cell>
          <cell r="D8643" t="str">
            <v>2     1</v>
          </cell>
          <cell r="E8643">
            <v>1298.04</v>
          </cell>
          <cell r="F8643">
            <v>16226.81</v>
          </cell>
          <cell r="G8643">
            <v>2</v>
          </cell>
          <cell r="H8643">
            <v>1155.57</v>
          </cell>
          <cell r="I8643" t="str">
            <v>MATE MHIS 5618</v>
          </cell>
        </row>
        <row r="8644">
          <cell r="B8644" t="str">
            <v>INOX DN 400</v>
          </cell>
        </row>
        <row r="8645">
          <cell r="A8645">
            <v>5619</v>
          </cell>
          <cell r="B8645" t="str">
            <v>REGISTRO OVAL C/FLANGES FOFO PN-16 C/BY PASS C/VOLANTE HASTE</v>
          </cell>
          <cell r="C8645" t="str">
            <v>UN</v>
          </cell>
          <cell r="D8645" t="str">
            <v>2     1</v>
          </cell>
          <cell r="E8645">
            <v>2676.9</v>
          </cell>
          <cell r="F8645">
            <v>18207.189999999999</v>
          </cell>
          <cell r="G8645">
            <v>2</v>
          </cell>
          <cell r="H8645">
            <v>3737.47</v>
          </cell>
          <cell r="I8645" t="str">
            <v>MATE MHIS 5619</v>
          </cell>
        </row>
        <row r="8646">
          <cell r="B8646" t="str">
            <v>INOX DN 450</v>
          </cell>
        </row>
        <row r="8647">
          <cell r="A8647">
            <v>5620</v>
          </cell>
          <cell r="B8647" t="str">
            <v>REGISTRO OVAL C/FLANGES FOFO PN-16 C/BY PASS C/VOLANTE HASTE</v>
          </cell>
          <cell r="C8647" t="str">
            <v>UN</v>
          </cell>
          <cell r="D8647" t="str">
            <v>2     1</v>
          </cell>
          <cell r="E8647">
            <v>4725.28</v>
          </cell>
          <cell r="F8647">
            <v>21149.18</v>
          </cell>
          <cell r="G8647">
            <v>2</v>
          </cell>
          <cell r="H8647">
            <v>7573.07</v>
          </cell>
          <cell r="I8647" t="str">
            <v>MATE MHIS 5620</v>
          </cell>
        </row>
        <row r="8648">
          <cell r="B8648" t="str">
            <v>INOX DN 500</v>
          </cell>
        </row>
        <row r="8649">
          <cell r="A8649">
            <v>5621</v>
          </cell>
          <cell r="B8649" t="str">
            <v>REGISTRO OVAL C/FLANGES FOFO PN-16 C/BY PASS C/VOLANTE HASTE</v>
          </cell>
          <cell r="C8649" t="str">
            <v>UN</v>
          </cell>
          <cell r="D8649" t="str">
            <v>2     2</v>
          </cell>
          <cell r="E8649" t="str">
            <v>0.539,66</v>
          </cell>
          <cell r="F8649">
            <v>29500.07</v>
          </cell>
          <cell r="G8649">
            <v>3</v>
          </cell>
          <cell r="H8649">
            <v>8460.4699999999993</v>
          </cell>
          <cell r="I8649" t="str">
            <v>MATE MHIS 5621</v>
          </cell>
        </row>
        <row r="8650">
          <cell r="B8650" t="str">
            <v>INOX DN 600</v>
          </cell>
        </row>
        <row r="8651">
          <cell r="A8651">
            <v>5872</v>
          </cell>
          <cell r="B8651" t="str">
            <v>REGISTRO OVAL C/FLANGES FOFO PN-16 C/CABECOTE HASTE INOX DN</v>
          </cell>
          <cell r="C8651" t="str">
            <v>UN</v>
          </cell>
          <cell r="D8651">
            <v>2</v>
          </cell>
          <cell r="E8651">
            <v>7960.82</v>
          </cell>
          <cell r="F8651">
            <v>11433.72</v>
          </cell>
          <cell r="G8651">
            <v>1</v>
          </cell>
          <cell r="H8651">
            <v>4906.62</v>
          </cell>
          <cell r="I8651" t="str">
            <v>MATE MHIS 5872</v>
          </cell>
        </row>
        <row r="8652">
          <cell r="B8652">
            <v>350</v>
          </cell>
        </row>
        <row r="8653">
          <cell r="A8653">
            <v>5873</v>
          </cell>
          <cell r="B8653" t="str">
            <v>REGISTRO OVAL C/FLANGES FOFO PN-16 C/CABECOTE HASTE INOX DN</v>
          </cell>
          <cell r="C8653" t="str">
            <v>UN</v>
          </cell>
          <cell r="D8653" t="str">
            <v>2     1</v>
          </cell>
          <cell r="E8653" t="str">
            <v>0.371,85</v>
          </cell>
          <cell r="F8653">
            <v>14896.56</v>
          </cell>
          <cell r="G8653">
            <v>1</v>
          </cell>
          <cell r="H8653">
            <v>9421.27</v>
          </cell>
          <cell r="I8653" t="str">
            <v>MATE MHIS 5873</v>
          </cell>
        </row>
        <row r="8654">
          <cell r="B8654">
            <v>400</v>
          </cell>
        </row>
        <row r="8655">
          <cell r="A8655">
            <v>5874</v>
          </cell>
          <cell r="B8655" t="str">
            <v>REGISTRO OVAL C/FLANGES FOFO PN-16 C/CABECOTE HASTE INOX DN</v>
          </cell>
          <cell r="C8655" t="str">
            <v>UN</v>
          </cell>
          <cell r="D8655" t="str">
            <v>2     1</v>
          </cell>
          <cell r="E8655">
            <v>1660.49</v>
          </cell>
          <cell r="F8655">
            <v>16747.36</v>
          </cell>
          <cell r="G8655">
            <v>2</v>
          </cell>
          <cell r="H8655">
            <v>1834.24</v>
          </cell>
          <cell r="I8655" t="str">
            <v>MATE MHIS 5874</v>
          </cell>
        </row>
        <row r="8656">
          <cell r="B8656">
            <v>450</v>
          </cell>
        </row>
        <row r="8657">
          <cell r="A8657">
            <v>5875</v>
          </cell>
          <cell r="B8657" t="str">
            <v>REGISTRO OVAL C/FLANGES FOFO PN-16 C/CABECOTE HASTE INOX DN</v>
          </cell>
          <cell r="C8657" t="str">
            <v>UN</v>
          </cell>
          <cell r="D8657" t="str">
            <v>2     1</v>
          </cell>
          <cell r="E8657">
            <v>3577.67</v>
          </cell>
          <cell r="F8657">
            <v>19500.91</v>
          </cell>
          <cell r="G8657">
            <v>2</v>
          </cell>
          <cell r="H8657">
            <v>5424.16</v>
          </cell>
          <cell r="I8657" t="str">
            <v>MATE MHIS 5875</v>
          </cell>
        </row>
        <row r="8658">
          <cell r="B8658">
            <v>500</v>
          </cell>
        </row>
        <row r="8659">
          <cell r="A8659">
            <v>5876</v>
          </cell>
          <cell r="B8659" t="str">
            <v>REGISTRO OVAL C/FLANGES FOFO PN-16 C/CABECOTE HASTE INOX DN</v>
          </cell>
          <cell r="C8659" t="str">
            <v>UN</v>
          </cell>
          <cell r="D8659" t="str">
            <v>2     1</v>
          </cell>
          <cell r="E8659">
            <v>8998.59</v>
          </cell>
          <cell r="F8659">
            <v>27286.7</v>
          </cell>
          <cell r="G8659">
            <v>3</v>
          </cell>
          <cell r="H8659">
            <v>5574.82</v>
          </cell>
          <cell r="I8659" t="str">
            <v>MATE MHIS 5876</v>
          </cell>
        </row>
        <row r="8660">
          <cell r="B8660">
            <v>600</v>
          </cell>
        </row>
        <row r="8661">
          <cell r="A8661">
            <v>5770</v>
          </cell>
          <cell r="B8661" t="str">
            <v>REGISTRO OVAL C/FLANGES FOFO PN-16 C/REDUTOR C/BY PASS C/CAB</v>
          </cell>
          <cell r="C8661" t="str">
            <v>UN</v>
          </cell>
          <cell r="D8661">
            <v>2</v>
          </cell>
          <cell r="E8661">
            <v>9954.27</v>
          </cell>
          <cell r="F8661">
            <v>14296.81</v>
          </cell>
          <cell r="G8661">
            <v>1</v>
          </cell>
          <cell r="H8661">
            <v>8639.35</v>
          </cell>
          <cell r="I8661" t="str">
            <v>MATE MHIS 5770</v>
          </cell>
        </row>
        <row r="8662">
          <cell r="B8662" t="str">
            <v>ECOTE HASTE INOX DN 350</v>
          </cell>
        </row>
        <row r="8663">
          <cell r="A8663">
            <v>5771</v>
          </cell>
          <cell r="B8663" t="str">
            <v>REGISTRO OVAL C/FLANGES FOFO PN-16 C/REDUTOR C/BY PASS C/CAB</v>
          </cell>
          <cell r="C8663" t="str">
            <v>UN</v>
          </cell>
          <cell r="D8663" t="str">
            <v>2     1</v>
          </cell>
          <cell r="E8663">
            <v>2533.66</v>
          </cell>
          <cell r="F8663">
            <v>18001.46</v>
          </cell>
          <cell r="G8663">
            <v>2</v>
          </cell>
          <cell r="H8663">
            <v>3469.26</v>
          </cell>
          <cell r="I8663" t="str">
            <v>MATE MHIS 5771</v>
          </cell>
        </row>
        <row r="8664">
          <cell r="B8664" t="str">
            <v>ECOTE HASTE INOX DN 400</v>
          </cell>
        </row>
        <row r="8665">
          <cell r="A8665">
            <v>5772</v>
          </cell>
          <cell r="B8665" t="str">
            <v>REGISTRO OVAL C/FLANGES FOFO PN-16 C/REDUTOR C/BY PASS C/CAB</v>
          </cell>
          <cell r="C8665" t="str">
            <v>UN</v>
          </cell>
          <cell r="D8665" t="str">
            <v>2     1</v>
          </cell>
          <cell r="E8665">
            <v>3912.52</v>
          </cell>
          <cell r="F8665">
            <v>19981.84</v>
          </cell>
          <cell r="G8665">
            <v>2</v>
          </cell>
          <cell r="H8665">
            <v>6051.16</v>
          </cell>
          <cell r="I8665" t="str">
            <v>MATE MHIS 5772</v>
          </cell>
        </row>
        <row r="8666">
          <cell r="A8666" t="str">
            <v>ÓDIGO</v>
          </cell>
          <cell r="B8666" t="str">
            <v>| DESCRIÇÃO DO INSUMO</v>
          </cell>
          <cell r="C8666" t="str">
            <v>| UNID.</v>
          </cell>
          <cell r="D8666" t="str">
            <v>| CAT.</v>
          </cell>
          <cell r="E8666" t="str">
            <v>P R E Ç O</v>
          </cell>
          <cell r="F8666" t="str">
            <v>S  C A L C</v>
          </cell>
          <cell r="G8666" t="str">
            <v>U L A</v>
          </cell>
          <cell r="H8666" t="str">
            <v>D O S  |</v>
          </cell>
          <cell r="I8666" t="str">
            <v>COD.INTELIGENTE</v>
          </cell>
        </row>
        <row r="8667">
          <cell r="D8667">
            <v>1</v>
          </cell>
          <cell r="E8667" t="str">
            <v>.QUARTIL</v>
          </cell>
          <cell r="F8667" t="str">
            <v>MEDIANO</v>
          </cell>
          <cell r="G8667">
            <v>3</v>
          </cell>
          <cell r="H8667" t="str">
            <v>.QUARTIL</v>
          </cell>
        </row>
        <row r="8669">
          <cell r="A8669" t="str">
            <v>íNCULO..</v>
          </cell>
          <cell r="B8669" t="str">
            <v>...: NACIONAL CAIXA</v>
          </cell>
        </row>
        <row r="8671">
          <cell r="B8671" t="str">
            <v>ECOTE HASTE INOX DN 450</v>
          </cell>
        </row>
        <row r="8672">
          <cell r="A8672">
            <v>5773</v>
          </cell>
          <cell r="B8672" t="str">
            <v>REGISTRO OVAL C/FLANGES FOFO PN-16 C/REDUTOR C/BY PASS C/CAB</v>
          </cell>
          <cell r="C8672" t="str">
            <v>UN</v>
          </cell>
          <cell r="D8672" t="str">
            <v>2     1</v>
          </cell>
          <cell r="E8672">
            <v>5963.69</v>
          </cell>
          <cell r="F8672">
            <v>22927.83</v>
          </cell>
          <cell r="G8672">
            <v>2</v>
          </cell>
          <cell r="H8672">
            <v>9891.98</v>
          </cell>
          <cell r="I8672" t="str">
            <v>MATE MHIS 5773</v>
          </cell>
        </row>
        <row r="8673">
          <cell r="B8673" t="str">
            <v>ECOTE HASTE INOX DN 500</v>
          </cell>
        </row>
        <row r="8674">
          <cell r="A8674">
            <v>5774</v>
          </cell>
          <cell r="B8674" t="str">
            <v>REGISTRO OVAL C/FLANGES FOFO PN-16 C/REDUTOR C/BY PASS C/CAB</v>
          </cell>
          <cell r="C8674" t="str">
            <v>UN</v>
          </cell>
          <cell r="D8674" t="str">
            <v>2     2</v>
          </cell>
          <cell r="E8674">
            <v>1764.09</v>
          </cell>
          <cell r="F8674">
            <v>31258.65</v>
          </cell>
          <cell r="G8674">
            <v>4</v>
          </cell>
          <cell r="H8674" t="str">
            <v>0.753,22</v>
          </cell>
          <cell r="I8674" t="str">
            <v>MATE MHIS 5774</v>
          </cell>
        </row>
        <row r="8675">
          <cell r="B8675" t="str">
            <v>ECOTE HASTE INOX DN 600</v>
          </cell>
        </row>
        <row r="8676">
          <cell r="A8676">
            <v>5821</v>
          </cell>
          <cell r="B8676" t="str">
            <v>REGISTRO OVAL C/FLANGES FOFO PN-16 C/REDUTOR C/BY PASS C/VOL</v>
          </cell>
          <cell r="C8676" t="str">
            <v>UN</v>
          </cell>
          <cell r="D8676" t="str">
            <v>2     1</v>
          </cell>
          <cell r="E8676" t="str">
            <v>0.018,52</v>
          </cell>
          <cell r="F8676">
            <v>14389.09</v>
          </cell>
          <cell r="G8676">
            <v>1</v>
          </cell>
          <cell r="H8676">
            <v>8759.66</v>
          </cell>
          <cell r="I8676" t="str">
            <v>MATE MHIS 5821</v>
          </cell>
        </row>
        <row r="8677">
          <cell r="B8677" t="str">
            <v>ANTE HASTE INOX DN 350</v>
          </cell>
        </row>
        <row r="8678">
          <cell r="A8678">
            <v>5822</v>
          </cell>
          <cell r="B8678" t="str">
            <v>REGISTRO OVAL C/FLANGES FOFO PN-16 C/REDUTOR C/BY PASS C/VOL</v>
          </cell>
          <cell r="C8678" t="str">
            <v>UN</v>
          </cell>
          <cell r="D8678" t="str">
            <v>2     1</v>
          </cell>
          <cell r="E8678">
            <v>2734.8</v>
          </cell>
          <cell r="F8678">
            <v>18290.349999999999</v>
          </cell>
          <cell r="G8678">
            <v>2</v>
          </cell>
          <cell r="H8678">
            <v>3845.89</v>
          </cell>
          <cell r="I8678" t="str">
            <v>MATE MHIS 5822</v>
          </cell>
        </row>
        <row r="8679">
          <cell r="B8679" t="str">
            <v>ANTE HASTE INOX DN 400</v>
          </cell>
        </row>
        <row r="8680">
          <cell r="A8680">
            <v>5823</v>
          </cell>
          <cell r="B8680" t="str">
            <v>REGISTRO OVAL C/FLANGES FOFO PN-16 C/REDUTOR C/BY PASS C/VOL</v>
          </cell>
          <cell r="C8680" t="str">
            <v>UN</v>
          </cell>
          <cell r="D8680" t="str">
            <v>2     1</v>
          </cell>
          <cell r="E8680">
            <v>4113.66</v>
          </cell>
          <cell r="F8680">
            <v>20270.73</v>
          </cell>
          <cell r="G8680">
            <v>2</v>
          </cell>
          <cell r="H8680">
            <v>6427.81</v>
          </cell>
          <cell r="I8680" t="str">
            <v>MATE MHIS 5823</v>
          </cell>
        </row>
        <row r="8681">
          <cell r="B8681" t="str">
            <v>ANTE HASTE INOX DN 450</v>
          </cell>
        </row>
        <row r="8682">
          <cell r="A8682">
            <v>5824</v>
          </cell>
          <cell r="B8682" t="str">
            <v>REGISTRO OVAL C/FLANGES FOFO PN-16 C/REDUTOR C/BY PASS C/VOL</v>
          </cell>
          <cell r="C8682" t="str">
            <v>UN</v>
          </cell>
          <cell r="D8682" t="str">
            <v>2     1</v>
          </cell>
          <cell r="E8682">
            <v>6162.05</v>
          </cell>
          <cell r="F8682">
            <v>23212.73</v>
          </cell>
          <cell r="G8682">
            <v>3</v>
          </cell>
          <cell r="H8682" t="str">
            <v>0.263,41</v>
          </cell>
          <cell r="I8682" t="str">
            <v>MATE MHIS 5824</v>
          </cell>
        </row>
        <row r="8683">
          <cell r="B8683" t="str">
            <v>ANTE HASTE INOX DN 500</v>
          </cell>
        </row>
        <row r="8684">
          <cell r="A8684">
            <v>5825</v>
          </cell>
          <cell r="B8684" t="str">
            <v>REGISTRO OVAL C/FLANGES FOFO PN-16 C/REDUTOR C/BY PASS C/VOL</v>
          </cell>
          <cell r="C8684" t="str">
            <v>UN</v>
          </cell>
          <cell r="D8684" t="str">
            <v>2     2</v>
          </cell>
          <cell r="E8684">
            <v>1976.41</v>
          </cell>
          <cell r="F8684">
            <v>31563.61</v>
          </cell>
          <cell r="G8684">
            <v>4</v>
          </cell>
          <cell r="H8684">
            <v>1150.8</v>
          </cell>
          <cell r="I8684" t="str">
            <v>MATE MHIS 5825</v>
          </cell>
        </row>
        <row r="8685">
          <cell r="B8685" t="str">
            <v>ANTE HASTE INOX DN 600</v>
          </cell>
        </row>
        <row r="8686">
          <cell r="A8686">
            <v>5668</v>
          </cell>
          <cell r="B8686" t="str">
            <v>REGISTRO OVAL C/FLANGES FOFO PN-16 C/REDUTOR C/CABECOTE HAST</v>
          </cell>
          <cell r="C8686" t="str">
            <v>UN</v>
          </cell>
          <cell r="D8686">
            <v>2</v>
          </cell>
          <cell r="E8686">
            <v>9303.6</v>
          </cell>
          <cell r="F8686">
            <v>13362.28</v>
          </cell>
          <cell r="G8686">
            <v>1</v>
          </cell>
          <cell r="H8686">
            <v>7420.97</v>
          </cell>
          <cell r="I8686" t="str">
            <v>MATE MHIS 5668</v>
          </cell>
        </row>
        <row r="8687">
          <cell r="B8687" t="str">
            <v>E INOX DN 350</v>
          </cell>
        </row>
        <row r="8688">
          <cell r="A8688">
            <v>5669</v>
          </cell>
          <cell r="B8688" t="str">
            <v>REGISTRO OVAL C/FLANGES FOFO PN-16 C/REDUTOR C/CABECOTE HAST</v>
          </cell>
          <cell r="C8688" t="str">
            <v>UN</v>
          </cell>
          <cell r="D8688" t="str">
            <v>2     1</v>
          </cell>
          <cell r="E8688">
            <v>1714.6</v>
          </cell>
          <cell r="F8688">
            <v>16825.080000000002</v>
          </cell>
          <cell r="G8688">
            <v>2</v>
          </cell>
          <cell r="H8688">
            <v>1935.57</v>
          </cell>
          <cell r="I8688" t="str">
            <v>MATE MHIS 5669</v>
          </cell>
        </row>
        <row r="8689">
          <cell r="B8689" t="str">
            <v>E INOX DN 400</v>
          </cell>
        </row>
        <row r="8690">
          <cell r="A8690">
            <v>5670</v>
          </cell>
          <cell r="B8690" t="str">
            <v>REGISTRO OVAL C/FLANGES FOFO PN-16 C/REDUTOR C/CABECOTE HAST</v>
          </cell>
          <cell r="C8690" t="str">
            <v>UN</v>
          </cell>
          <cell r="D8690" t="str">
            <v>2     1</v>
          </cell>
          <cell r="E8690">
            <v>3003.26</v>
          </cell>
          <cell r="F8690">
            <v>18675.919999999998</v>
          </cell>
          <cell r="G8690">
            <v>2</v>
          </cell>
          <cell r="H8690">
            <v>4348.58</v>
          </cell>
          <cell r="I8690" t="str">
            <v>MATE MHIS 5670</v>
          </cell>
        </row>
        <row r="8691">
          <cell r="B8691" t="str">
            <v>E INOX DN 450</v>
          </cell>
        </row>
        <row r="8692">
          <cell r="A8692">
            <v>5671</v>
          </cell>
          <cell r="B8692" t="str">
            <v>REGISTRO OVAL C/FLANGES FOFO PN-16 C/REDUTOR C/CABECOTE HAST</v>
          </cell>
          <cell r="C8692" t="str">
            <v>UN</v>
          </cell>
          <cell r="D8692" t="str">
            <v>2     1</v>
          </cell>
          <cell r="E8692">
            <v>4920.4399999999996</v>
          </cell>
          <cell r="F8692">
            <v>21429.47</v>
          </cell>
          <cell r="G8692">
            <v>2</v>
          </cell>
          <cell r="H8692">
            <v>7938.5</v>
          </cell>
          <cell r="I8692" t="str">
            <v>MATE MHIS 5671</v>
          </cell>
        </row>
        <row r="8693">
          <cell r="B8693" t="str">
            <v>E INOX DN 500</v>
          </cell>
        </row>
        <row r="8694">
          <cell r="A8694">
            <v>5672</v>
          </cell>
          <cell r="B8694" t="str">
            <v>REGISTRO OVAL C/FLANGES FOFO PN-16 C/REDUTOR C/CABECOTE HAST</v>
          </cell>
          <cell r="C8694" t="str">
            <v>UN</v>
          </cell>
          <cell r="D8694" t="str">
            <v>2     2</v>
          </cell>
          <cell r="E8694" t="str">
            <v>0.341,36</v>
          </cell>
          <cell r="F8694">
            <v>29215.26</v>
          </cell>
          <cell r="G8694">
            <v>3</v>
          </cell>
          <cell r="H8694">
            <v>8089.16</v>
          </cell>
          <cell r="I8694" t="str">
            <v>MATE MHIS 5672</v>
          </cell>
        </row>
        <row r="8695">
          <cell r="B8695" t="str">
            <v>E INOX DN 600</v>
          </cell>
        </row>
        <row r="8696">
          <cell r="A8696">
            <v>5719</v>
          </cell>
          <cell r="B8696" t="str">
            <v>REGISTRO OVAL C/FLANGES FOFO PN-16 C/REDUTOR C/VOLANTE HASTE</v>
          </cell>
          <cell r="C8696" t="str">
            <v>UN</v>
          </cell>
          <cell r="D8696">
            <v>2</v>
          </cell>
          <cell r="E8696">
            <v>9367.85</v>
          </cell>
          <cell r="F8696">
            <v>13454.56</v>
          </cell>
          <cell r="G8696">
            <v>1</v>
          </cell>
          <cell r="H8696">
            <v>7541.28</v>
          </cell>
          <cell r="I8696" t="str">
            <v>MATE MHIS 5719</v>
          </cell>
        </row>
        <row r="8697">
          <cell r="A8697" t="str">
            <v>ÓDIGO</v>
          </cell>
          <cell r="B8697" t="str">
            <v>| DESCRIÇÃO DO INSUMO</v>
          </cell>
          <cell r="C8697" t="str">
            <v>| UNID.</v>
          </cell>
          <cell r="D8697" t="str">
            <v>| CAT.</v>
          </cell>
          <cell r="E8697" t="str">
            <v>P R E Ç O</v>
          </cell>
          <cell r="F8697" t="str">
            <v>S  C A L C</v>
          </cell>
          <cell r="G8697" t="str">
            <v>U L A</v>
          </cell>
          <cell r="H8697" t="str">
            <v>D O S  |</v>
          </cell>
          <cell r="I8697" t="str">
            <v>COD.INTELIGENTE</v>
          </cell>
        </row>
        <row r="8698">
          <cell r="D8698">
            <v>1</v>
          </cell>
          <cell r="E8698" t="str">
            <v>.QUARTIL</v>
          </cell>
          <cell r="F8698" t="str">
            <v>MEDIANO</v>
          </cell>
          <cell r="G8698">
            <v>3</v>
          </cell>
          <cell r="H8698" t="str">
            <v>.QUARTIL</v>
          </cell>
        </row>
        <row r="8700">
          <cell r="A8700" t="str">
            <v>íNCULO..</v>
          </cell>
          <cell r="B8700" t="str">
            <v>...: NACIONAL CAIXA</v>
          </cell>
        </row>
        <row r="8702">
          <cell r="B8702" t="str">
            <v>INOX DN 350</v>
          </cell>
        </row>
        <row r="8703">
          <cell r="A8703">
            <v>5720</v>
          </cell>
          <cell r="B8703" t="str">
            <v>REGISTRO OVAL C/FLANGES FOFO PN-16 C/REDUTOR C/VOLANTE HASTE</v>
          </cell>
          <cell r="C8703" t="str">
            <v>UN</v>
          </cell>
          <cell r="D8703" t="str">
            <v>2     1</v>
          </cell>
          <cell r="E8703">
            <v>1915.77</v>
          </cell>
          <cell r="F8703">
            <v>17114.009999999998</v>
          </cell>
          <cell r="G8703">
            <v>2</v>
          </cell>
          <cell r="H8703">
            <v>2312.25</v>
          </cell>
          <cell r="I8703" t="str">
            <v>MATE MHIS 5720</v>
          </cell>
        </row>
        <row r="8704">
          <cell r="B8704" t="str">
            <v>INOX DN 400</v>
          </cell>
        </row>
        <row r="8705">
          <cell r="A8705">
            <v>5721</v>
          </cell>
          <cell r="B8705" t="str">
            <v>REGISTRO OVAL C/FLANGES FOFO PN-16 C/REDUTOR C/VOLANTE HASTE</v>
          </cell>
          <cell r="C8705" t="str">
            <v>UN</v>
          </cell>
          <cell r="D8705" t="str">
            <v>2     1</v>
          </cell>
          <cell r="E8705">
            <v>3204.4</v>
          </cell>
          <cell r="F8705">
            <v>18964.810000000001</v>
          </cell>
          <cell r="G8705">
            <v>2</v>
          </cell>
          <cell r="H8705">
            <v>4725.2299999999996</v>
          </cell>
          <cell r="I8705" t="str">
            <v>MATE MHIS 5721</v>
          </cell>
        </row>
        <row r="8706">
          <cell r="B8706" t="str">
            <v>INOX DN 450</v>
          </cell>
        </row>
        <row r="8707">
          <cell r="A8707">
            <v>5722</v>
          </cell>
          <cell r="B8707" t="str">
            <v>REGISTRO OVAL C/FLANGES FOFO PN-16 C/REDUTOR C/VOLANTE HASTE</v>
          </cell>
          <cell r="C8707" t="str">
            <v>UN</v>
          </cell>
          <cell r="D8707" t="str">
            <v>2     1</v>
          </cell>
          <cell r="E8707">
            <v>5118.79</v>
          </cell>
          <cell r="F8707">
            <v>21714.35</v>
          </cell>
          <cell r="G8707">
            <v>2</v>
          </cell>
          <cell r="H8707">
            <v>8309.91</v>
          </cell>
          <cell r="I8707" t="str">
            <v>MATE MHIS 5722</v>
          </cell>
        </row>
        <row r="8708">
          <cell r="B8708" t="str">
            <v>INOX DN 500</v>
          </cell>
        </row>
        <row r="8709">
          <cell r="A8709">
            <v>5723</v>
          </cell>
          <cell r="B8709" t="str">
            <v>REGISTRO OVAL C/FLANGES FOFO PN-16 C/REDUTOR C/VOLANTE HASTE</v>
          </cell>
          <cell r="C8709" t="str">
            <v>UN</v>
          </cell>
          <cell r="D8709" t="str">
            <v>2     2</v>
          </cell>
          <cell r="E8709" t="str">
            <v>0.553,69</v>
          </cell>
          <cell r="F8709">
            <v>29520.22</v>
          </cell>
          <cell r="G8709">
            <v>3</v>
          </cell>
          <cell r="H8709">
            <v>8486.75</v>
          </cell>
          <cell r="I8709" t="str">
            <v>MATE MHIS 5723</v>
          </cell>
        </row>
        <row r="8710">
          <cell r="B8710" t="str">
            <v>INOX DN 600</v>
          </cell>
        </row>
        <row r="8711">
          <cell r="A8711">
            <v>5583</v>
          </cell>
          <cell r="B8711" t="str">
            <v>REGISTRO OVAL C/FLANGES FOFO PN-25 C/BY PASS C/CABECOTE HAST</v>
          </cell>
          <cell r="C8711" t="str">
            <v>UN</v>
          </cell>
          <cell r="D8711">
            <v>2</v>
          </cell>
          <cell r="E8711">
            <v>8687.68</v>
          </cell>
          <cell r="F8711">
            <v>12477.68</v>
          </cell>
          <cell r="G8711">
            <v>1</v>
          </cell>
          <cell r="H8711">
            <v>6267.67</v>
          </cell>
          <cell r="I8711" t="str">
            <v>MATE MHIS 5583</v>
          </cell>
        </row>
        <row r="8712">
          <cell r="B8712" t="str">
            <v>E INOX DN 350</v>
          </cell>
        </row>
        <row r="8713">
          <cell r="A8713">
            <v>5584</v>
          </cell>
          <cell r="B8713" t="str">
            <v>REGISTRO OVAL C/FLANGES FOFO PN-25 C/BY PASS C/CABECOTE HAST</v>
          </cell>
          <cell r="C8713" t="str">
            <v>UN</v>
          </cell>
          <cell r="D8713" t="str">
            <v>2     1</v>
          </cell>
          <cell r="E8713">
            <v>1318.55</v>
          </cell>
          <cell r="F8713">
            <v>16256.25</v>
          </cell>
          <cell r="G8713">
            <v>2</v>
          </cell>
          <cell r="H8713">
            <v>1193.96</v>
          </cell>
          <cell r="I8713" t="str">
            <v>MATE MHIS 5584</v>
          </cell>
        </row>
        <row r="8714">
          <cell r="B8714" t="str">
            <v>E INOX DN 400</v>
          </cell>
        </row>
        <row r="8715">
          <cell r="A8715">
            <v>5585</v>
          </cell>
          <cell r="B8715" t="str">
            <v>REGISTRO OVAL C/FLANGES FOFO PN-25 C/BY PASS C/CABECOTE HAST</v>
          </cell>
          <cell r="C8715" t="str">
            <v>UN</v>
          </cell>
          <cell r="D8715" t="str">
            <v>2     1</v>
          </cell>
          <cell r="E8715">
            <v>2724.98</v>
          </cell>
          <cell r="F8715">
            <v>18276.25</v>
          </cell>
          <cell r="G8715">
            <v>2</v>
          </cell>
          <cell r="H8715">
            <v>3827.51</v>
          </cell>
          <cell r="I8715" t="str">
            <v>MATE MHIS 5585</v>
          </cell>
        </row>
        <row r="8716">
          <cell r="B8716" t="str">
            <v>E INOX DN 450</v>
          </cell>
        </row>
        <row r="8717">
          <cell r="A8717">
            <v>5586</v>
          </cell>
          <cell r="B8717" t="str">
            <v>REGISTRO OVAL C/FLANGES FOFO PN-25 C/BY PASS C/CABECOTE HAST</v>
          </cell>
          <cell r="C8717" t="str">
            <v>UN</v>
          </cell>
          <cell r="D8717" t="str">
            <v>2     1</v>
          </cell>
          <cell r="E8717">
            <v>4817.1400000000003</v>
          </cell>
          <cell r="F8717">
            <v>21281.1</v>
          </cell>
          <cell r="G8717">
            <v>2</v>
          </cell>
          <cell r="H8717">
            <v>7745.07</v>
          </cell>
          <cell r="I8717" t="str">
            <v>MATE MHIS 5586</v>
          </cell>
        </row>
        <row r="8718">
          <cell r="B8718" t="str">
            <v>E INOX DN 500</v>
          </cell>
        </row>
        <row r="8719">
          <cell r="A8719">
            <v>5587</v>
          </cell>
          <cell r="B8719" t="str">
            <v>REGISTRO OVAL C/FLANGES FOFO PN-25 C/BY PASS C/CABECOTE HAST</v>
          </cell>
          <cell r="C8719" t="str">
            <v>UN</v>
          </cell>
          <cell r="D8719" t="str">
            <v>2     2</v>
          </cell>
          <cell r="E8719" t="str">
            <v>0.733,53</v>
          </cell>
          <cell r="F8719">
            <v>29778.51</v>
          </cell>
          <cell r="G8719">
            <v>3</v>
          </cell>
          <cell r="H8719">
            <v>8823.5</v>
          </cell>
          <cell r="I8719" t="str">
            <v>MATE MHIS 5587</v>
          </cell>
        </row>
        <row r="8720">
          <cell r="B8720" t="str">
            <v>E INOX DN 600</v>
          </cell>
        </row>
        <row r="8721">
          <cell r="A8721">
            <v>5634</v>
          </cell>
          <cell r="B8721" t="str">
            <v>REGISTRO OVAL C/FLANGES FOFO PN-25 C/BY PASS C/VOLANTE HASTE</v>
          </cell>
          <cell r="C8721" t="str">
            <v>UN</v>
          </cell>
          <cell r="D8721">
            <v>2</v>
          </cell>
          <cell r="E8721">
            <v>8751.93</v>
          </cell>
          <cell r="F8721">
            <v>12569.96</v>
          </cell>
          <cell r="G8721">
            <v>1</v>
          </cell>
          <cell r="H8721">
            <v>6387.98</v>
          </cell>
          <cell r="I8721" t="str">
            <v>MATE MHIS 5634</v>
          </cell>
        </row>
        <row r="8722">
          <cell r="B8722" t="str">
            <v>INOX DN 350</v>
          </cell>
        </row>
        <row r="8723">
          <cell r="A8723">
            <v>5635</v>
          </cell>
          <cell r="B8723" t="str">
            <v>REGISTRO OVAL C/FLANGES FOFO PN-25 C/BY PASS C/VOLANTE HASTE</v>
          </cell>
          <cell r="C8723" t="str">
            <v>UN</v>
          </cell>
          <cell r="D8723" t="str">
            <v>2     1</v>
          </cell>
          <cell r="E8723">
            <v>1519.71</v>
          </cell>
          <cell r="F8723">
            <v>16545.18</v>
          </cell>
          <cell r="G8723">
            <v>2</v>
          </cell>
          <cell r="H8723">
            <v>1570.65</v>
          </cell>
          <cell r="I8723" t="str">
            <v>MATE MHIS 5635</v>
          </cell>
        </row>
        <row r="8724">
          <cell r="B8724" t="str">
            <v>INOX DN 400</v>
          </cell>
        </row>
        <row r="8725">
          <cell r="A8725">
            <v>5636</v>
          </cell>
          <cell r="B8725" t="str">
            <v>REGISTRO OVAL C/FLANGES FOFO PN-25 C/BY PASS C/VOLANTE HASTE</v>
          </cell>
          <cell r="C8725" t="str">
            <v>UN</v>
          </cell>
          <cell r="D8725" t="str">
            <v>2     1</v>
          </cell>
          <cell r="E8725">
            <v>2926.14</v>
          </cell>
          <cell r="F8725">
            <v>18565.16</v>
          </cell>
          <cell r="G8725">
            <v>2</v>
          </cell>
          <cell r="H8725">
            <v>4204.18</v>
          </cell>
          <cell r="I8725" t="str">
            <v>MATE MHIS 5636</v>
          </cell>
        </row>
        <row r="8726">
          <cell r="B8726" t="str">
            <v>INOX DN 450</v>
          </cell>
        </row>
        <row r="8727">
          <cell r="A8727">
            <v>5637</v>
          </cell>
          <cell r="B8727" t="str">
            <v>REGISTRO OVAL C/FLANGES FOFO PN-25 C/BY PASS C/VOLANTE HASTE</v>
          </cell>
          <cell r="C8727" t="str">
            <v>UN</v>
          </cell>
          <cell r="D8727" t="str">
            <v>2     1</v>
          </cell>
          <cell r="E8727">
            <v>5015.49</v>
          </cell>
          <cell r="F8727">
            <v>21565.99</v>
          </cell>
          <cell r="G8727">
            <v>2</v>
          </cell>
          <cell r="H8727">
            <v>8116.48</v>
          </cell>
          <cell r="I8727" t="str">
            <v>MATE MHIS 5637</v>
          </cell>
        </row>
        <row r="8728">
          <cell r="A8728" t="str">
            <v>ÓDIGO</v>
          </cell>
          <cell r="B8728" t="str">
            <v>| DESCRIÇÃO DO INSUMO</v>
          </cell>
          <cell r="C8728" t="str">
            <v>| UNID.</v>
          </cell>
          <cell r="D8728" t="str">
            <v>| CAT.</v>
          </cell>
          <cell r="E8728" t="str">
            <v>P R E Ç O</v>
          </cell>
          <cell r="F8728" t="str">
            <v>S  C A L C</v>
          </cell>
          <cell r="G8728" t="str">
            <v>U L A</v>
          </cell>
          <cell r="H8728" t="str">
            <v>D O S  |</v>
          </cell>
          <cell r="I8728" t="str">
            <v>COD.INTELIGENTE</v>
          </cell>
        </row>
        <row r="8729">
          <cell r="D8729">
            <v>1</v>
          </cell>
          <cell r="E8729" t="str">
            <v>.QUARTIL</v>
          </cell>
          <cell r="F8729" t="str">
            <v>MEDIANO</v>
          </cell>
          <cell r="G8729">
            <v>3</v>
          </cell>
          <cell r="H8729" t="str">
            <v>.QUARTIL</v>
          </cell>
        </row>
        <row r="8731">
          <cell r="A8731" t="str">
            <v>íNCULO..</v>
          </cell>
          <cell r="B8731" t="str">
            <v>...: NACIONAL CAIXA</v>
          </cell>
        </row>
        <row r="8733">
          <cell r="B8733" t="str">
            <v>INOX DN 500</v>
          </cell>
        </row>
        <row r="8734">
          <cell r="A8734">
            <v>5638</v>
          </cell>
          <cell r="B8734" t="str">
            <v>REGISTRO OVAL C/FLANGES FOFO PN-25 C/BY PASS C/VOLANTE HASTE</v>
          </cell>
          <cell r="C8734" t="str">
            <v>UN</v>
          </cell>
          <cell r="D8734" t="str">
            <v>2     2</v>
          </cell>
          <cell r="E8734" t="str">
            <v>0.945,86</v>
          </cell>
          <cell r="F8734">
            <v>30083.47</v>
          </cell>
          <cell r="G8734">
            <v>3</v>
          </cell>
          <cell r="H8734">
            <v>9221.09</v>
          </cell>
          <cell r="I8734" t="str">
            <v>MATE MHIS 5638</v>
          </cell>
        </row>
        <row r="8735">
          <cell r="B8735" t="str">
            <v>INOX DN 600</v>
          </cell>
        </row>
        <row r="8736">
          <cell r="A8736">
            <v>5639</v>
          </cell>
          <cell r="B8736" t="str">
            <v>REGISTRO OVAL C/FLANGES FOFO PN-25 C/BY PASS C/VOLANTE HASTE</v>
          </cell>
          <cell r="C8736" t="str">
            <v>UN</v>
          </cell>
          <cell r="D8736" t="str">
            <v>2     2</v>
          </cell>
          <cell r="E8736">
            <v>8434.36</v>
          </cell>
          <cell r="F8736">
            <v>40838.83</v>
          </cell>
          <cell r="G8736">
            <v>5</v>
          </cell>
          <cell r="H8736">
            <v>3243.29</v>
          </cell>
          <cell r="I8736" t="str">
            <v>MATE MHIS 5639</v>
          </cell>
        </row>
        <row r="8737">
          <cell r="B8737" t="str">
            <v>INOX DN 700</v>
          </cell>
        </row>
        <row r="8738">
          <cell r="A8738">
            <v>5889</v>
          </cell>
          <cell r="B8738" t="str">
            <v>REGISTRO OVAL C/FLANGES FOFO PN-25 C/CABECOTE HASTE INOX DN</v>
          </cell>
          <cell r="C8738" t="str">
            <v>UN</v>
          </cell>
          <cell r="D8738">
            <v>2</v>
          </cell>
          <cell r="E8738">
            <v>8119.88</v>
          </cell>
          <cell r="F8738">
            <v>11662.18</v>
          </cell>
          <cell r="G8738">
            <v>1</v>
          </cell>
          <cell r="H8738">
            <v>5204.47</v>
          </cell>
          <cell r="I8738" t="str">
            <v>MATE MHIS 5889</v>
          </cell>
        </row>
        <row r="8739">
          <cell r="B8739">
            <v>350</v>
          </cell>
        </row>
        <row r="8740">
          <cell r="A8740">
            <v>5890</v>
          </cell>
          <cell r="B8740" t="str">
            <v>REGISTRO OVAL C/FLANGES FOFO PN-25 C/CABECOTE HASTE INOX DN</v>
          </cell>
          <cell r="C8740" t="str">
            <v>UN</v>
          </cell>
          <cell r="D8740" t="str">
            <v>2     1</v>
          </cell>
          <cell r="E8740" t="str">
            <v>0.579,00</v>
          </cell>
          <cell r="F8740">
            <v>15194.08</v>
          </cell>
          <cell r="G8740">
            <v>1</v>
          </cell>
          <cell r="H8740">
            <v>9809.17</v>
          </cell>
          <cell r="I8740" t="str">
            <v>MATE MHIS 5890</v>
          </cell>
        </row>
        <row r="8741">
          <cell r="B8741">
            <v>400</v>
          </cell>
        </row>
        <row r="8742">
          <cell r="A8742">
            <v>5891</v>
          </cell>
          <cell r="B8742" t="str">
            <v>REGISTRO OVAL C/FLANGES FOFO PN-25 C/CABECOTE HASTE INOX DN</v>
          </cell>
          <cell r="C8742" t="str">
            <v>UN</v>
          </cell>
          <cell r="D8742" t="str">
            <v>2     1</v>
          </cell>
          <cell r="E8742">
            <v>1893.42</v>
          </cell>
          <cell r="F8742">
            <v>17081.919999999998</v>
          </cell>
          <cell r="G8742">
            <v>2</v>
          </cell>
          <cell r="H8742">
            <v>2270.42</v>
          </cell>
          <cell r="I8742" t="str">
            <v>MATE MHIS 5891</v>
          </cell>
        </row>
        <row r="8743">
          <cell r="B8743">
            <v>450</v>
          </cell>
        </row>
        <row r="8744">
          <cell r="A8744">
            <v>5892</v>
          </cell>
          <cell r="B8744" t="str">
            <v>REGISTRO OVAL C/FLANGES FOFO PN-25 C/CABECOTE HASTE INOX DN</v>
          </cell>
          <cell r="C8744" t="str">
            <v>UN</v>
          </cell>
          <cell r="D8744" t="str">
            <v>2     1</v>
          </cell>
          <cell r="E8744">
            <v>3848.88</v>
          </cell>
          <cell r="F8744">
            <v>19890.439999999999</v>
          </cell>
          <cell r="G8744">
            <v>2</v>
          </cell>
          <cell r="H8744">
            <v>5932.01</v>
          </cell>
          <cell r="I8744" t="str">
            <v>MATE MHIS 5892</v>
          </cell>
        </row>
        <row r="8745">
          <cell r="B8745">
            <v>500</v>
          </cell>
        </row>
        <row r="8746">
          <cell r="A8746">
            <v>5893</v>
          </cell>
          <cell r="B8746" t="str">
            <v>REGISTRO OVAL C/FLANGES FOFO PN-25 C/CABECOTE HASTE INOX DN</v>
          </cell>
          <cell r="C8746" t="str">
            <v>UN</v>
          </cell>
          <cell r="D8746" t="str">
            <v>2     1</v>
          </cell>
          <cell r="E8746">
            <v>9378.23</v>
          </cell>
          <cell r="F8746">
            <v>27831.97</v>
          </cell>
          <cell r="G8746">
            <v>3</v>
          </cell>
          <cell r="H8746">
            <v>6285.71</v>
          </cell>
          <cell r="I8746" t="str">
            <v>MATE MHIS 5893</v>
          </cell>
        </row>
        <row r="8747">
          <cell r="B8747">
            <v>600</v>
          </cell>
        </row>
        <row r="8748">
          <cell r="A8748">
            <v>5787</v>
          </cell>
          <cell r="B8748" t="str">
            <v>REGISTRO OVAL C/FLANGES FOFO PN-25 C/REDUTOR C/BY PASS C/CAB</v>
          </cell>
          <cell r="C8748" t="str">
            <v>UN</v>
          </cell>
          <cell r="D8748" t="str">
            <v>2     1</v>
          </cell>
          <cell r="E8748" t="str">
            <v>0.153,19</v>
          </cell>
          <cell r="F8748">
            <v>14582.51</v>
          </cell>
          <cell r="G8748">
            <v>1</v>
          </cell>
          <cell r="H8748">
            <v>9011.83</v>
          </cell>
          <cell r="I8748" t="str">
            <v>MATE MHIS 5787</v>
          </cell>
        </row>
        <row r="8749">
          <cell r="B8749" t="str">
            <v>ECOTE HASTE INOX DN 350</v>
          </cell>
        </row>
        <row r="8750">
          <cell r="A8750">
            <v>5788</v>
          </cell>
          <cell r="B8750" t="str">
            <v>REGISTRO OVAL C/FLANGES FOFO PN-25 C/REDUTOR C/BY PASS C/CAB</v>
          </cell>
          <cell r="C8750" t="str">
            <v>UN</v>
          </cell>
          <cell r="D8750" t="str">
            <v>2     1</v>
          </cell>
          <cell r="E8750">
            <v>2784.05</v>
          </cell>
          <cell r="F8750">
            <v>18361.080000000002</v>
          </cell>
          <cell r="G8750">
            <v>2</v>
          </cell>
          <cell r="H8750">
            <v>3938.12</v>
          </cell>
          <cell r="I8750" t="str">
            <v>MATE MHIS 5788</v>
          </cell>
        </row>
        <row r="8751">
          <cell r="B8751" t="str">
            <v>ECOTE HASTE INOX DN 400</v>
          </cell>
        </row>
        <row r="8752">
          <cell r="A8752">
            <v>5789</v>
          </cell>
          <cell r="B8752" t="str">
            <v>REGISTRO OVAL C/FLANGES FOFO PN-25 C/REDUTOR C/BY PASS C/CAB</v>
          </cell>
          <cell r="C8752" t="str">
            <v>UN</v>
          </cell>
          <cell r="D8752" t="str">
            <v>2     1</v>
          </cell>
          <cell r="E8752">
            <v>4190.4799999999996</v>
          </cell>
          <cell r="F8752">
            <v>20381.060000000001</v>
          </cell>
          <cell r="G8752">
            <v>2</v>
          </cell>
          <cell r="H8752">
            <v>6571.65</v>
          </cell>
          <cell r="I8752" t="str">
            <v>MATE MHIS 5789</v>
          </cell>
        </row>
        <row r="8753">
          <cell r="B8753" t="str">
            <v>ECOTE HASTE INOX DN 450</v>
          </cell>
        </row>
        <row r="8754">
          <cell r="A8754">
            <v>5790</v>
          </cell>
          <cell r="B8754" t="str">
            <v>REGISTRO OVAL C/FLANGES FOFO PN-25 C/REDUTOR C/BY PASS C/CAB</v>
          </cell>
          <cell r="C8754" t="str">
            <v>UN</v>
          </cell>
          <cell r="D8754" t="str">
            <v>2     1</v>
          </cell>
          <cell r="E8754">
            <v>6282.62</v>
          </cell>
          <cell r="F8754">
            <v>23385.9</v>
          </cell>
          <cell r="G8754">
            <v>3</v>
          </cell>
          <cell r="H8754" t="str">
            <v>0.489,18</v>
          </cell>
          <cell r="I8754" t="str">
            <v>MATE MHIS 5790</v>
          </cell>
        </row>
        <row r="8755">
          <cell r="B8755" t="str">
            <v>ECOTE HASTE INOX DN 500</v>
          </cell>
        </row>
        <row r="8756">
          <cell r="A8756">
            <v>5791</v>
          </cell>
          <cell r="B8756" t="str">
            <v>REGISTRO OVAL C/FLANGES FOFO PN-25 C/REDUTOR C/BY PASS C/CAB</v>
          </cell>
          <cell r="C8756" t="str">
            <v>UN</v>
          </cell>
          <cell r="D8756" t="str">
            <v>2     2</v>
          </cell>
          <cell r="E8756">
            <v>2199.0300000000002</v>
          </cell>
          <cell r="F8756">
            <v>31883.34</v>
          </cell>
          <cell r="G8756">
            <v>4</v>
          </cell>
          <cell r="H8756">
            <v>1567.65</v>
          </cell>
          <cell r="I8756" t="str">
            <v>MATE MHIS 5791</v>
          </cell>
        </row>
        <row r="8757">
          <cell r="B8757" t="str">
            <v>ECOTE HASTE INOX DN 600</v>
          </cell>
        </row>
        <row r="8758">
          <cell r="A8758">
            <v>5838</v>
          </cell>
          <cell r="B8758" t="str">
            <v>REGISTRO OVAL C/FLANGES FOFO PN-25 C/REDUTOR C/BY PASS C/VOL</v>
          </cell>
          <cell r="C8758" t="str">
            <v>UN</v>
          </cell>
          <cell r="D8758" t="str">
            <v>2     1</v>
          </cell>
          <cell r="E8758" t="str">
            <v>0.217,44</v>
          </cell>
          <cell r="F8758">
            <v>14674.79</v>
          </cell>
          <cell r="G8758">
            <v>1</v>
          </cell>
          <cell r="H8758">
            <v>9132.14</v>
          </cell>
          <cell r="I8758" t="str">
            <v>MATE MHIS 5838</v>
          </cell>
        </row>
        <row r="8759">
          <cell r="A8759" t="str">
            <v>ÓDIGO</v>
          </cell>
          <cell r="B8759" t="str">
            <v>| DESCRIÇÃO DO INSUMO</v>
          </cell>
          <cell r="C8759" t="str">
            <v>| UNID.</v>
          </cell>
          <cell r="D8759" t="str">
            <v>| CAT.</v>
          </cell>
          <cell r="E8759" t="str">
            <v>P R E Ç O</v>
          </cell>
          <cell r="F8759" t="str">
            <v>S  C A L C</v>
          </cell>
          <cell r="G8759" t="str">
            <v>U L A</v>
          </cell>
          <cell r="H8759" t="str">
            <v>D O S  |</v>
          </cell>
          <cell r="I8759" t="str">
            <v>COD.INTELIGENTE</v>
          </cell>
        </row>
        <row r="8760">
          <cell r="D8760">
            <v>1</v>
          </cell>
          <cell r="E8760" t="str">
            <v>.QUARTIL</v>
          </cell>
          <cell r="F8760" t="str">
            <v>MEDIANO</v>
          </cell>
          <cell r="G8760">
            <v>3</v>
          </cell>
          <cell r="H8760" t="str">
            <v>.QUARTIL</v>
          </cell>
        </row>
        <row r="8762">
          <cell r="A8762" t="str">
            <v>íNCULO..</v>
          </cell>
          <cell r="B8762" t="str">
            <v>...: NACIONAL CAIXA</v>
          </cell>
        </row>
        <row r="8764">
          <cell r="B8764" t="str">
            <v>ANTE HASTE INOX DN 350</v>
          </cell>
        </row>
        <row r="8765">
          <cell r="A8765">
            <v>5839</v>
          </cell>
          <cell r="B8765" t="str">
            <v>REGISTRO OVAL C/FLANGES FOFO PN-25 C/REDUTOR C/BY PASS C/VOL</v>
          </cell>
          <cell r="C8765" t="str">
            <v>UN</v>
          </cell>
          <cell r="D8765" t="str">
            <v>2     1</v>
          </cell>
          <cell r="E8765">
            <v>2985.2</v>
          </cell>
          <cell r="F8765">
            <v>18649.98</v>
          </cell>
          <cell r="G8765">
            <v>2</v>
          </cell>
          <cell r="H8765">
            <v>4314.76</v>
          </cell>
          <cell r="I8765" t="str">
            <v>MATE MHIS 5839</v>
          </cell>
        </row>
        <row r="8766">
          <cell r="B8766" t="str">
            <v>ANTE HASTE INOX DN 400</v>
          </cell>
        </row>
        <row r="8767">
          <cell r="A8767">
            <v>5840</v>
          </cell>
          <cell r="B8767" t="str">
            <v>REGISTRO OVAL C/FLANGES FOFO PN-25 C/REDUTOR C/BY PASS C/VOL</v>
          </cell>
          <cell r="C8767" t="str">
            <v>UN</v>
          </cell>
          <cell r="D8767" t="str">
            <v>2     1</v>
          </cell>
          <cell r="E8767">
            <v>4391.63</v>
          </cell>
          <cell r="F8767">
            <v>20669.97</v>
          </cell>
          <cell r="G8767">
            <v>2</v>
          </cell>
          <cell r="H8767">
            <v>6948.31</v>
          </cell>
          <cell r="I8767" t="str">
            <v>MATE MHIS 5840</v>
          </cell>
        </row>
        <row r="8768">
          <cell r="B8768" t="str">
            <v>ANTE HASTE INOX DN 450</v>
          </cell>
        </row>
        <row r="8769">
          <cell r="A8769">
            <v>5841</v>
          </cell>
          <cell r="B8769" t="str">
            <v>REGISTRO OVAL C/FLANGES FOFO PN-25 C/REDUTOR C/BY PASS C/VOL</v>
          </cell>
          <cell r="C8769" t="str">
            <v>UN</v>
          </cell>
          <cell r="D8769" t="str">
            <v>2     1</v>
          </cell>
          <cell r="E8769">
            <v>6481</v>
          </cell>
          <cell r="F8769">
            <v>23670.82</v>
          </cell>
          <cell r="G8769">
            <v>3</v>
          </cell>
          <cell r="H8769" t="str">
            <v>0.860,64</v>
          </cell>
          <cell r="I8769" t="str">
            <v>MATE MHIS 5841</v>
          </cell>
        </row>
        <row r="8770">
          <cell r="B8770" t="str">
            <v>ANTE HASTE INOX DN 500</v>
          </cell>
        </row>
        <row r="8771">
          <cell r="A8771">
            <v>5842</v>
          </cell>
          <cell r="B8771" t="str">
            <v>REGISTRO OVAL C/FLANGES FOFO PN-25 C/REDUTOR C/BY PASS C/VOL</v>
          </cell>
          <cell r="C8771" t="str">
            <v>UN</v>
          </cell>
          <cell r="D8771" t="str">
            <v>2     2</v>
          </cell>
          <cell r="E8771">
            <v>2411.37</v>
          </cell>
          <cell r="F8771">
            <v>32188.31</v>
          </cell>
          <cell r="G8771">
            <v>4</v>
          </cell>
          <cell r="H8771">
            <v>1965.24</v>
          </cell>
          <cell r="I8771" t="str">
            <v>MATE MHIS 5842</v>
          </cell>
        </row>
        <row r="8772">
          <cell r="B8772" t="str">
            <v>ANTE HASTE INOX DN 600</v>
          </cell>
        </row>
        <row r="8773">
          <cell r="A8773">
            <v>5685</v>
          </cell>
          <cell r="B8773" t="str">
            <v>REGISTRO OVAL C/FLANGES FOFO PN-25 C/REDUTOR C/CABECOTE HAST</v>
          </cell>
          <cell r="C8773" t="str">
            <v>UN</v>
          </cell>
          <cell r="D8773">
            <v>2</v>
          </cell>
          <cell r="E8773">
            <v>9489.51</v>
          </cell>
          <cell r="F8773">
            <v>13629.3</v>
          </cell>
          <cell r="G8773">
            <v>1</v>
          </cell>
          <cell r="H8773">
            <v>7769.09</v>
          </cell>
          <cell r="I8773" t="str">
            <v>MATE MHIS 5685</v>
          </cell>
        </row>
        <row r="8774">
          <cell r="B8774" t="str">
            <v>E INOX DN 350</v>
          </cell>
        </row>
        <row r="8775">
          <cell r="A8775">
            <v>5686</v>
          </cell>
          <cell r="B8775" t="str">
            <v>REGISTRO OVAL C/FLANGES FOFO PN-25 C/REDUTOR C/CABECOTE HAST</v>
          </cell>
          <cell r="C8775" t="str">
            <v>UN</v>
          </cell>
          <cell r="D8775" t="str">
            <v>2     1</v>
          </cell>
          <cell r="E8775">
            <v>1948.63</v>
          </cell>
          <cell r="F8775">
            <v>17161.21</v>
          </cell>
          <cell r="G8775">
            <v>2</v>
          </cell>
          <cell r="H8775">
            <v>2373.79</v>
          </cell>
          <cell r="I8775" t="str">
            <v>MATE MHIS 5686</v>
          </cell>
        </row>
        <row r="8776">
          <cell r="B8776" t="str">
            <v>E INOX DN 400</v>
          </cell>
        </row>
        <row r="8777">
          <cell r="A8777">
            <v>5687</v>
          </cell>
          <cell r="B8777" t="str">
            <v>REGISTRO OVAL C/FLANGES FOFO PN-25 C/REDUTOR C/CABECOTE HAST</v>
          </cell>
          <cell r="C8777" t="str">
            <v>UN</v>
          </cell>
          <cell r="D8777" t="str">
            <v>2     1</v>
          </cell>
          <cell r="E8777">
            <v>3263.05</v>
          </cell>
          <cell r="F8777">
            <v>19049.05</v>
          </cell>
          <cell r="G8777">
            <v>2</v>
          </cell>
          <cell r="H8777">
            <v>4835.05</v>
          </cell>
          <cell r="I8777" t="str">
            <v>MATE MHIS 5687</v>
          </cell>
        </row>
        <row r="8778">
          <cell r="B8778" t="str">
            <v>E INOX DN 450</v>
          </cell>
        </row>
        <row r="8779">
          <cell r="A8779">
            <v>5688</v>
          </cell>
          <cell r="B8779" t="str">
            <v>REGISTRO OVAL C/FLANGES FOFO PN-25 C/REDUTOR C/CABECOTE HAST</v>
          </cell>
          <cell r="C8779" t="str">
            <v>UN</v>
          </cell>
          <cell r="D8779" t="str">
            <v>2     1</v>
          </cell>
          <cell r="E8779">
            <v>5218.5</v>
          </cell>
          <cell r="F8779">
            <v>21857.56</v>
          </cell>
          <cell r="G8779">
            <v>2</v>
          </cell>
          <cell r="H8779">
            <v>8496.6200000000008</v>
          </cell>
          <cell r="I8779" t="str">
            <v>MATE MHIS 5688</v>
          </cell>
        </row>
        <row r="8780">
          <cell r="B8780" t="str">
            <v>E INOX DN 500</v>
          </cell>
        </row>
        <row r="8781">
          <cell r="A8781">
            <v>5689</v>
          </cell>
          <cell r="B8781" t="str">
            <v>REGISTRO OVAL C/FLANGES FOFO PN-25 C/REDUTOR C/CABECOTE HAST</v>
          </cell>
          <cell r="C8781" t="str">
            <v>UN</v>
          </cell>
          <cell r="D8781" t="str">
            <v>2     2</v>
          </cell>
          <cell r="E8781" t="str">
            <v>0.747,85</v>
          </cell>
          <cell r="F8781">
            <v>29799.08</v>
          </cell>
          <cell r="G8781">
            <v>3</v>
          </cell>
          <cell r="H8781">
            <v>8850.32</v>
          </cell>
          <cell r="I8781" t="str">
            <v>MATE MHIS 5689</v>
          </cell>
        </row>
        <row r="8782">
          <cell r="B8782" t="str">
            <v>E INOX DN 600</v>
          </cell>
        </row>
        <row r="8783">
          <cell r="A8783">
            <v>5736</v>
          </cell>
          <cell r="B8783" t="str">
            <v>REGISTRO OVAL C/FLANGES FOFO PN-25 C/REDUTOR C/VOLANTE HASTE</v>
          </cell>
          <cell r="C8783" t="str">
            <v>UN</v>
          </cell>
          <cell r="D8783">
            <v>2</v>
          </cell>
          <cell r="E8783">
            <v>9553.76</v>
          </cell>
          <cell r="F8783">
            <v>13721.59</v>
          </cell>
          <cell r="G8783">
            <v>1</v>
          </cell>
          <cell r="H8783">
            <v>7889.41</v>
          </cell>
          <cell r="I8783" t="str">
            <v>MATE MHIS 5736</v>
          </cell>
        </row>
        <row r="8784">
          <cell r="B8784" t="str">
            <v>INOX DN 350</v>
          </cell>
        </row>
        <row r="8785">
          <cell r="A8785">
            <v>5737</v>
          </cell>
          <cell r="B8785" t="str">
            <v>REGISTRO OVAL C/FLANGES FOFO PN-25 C/REDUTOR C/VOLANTE HASTE</v>
          </cell>
          <cell r="C8785" t="str">
            <v>UN</v>
          </cell>
          <cell r="D8785" t="str">
            <v>2     1</v>
          </cell>
          <cell r="E8785">
            <v>2149.77</v>
          </cell>
          <cell r="F8785">
            <v>17450.099999999999</v>
          </cell>
          <cell r="G8785">
            <v>2</v>
          </cell>
          <cell r="H8785">
            <v>2750.43</v>
          </cell>
          <cell r="I8785" t="str">
            <v>MATE MHIS 5737</v>
          </cell>
        </row>
        <row r="8786">
          <cell r="B8786" t="str">
            <v>INOX DN 400</v>
          </cell>
        </row>
        <row r="8787">
          <cell r="A8787">
            <v>5738</v>
          </cell>
          <cell r="B8787" t="str">
            <v>REGISTRO OVAL C/FLANGES FOFO PN-25 C/REDUTOR C/VOLANTE HASTE</v>
          </cell>
          <cell r="C8787" t="str">
            <v>UN</v>
          </cell>
          <cell r="D8787" t="str">
            <v>2     1</v>
          </cell>
          <cell r="E8787">
            <v>3464.2</v>
          </cell>
          <cell r="F8787">
            <v>19337.939999999999</v>
          </cell>
          <cell r="G8787">
            <v>2</v>
          </cell>
          <cell r="H8787">
            <v>5211.6899999999996</v>
          </cell>
          <cell r="I8787" t="str">
            <v>MATE MHIS 5738</v>
          </cell>
        </row>
        <row r="8788">
          <cell r="B8788" t="str">
            <v>INOX DN 450</v>
          </cell>
        </row>
        <row r="8789">
          <cell r="A8789">
            <v>5739</v>
          </cell>
          <cell r="B8789" t="str">
            <v>REGISTRO OVAL C/FLANGES FOFO PN-25 C/REDUTOR C/VOLANTE HASTE</v>
          </cell>
          <cell r="C8789" t="str">
            <v>UN</v>
          </cell>
          <cell r="D8789" t="str">
            <v>2     1</v>
          </cell>
          <cell r="E8789">
            <v>5416.86</v>
          </cell>
          <cell r="F8789">
            <v>22142.45</v>
          </cell>
          <cell r="G8789">
            <v>2</v>
          </cell>
          <cell r="H8789">
            <v>8868.0499999999993</v>
          </cell>
          <cell r="I8789" t="str">
            <v>MATE MHIS 5739</v>
          </cell>
        </row>
        <row r="8790">
          <cell r="A8790" t="str">
            <v>ÓDIGO</v>
          </cell>
          <cell r="B8790" t="str">
            <v>| DESCRIÇÃO DO INSUMO</v>
          </cell>
          <cell r="C8790" t="str">
            <v>| UNID.</v>
          </cell>
          <cell r="D8790" t="str">
            <v>| CAT.</v>
          </cell>
          <cell r="E8790" t="str">
            <v>P R E Ç O</v>
          </cell>
          <cell r="F8790" t="str">
            <v>S  C A L C</v>
          </cell>
          <cell r="G8790" t="str">
            <v>U L A</v>
          </cell>
          <cell r="H8790" t="str">
            <v>D O S  |</v>
          </cell>
          <cell r="I8790" t="str">
            <v>COD.INTELIGENTE</v>
          </cell>
        </row>
        <row r="8791">
          <cell r="D8791">
            <v>1</v>
          </cell>
          <cell r="E8791" t="str">
            <v>.QUARTIL</v>
          </cell>
          <cell r="F8791" t="str">
            <v>MEDIANO</v>
          </cell>
          <cell r="G8791">
            <v>3</v>
          </cell>
          <cell r="H8791" t="str">
            <v>.QUARTIL</v>
          </cell>
        </row>
        <row r="8793">
          <cell r="A8793" t="str">
            <v>íNCULO..</v>
          </cell>
          <cell r="B8793" t="str">
            <v>...: NACIONAL CAIXA</v>
          </cell>
        </row>
        <row r="8795">
          <cell r="B8795" t="str">
            <v>INOX DN 500</v>
          </cell>
        </row>
        <row r="8796">
          <cell r="A8796">
            <v>5740</v>
          </cell>
          <cell r="B8796" t="str">
            <v>REGISTRO OVAL C/FLANGES FOFO PN-25 C/REDUTOR C/VOLANTE HASTE</v>
          </cell>
          <cell r="C8796" t="str">
            <v>UN</v>
          </cell>
          <cell r="D8796" t="str">
            <v>2     2</v>
          </cell>
          <cell r="E8796" t="str">
            <v>0.960,18</v>
          </cell>
          <cell r="F8796">
            <v>30104.04</v>
          </cell>
          <cell r="G8796">
            <v>3</v>
          </cell>
          <cell r="H8796">
            <v>9247.9</v>
          </cell>
          <cell r="I8796" t="str">
            <v>MATE MHIS 5740</v>
          </cell>
        </row>
        <row r="8797">
          <cell r="B8797" t="str">
            <v>INOX DN 600</v>
          </cell>
        </row>
        <row r="8798">
          <cell r="A8798">
            <v>6034</v>
          </cell>
          <cell r="B8798" t="str">
            <v>REGISTRO PASSEIO PVC P/ POLIET PE-5 20 MM</v>
          </cell>
          <cell r="C8798" t="str">
            <v>UN</v>
          </cell>
          <cell r="D8798">
            <v>2</v>
          </cell>
          <cell r="E8798">
            <v>6.87</v>
          </cell>
          <cell r="F8798">
            <v>7.93</v>
          </cell>
          <cell r="H8798">
            <v>8.77</v>
          </cell>
          <cell r="I8798" t="str">
            <v>MATE MHIS 6034</v>
          </cell>
        </row>
        <row r="8799">
          <cell r="A8799">
            <v>11752</v>
          </cell>
          <cell r="B8799" t="str">
            <v>REGISTRO PRESSAO 1/2" BRUTO REF 1400</v>
          </cell>
          <cell r="C8799" t="str">
            <v>UN</v>
          </cell>
          <cell r="D8799">
            <v>2</v>
          </cell>
          <cell r="E8799">
            <v>14.52</v>
          </cell>
          <cell r="F8799">
            <v>15.71</v>
          </cell>
          <cell r="H8799">
            <v>17.61</v>
          </cell>
          <cell r="I8799" t="str">
            <v>MATE MDIV 11752</v>
          </cell>
        </row>
        <row r="8800">
          <cell r="A8800">
            <v>6021</v>
          </cell>
          <cell r="B8800" t="str">
            <v>REGISTRO PRESSAO 1/2" REF 1416 - C/ CANOPLA ACAB CROMADO SIM</v>
          </cell>
          <cell r="C8800" t="str">
            <v>UN</v>
          </cell>
          <cell r="D8800">
            <v>2</v>
          </cell>
          <cell r="E8800">
            <v>46.25</v>
          </cell>
          <cell r="F8800">
            <v>50.04</v>
          </cell>
          <cell r="H8800">
            <v>56.09</v>
          </cell>
          <cell r="I8800" t="str">
            <v>MATE MDIV 6021</v>
          </cell>
        </row>
        <row r="8801">
          <cell r="B8801" t="str">
            <v>PLES</v>
          </cell>
        </row>
        <row r="8802">
          <cell r="A8802">
            <v>11753</v>
          </cell>
          <cell r="B8802" t="str">
            <v>REGISTRO PRESSAO 3/4" BRUTO REF 1400</v>
          </cell>
          <cell r="C8802" t="str">
            <v>UN</v>
          </cell>
          <cell r="D8802">
            <v>2</v>
          </cell>
          <cell r="E8802">
            <v>15.45</v>
          </cell>
          <cell r="F8802">
            <v>18.510000000000002</v>
          </cell>
          <cell r="H8802">
            <v>18.73</v>
          </cell>
          <cell r="I8802" t="str">
            <v>MATE MDIV 11753</v>
          </cell>
        </row>
        <row r="8803">
          <cell r="A8803">
            <v>6024</v>
          </cell>
          <cell r="B8803" t="str">
            <v>REGISTRO PRESSAO 3/4" REF 1416 - C/ CANOPLA ACAB CROMADO SIM</v>
          </cell>
          <cell r="C8803" t="str">
            <v>UN</v>
          </cell>
          <cell r="D8803">
            <v>2</v>
          </cell>
          <cell r="E8803">
            <v>58.72</v>
          </cell>
          <cell r="F8803">
            <v>63.53</v>
          </cell>
          <cell r="H8803">
            <v>71.2</v>
          </cell>
          <cell r="I8803" t="str">
            <v>MATE MDIV 6024</v>
          </cell>
        </row>
        <row r="8804">
          <cell r="B8804" t="str">
            <v>PLES</v>
          </cell>
        </row>
        <row r="8805">
          <cell r="A8805">
            <v>6036</v>
          </cell>
          <cell r="B8805" t="str">
            <v>REGISTRO PVC ESFERA BORB C/ROSCA REF 1/2"</v>
          </cell>
          <cell r="C8805" t="str">
            <v>UN</v>
          </cell>
          <cell r="D8805">
            <v>2</v>
          </cell>
          <cell r="E8805">
            <v>7.63</v>
          </cell>
          <cell r="F8805">
            <v>8.81</v>
          </cell>
          <cell r="H8805">
            <v>9.74</v>
          </cell>
          <cell r="I8805" t="str">
            <v>MATE MHIS 6036</v>
          </cell>
        </row>
        <row r="8806">
          <cell r="A8806">
            <v>6031</v>
          </cell>
          <cell r="B8806" t="str">
            <v>REGISTRO PVC ESFERA BORB C/ROSCA REF 3/4"</v>
          </cell>
          <cell r="C8806" t="str">
            <v>UN</v>
          </cell>
          <cell r="D8806">
            <v>2</v>
          </cell>
          <cell r="E8806">
            <v>9</v>
          </cell>
          <cell r="F8806">
            <v>10.38</v>
          </cell>
          <cell r="H8806">
            <v>11.48</v>
          </cell>
          <cell r="I8806" t="str">
            <v>MATE MHIS 6031</v>
          </cell>
        </row>
        <row r="8807">
          <cell r="A8807">
            <v>6029</v>
          </cell>
          <cell r="B8807" t="str">
            <v>REGISTRO PVC ESFERA CAB QUAD C/ROSCA REF 1/2"</v>
          </cell>
          <cell r="C8807" t="str">
            <v>UN</v>
          </cell>
          <cell r="D8807">
            <v>1</v>
          </cell>
          <cell r="E8807">
            <v>8.1300000000000008</v>
          </cell>
          <cell r="F8807">
            <v>9.3800000000000008</v>
          </cell>
          <cell r="H8807">
            <v>10.37</v>
          </cell>
          <cell r="I8807" t="str">
            <v>MATE MHIS 6029</v>
          </cell>
        </row>
        <row r="8808">
          <cell r="A8808">
            <v>6033</v>
          </cell>
          <cell r="B8808" t="str">
            <v>REGISTRO PVC ESFERA CAB QUAD C/ROSCA REF 3/4"</v>
          </cell>
          <cell r="C8808" t="str">
            <v>UN</v>
          </cell>
          <cell r="D8808">
            <v>2</v>
          </cell>
          <cell r="E8808">
            <v>10.69</v>
          </cell>
          <cell r="F8808">
            <v>12.34</v>
          </cell>
          <cell r="H8808">
            <v>13.64</v>
          </cell>
          <cell r="I8808" t="str">
            <v>MATE MHIS 6033</v>
          </cell>
        </row>
        <row r="8809">
          <cell r="A8809">
            <v>11672</v>
          </cell>
          <cell r="B8809" t="str">
            <v>REGISTRO PVC ESFERA VS ROSCAVEL DN 1 1/2"</v>
          </cell>
          <cell r="C8809" t="str">
            <v>UN</v>
          </cell>
          <cell r="D8809">
            <v>2</v>
          </cell>
          <cell r="E8809">
            <v>19.760000000000002</v>
          </cell>
          <cell r="F8809">
            <v>22.8</v>
          </cell>
          <cell r="H8809">
            <v>25.21</v>
          </cell>
          <cell r="I8809" t="str">
            <v>MATE MHIS 11672</v>
          </cell>
        </row>
        <row r="8810">
          <cell r="A8810">
            <v>11669</v>
          </cell>
          <cell r="B8810" t="str">
            <v>REGISTRO PVC ESFERA VS ROSCAVEL DN 1 1/4"</v>
          </cell>
          <cell r="C8810" t="str">
            <v>UN</v>
          </cell>
          <cell r="D8810">
            <v>2</v>
          </cell>
          <cell r="E8810">
            <v>16.34</v>
          </cell>
          <cell r="F8810">
            <v>18.86</v>
          </cell>
          <cell r="H8810">
            <v>20.85</v>
          </cell>
          <cell r="I8810" t="str">
            <v>MATE MHIS 11669</v>
          </cell>
        </row>
        <row r="8811">
          <cell r="A8811">
            <v>11670</v>
          </cell>
          <cell r="B8811" t="str">
            <v>REGISTRO PVC ESFERA VS ROSCAVEL DN 1/2"</v>
          </cell>
          <cell r="C8811" t="str">
            <v>UN</v>
          </cell>
          <cell r="D8811">
            <v>2</v>
          </cell>
          <cell r="E8811">
            <v>7.19</v>
          </cell>
          <cell r="F8811">
            <v>8.2899999999999991</v>
          </cell>
          <cell r="H8811">
            <v>9.17</v>
          </cell>
          <cell r="I8811" t="str">
            <v>MATE MHIS 11670</v>
          </cell>
        </row>
        <row r="8812">
          <cell r="A8812">
            <v>20055</v>
          </cell>
          <cell r="B8812" t="str">
            <v>REGISTRO PVC ESFERA VS ROSCAVEL DN 1"</v>
          </cell>
          <cell r="C8812" t="str">
            <v>UN</v>
          </cell>
          <cell r="D8812">
            <v>2</v>
          </cell>
          <cell r="E8812">
            <v>12.35</v>
          </cell>
          <cell r="F8812">
            <v>14.25</v>
          </cell>
          <cell r="H8812">
            <v>15.75</v>
          </cell>
          <cell r="I8812" t="str">
            <v>MATE MHIS 20055</v>
          </cell>
        </row>
        <row r="8813">
          <cell r="A8813">
            <v>11671</v>
          </cell>
          <cell r="B8813" t="str">
            <v>REGISTRO PVC ESFERA VS ROSCAVEL DN 2"</v>
          </cell>
          <cell r="C8813" t="str">
            <v>UN</v>
          </cell>
          <cell r="D8813">
            <v>2</v>
          </cell>
          <cell r="E8813">
            <v>28.76</v>
          </cell>
          <cell r="F8813">
            <v>33.19</v>
          </cell>
          <cell r="H8813">
            <v>36.69</v>
          </cell>
          <cell r="I8813" t="str">
            <v>MATE MHIS 11671</v>
          </cell>
        </row>
        <row r="8814">
          <cell r="A8814">
            <v>6032</v>
          </cell>
          <cell r="B8814" t="str">
            <v>REGISTRO PVC ESFERA VS ROSCAVEL DN 3/4"</v>
          </cell>
          <cell r="C8814" t="str">
            <v>UN</v>
          </cell>
          <cell r="D8814">
            <v>2</v>
          </cell>
          <cell r="E8814">
            <v>8.6199999999999992</v>
          </cell>
          <cell r="F8814">
            <v>9.94</v>
          </cell>
          <cell r="H8814">
            <v>10.99</v>
          </cell>
          <cell r="I8814" t="str">
            <v>MATE MHIS 6032</v>
          </cell>
        </row>
        <row r="8815">
          <cell r="A8815">
            <v>11673</v>
          </cell>
          <cell r="B8815" t="str">
            <v>REGISTRO PVC ESFERA VS SOLDAVEL DN 20</v>
          </cell>
          <cell r="C8815" t="str">
            <v>UN</v>
          </cell>
          <cell r="D8815">
            <v>2</v>
          </cell>
          <cell r="E8815">
            <v>6.78</v>
          </cell>
          <cell r="F8815">
            <v>7.83</v>
          </cell>
          <cell r="H8815">
            <v>8.66</v>
          </cell>
          <cell r="I8815" t="str">
            <v>MATE MHIS 11673</v>
          </cell>
        </row>
        <row r="8816">
          <cell r="A8816">
            <v>11674</v>
          </cell>
          <cell r="B8816" t="str">
            <v>REGISTRO PVC ESFERA VS SOLDAVEL DN 25</v>
          </cell>
          <cell r="C8816" t="str">
            <v>UN</v>
          </cell>
          <cell r="D8816">
            <v>2</v>
          </cell>
          <cell r="E8816">
            <v>8.75</v>
          </cell>
          <cell r="F8816">
            <v>10.1</v>
          </cell>
          <cell r="H8816">
            <v>11.16</v>
          </cell>
          <cell r="I8816" t="str">
            <v>MATE MHIS 11674</v>
          </cell>
        </row>
        <row r="8817">
          <cell r="A8817">
            <v>11675</v>
          </cell>
          <cell r="B8817" t="str">
            <v>REGISTRO PVC ESFERA VS SOLDAVEL DN 32</v>
          </cell>
          <cell r="C8817" t="str">
            <v>UN</v>
          </cell>
          <cell r="D8817">
            <v>2</v>
          </cell>
          <cell r="E8817">
            <v>12.19</v>
          </cell>
          <cell r="F8817">
            <v>14.07</v>
          </cell>
          <cell r="H8817">
            <v>15.55</v>
          </cell>
          <cell r="I8817" t="str">
            <v>MATE MHIS 11675</v>
          </cell>
        </row>
        <row r="8818">
          <cell r="A8818">
            <v>11676</v>
          </cell>
          <cell r="B8818" t="str">
            <v>REGISTRO PVC ESFERA VS SOLDAVEL DN 40</v>
          </cell>
          <cell r="C8818" t="str">
            <v>UN</v>
          </cell>
          <cell r="D8818">
            <v>2</v>
          </cell>
          <cell r="E8818">
            <v>16.14</v>
          </cell>
          <cell r="F8818">
            <v>18.63</v>
          </cell>
          <cell r="H8818">
            <v>20.59</v>
          </cell>
          <cell r="I8818" t="str">
            <v>MATE MHIS 11676</v>
          </cell>
        </row>
        <row r="8819">
          <cell r="A8819">
            <v>11677</v>
          </cell>
          <cell r="B8819" t="str">
            <v>REGISTRO PVC ESFERA VS SOLDAVEL DN 50</v>
          </cell>
          <cell r="C8819" t="str">
            <v>UN</v>
          </cell>
          <cell r="D8819">
            <v>2</v>
          </cell>
          <cell r="E8819">
            <v>19.18</v>
          </cell>
          <cell r="F8819">
            <v>22.13</v>
          </cell>
          <cell r="H8819">
            <v>24.47</v>
          </cell>
          <cell r="I8819" t="str">
            <v>MATE MHIS 11677</v>
          </cell>
        </row>
        <row r="8820">
          <cell r="A8820">
            <v>11678</v>
          </cell>
          <cell r="B8820" t="str">
            <v>REGISTRO PVC ESFERA VS SOLDAVEL DN 60</v>
          </cell>
          <cell r="C8820" t="str">
            <v>UN</v>
          </cell>
          <cell r="D8820">
            <v>2</v>
          </cell>
          <cell r="E8820">
            <v>33.479999999999997</v>
          </cell>
          <cell r="F8820">
            <v>38.619999999999997</v>
          </cell>
          <cell r="H8820">
            <v>42.7</v>
          </cell>
          <cell r="I8820" t="str">
            <v>MATE MHIS 11678</v>
          </cell>
        </row>
        <row r="8821">
          <cell r="A8821">
            <v>11718</v>
          </cell>
          <cell r="B8821" t="str">
            <v>REGISTRO PVC PRESSAO S-30 ROSCAVEL DN 3/4"</v>
          </cell>
          <cell r="C8821" t="str">
            <v>UN</v>
          </cell>
          <cell r="D8821">
            <v>2</v>
          </cell>
          <cell r="E8821">
            <v>8.6199999999999992</v>
          </cell>
          <cell r="F8821">
            <v>9.94</v>
          </cell>
          <cell r="H8821">
            <v>10.99</v>
          </cell>
          <cell r="I8821" t="str">
            <v>MATE MHIS 11718</v>
          </cell>
        </row>
        <row r="8822">
          <cell r="A8822">
            <v>6038</v>
          </cell>
          <cell r="B8822" t="str">
            <v>REGISTRO PVC PRESSAO S-30 ROSCAVEL REF 1/2"</v>
          </cell>
          <cell r="C8822" t="str">
            <v>UN</v>
          </cell>
          <cell r="D8822">
            <v>2</v>
          </cell>
          <cell r="E8822">
            <v>11.34</v>
          </cell>
          <cell r="F8822">
            <v>13.09</v>
          </cell>
          <cell r="H8822">
            <v>14.47</v>
          </cell>
          <cell r="I8822" t="str">
            <v>MATE MHIS 6038</v>
          </cell>
        </row>
        <row r="8823">
          <cell r="A8823">
            <v>11719</v>
          </cell>
          <cell r="B8823" t="str">
            <v>REGISTRO PVC PRESSAO S-30 SOLDAVEL DN 25 MM</v>
          </cell>
          <cell r="C8823" t="str">
            <v>UN</v>
          </cell>
          <cell r="D8823">
            <v>2</v>
          </cell>
          <cell r="E8823">
            <v>10.72</v>
          </cell>
          <cell r="F8823">
            <v>12.36</v>
          </cell>
          <cell r="H8823">
            <v>13.67</v>
          </cell>
          <cell r="I8823" t="str">
            <v>MATE MHIS 11719</v>
          </cell>
        </row>
        <row r="8824">
          <cell r="A8824">
            <v>6037</v>
          </cell>
          <cell r="B8824" t="str">
            <v>REGISTRO PVC PRESSAO S-30 SOLDAVEL 20MM</v>
          </cell>
          <cell r="C8824" t="str">
            <v>UN</v>
          </cell>
          <cell r="D8824">
            <v>2</v>
          </cell>
          <cell r="E8824">
            <v>9.2899999999999991</v>
          </cell>
          <cell r="F8824">
            <v>10.72</v>
          </cell>
          <cell r="H8824">
            <v>11.85</v>
          </cell>
          <cell r="I8824" t="str">
            <v>MATE MHIS 6037</v>
          </cell>
        </row>
        <row r="8825">
          <cell r="A8825">
            <v>10904</v>
          </cell>
          <cell r="B8825" t="str">
            <v>REGISTRO/VALVULA GLOBO ANGULAR 45 GRAUS EM LATAO P/ HIDRANTE</v>
          </cell>
          <cell r="C8825" t="str">
            <v>UN</v>
          </cell>
          <cell r="D8825">
            <v>1</v>
          </cell>
          <cell r="E8825">
            <v>85</v>
          </cell>
          <cell r="F8825">
            <v>85</v>
          </cell>
          <cell r="H8825">
            <v>95.2</v>
          </cell>
          <cell r="I8825" t="str">
            <v>MATE MDIV 10904</v>
          </cell>
        </row>
        <row r="8826">
          <cell r="B8826" t="str">
            <v>S DE INCENDIO PREDIAL D =    2 1/2"</v>
          </cell>
        </row>
        <row r="8827">
          <cell r="A8827">
            <v>13897</v>
          </cell>
          <cell r="B8827" t="str">
            <v>REGUA VIBRADORA DUPLA P/ CONCRETO A GASOLINA 3,4CV A 3600 RP</v>
          </cell>
          <cell r="C8827" t="str">
            <v>UN</v>
          </cell>
          <cell r="D8827">
            <v>2</v>
          </cell>
          <cell r="E8827">
            <v>6530.26</v>
          </cell>
          <cell r="F8827">
            <v>6530.26</v>
          </cell>
          <cell r="H8827">
            <v>6530.26</v>
          </cell>
          <cell r="I8827" t="str">
            <v>EQHP EQAQ 13897</v>
          </cell>
        </row>
        <row r="8828">
          <cell r="B8828" t="str">
            <v>M</v>
          </cell>
        </row>
        <row r="8829">
          <cell r="A8829">
            <v>10640</v>
          </cell>
          <cell r="B8829" t="str">
            <v>REGUA VIBRATORIA DE CONCRETO TRELISSADA EQUIPADA COM MOTOR A</v>
          </cell>
          <cell r="C8829" t="str">
            <v>UN</v>
          </cell>
          <cell r="D8829" t="str">
            <v>2     2</v>
          </cell>
          <cell r="E8829">
            <v>5438.66</v>
          </cell>
          <cell r="F8829">
            <v>25438.66</v>
          </cell>
          <cell r="G8829">
            <v>2</v>
          </cell>
          <cell r="H8829">
            <v>5438.66</v>
          </cell>
          <cell r="I8829" t="str">
            <v>EQHP EQAQ 10640</v>
          </cell>
        </row>
        <row r="8830">
          <cell r="B8830" t="str">
            <v>GASOLINA DE 11 HP**CAIXA**</v>
          </cell>
        </row>
        <row r="8831">
          <cell r="A8831">
            <v>11086</v>
          </cell>
          <cell r="B8831" t="str">
            <v>REJEITO DE MINERIO (SIR)</v>
          </cell>
          <cell r="C8831" t="str">
            <v>M3</v>
          </cell>
          <cell r="D8831">
            <v>2</v>
          </cell>
          <cell r="E8831">
            <v>30.73</v>
          </cell>
          <cell r="F8831">
            <v>33.119999999999997</v>
          </cell>
          <cell r="H8831">
            <v>36.71</v>
          </cell>
          <cell r="I8831" t="str">
            <v>MATE MDIV 11086</v>
          </cell>
        </row>
        <row r="8832">
          <cell r="A8832">
            <v>2510</v>
          </cell>
          <cell r="B8832" t="str">
            <v>RELE FOTOELETRICO 1000W/220V</v>
          </cell>
          <cell r="C8832" t="str">
            <v>UN</v>
          </cell>
          <cell r="D8832">
            <v>2</v>
          </cell>
          <cell r="E8832">
            <v>20</v>
          </cell>
          <cell r="F8832">
            <v>23.41</v>
          </cell>
          <cell r="H8832">
            <v>26.25</v>
          </cell>
          <cell r="I8832" t="str">
            <v>MATE MELE 2510</v>
          </cell>
        </row>
        <row r="8833">
          <cell r="A8833">
            <v>12359</v>
          </cell>
          <cell r="B8833" t="str">
            <v>RELE TERMICO SIEMENS 3UA52</v>
          </cell>
          <cell r="C8833" t="str">
            <v>UN</v>
          </cell>
          <cell r="D8833">
            <v>2</v>
          </cell>
          <cell r="E8833">
            <v>61.71</v>
          </cell>
          <cell r="F8833">
            <v>68.099999999999994</v>
          </cell>
          <cell r="H8833">
            <v>91.08</v>
          </cell>
          <cell r="I8833" t="str">
            <v>MATE MELE 12359</v>
          </cell>
        </row>
        <row r="8834">
          <cell r="A8834">
            <v>5320</v>
          </cell>
          <cell r="B8834" t="str">
            <v>REMOVEDOR DE TINTA OLEO/ESMALTE VERNIZ</v>
          </cell>
          <cell r="C8834" t="str">
            <v>L</v>
          </cell>
          <cell r="D8834">
            <v>2</v>
          </cell>
          <cell r="E8834">
            <v>21.67</v>
          </cell>
          <cell r="F8834">
            <v>23.44</v>
          </cell>
          <cell r="H8834">
            <v>25.04</v>
          </cell>
          <cell r="I8834" t="str">
            <v>MATE MDIV 5320</v>
          </cell>
        </row>
        <row r="8835">
          <cell r="A8835">
            <v>7353</v>
          </cell>
          <cell r="B8835" t="str">
            <v>RESINA ACRILICA</v>
          </cell>
          <cell r="C8835" t="str">
            <v>L</v>
          </cell>
          <cell r="D8835">
            <v>2</v>
          </cell>
          <cell r="E8835">
            <v>16.899999999999999</v>
          </cell>
          <cell r="F8835">
            <v>18.03</v>
          </cell>
          <cell r="H8835">
            <v>21.74</v>
          </cell>
          <cell r="I8835" t="str">
            <v>MATE MDIV 7353</v>
          </cell>
        </row>
        <row r="8836">
          <cell r="A8836">
            <v>7352</v>
          </cell>
          <cell r="B8836" t="str">
            <v>RESINA ACRILICA</v>
          </cell>
          <cell r="C8836" t="str">
            <v>GL</v>
          </cell>
          <cell r="D8836">
            <v>2</v>
          </cell>
          <cell r="E8836">
            <v>47</v>
          </cell>
          <cell r="F8836">
            <v>50.14</v>
          </cell>
          <cell r="H8836">
            <v>60.45</v>
          </cell>
          <cell r="I8836" t="str">
            <v>MATE MDIV 7352</v>
          </cell>
        </row>
        <row r="8837">
          <cell r="A8837">
            <v>7324</v>
          </cell>
          <cell r="B8837" t="str">
            <v>RESINA BASE EPOXI COMPOUND OTTO BAUMGART OU EQUIV</v>
          </cell>
          <cell r="C8837" t="str">
            <v>KG</v>
          </cell>
          <cell r="D8837">
            <v>2</v>
          </cell>
          <cell r="E8837">
            <v>21.67</v>
          </cell>
          <cell r="F8837">
            <v>25.9</v>
          </cell>
          <cell r="H8837">
            <v>30.74</v>
          </cell>
          <cell r="I8837" t="str">
            <v>MATE MDIV 7324</v>
          </cell>
        </row>
        <row r="8838">
          <cell r="A8838">
            <v>7354</v>
          </cell>
          <cell r="B8838" t="str">
            <v>RESINA DE POLIESTER TIPO ALBA</v>
          </cell>
          <cell r="C8838" t="str">
            <v>KG</v>
          </cell>
          <cell r="D8838">
            <v>2</v>
          </cell>
          <cell r="E8838">
            <v>29.93</v>
          </cell>
          <cell r="F8838">
            <v>31.92</v>
          </cell>
          <cell r="H8838">
            <v>38.49</v>
          </cell>
          <cell r="I8838" t="str">
            <v>MATE MDIV 7354</v>
          </cell>
        </row>
        <row r="8839">
          <cell r="A8839">
            <v>10518</v>
          </cell>
          <cell r="B8839" t="str">
            <v>RETARDO PARA CORDEL DETONANTE</v>
          </cell>
          <cell r="C8839" t="str">
            <v>UN</v>
          </cell>
          <cell r="D8839">
            <v>2</v>
          </cell>
          <cell r="E8839">
            <v>13.83</v>
          </cell>
          <cell r="F8839">
            <v>13.83</v>
          </cell>
          <cell r="H8839">
            <v>13.83</v>
          </cell>
          <cell r="I8839" t="str">
            <v>MATE MDIV 10518</v>
          </cell>
        </row>
        <row r="8840">
          <cell r="A8840">
            <v>6043</v>
          </cell>
          <cell r="B8840" t="str">
            <v>RETROESCAVADEIRA C/ CARREGADEIRA SOBRE PNEUS 70 A 80HP CAP.</v>
          </cell>
          <cell r="C8840" t="str">
            <v>H</v>
          </cell>
          <cell r="D8840">
            <v>1</v>
          </cell>
          <cell r="E8840">
            <v>54.45</v>
          </cell>
          <cell r="F8840">
            <v>54.45</v>
          </cell>
          <cell r="H8840">
            <v>54.45</v>
          </cell>
          <cell r="I8840" t="str">
            <v>EQHP EQLC 6043</v>
          </cell>
        </row>
        <row r="8841">
          <cell r="B8841" t="str">
            <v>0,2/0,7M3 TIPO CASE 580-L 4 X 2 COM TRANSMISSAO MECANICA OU</v>
          </cell>
        </row>
        <row r="8842">
          <cell r="B8842" t="str">
            <v>EQUIV (INCL MANUTENCAO/OPERACAO)</v>
          </cell>
        </row>
        <row r="8843">
          <cell r="A8843">
            <v>6044</v>
          </cell>
          <cell r="B8843" t="str">
            <v>RETROESCAVADEIRA C/ CARREGADEIRA SOBRE PNEUS 75,1HP C/CONVER</v>
          </cell>
          <cell r="C8843" t="str">
            <v>H</v>
          </cell>
          <cell r="D8843">
            <v>2</v>
          </cell>
          <cell r="E8843">
            <v>54.45</v>
          </cell>
          <cell r="F8843">
            <v>54.45</v>
          </cell>
          <cell r="H8843">
            <v>54.45</v>
          </cell>
          <cell r="I8843" t="str">
            <v>EQHP EQLC 6044</v>
          </cell>
        </row>
        <row r="8844">
          <cell r="B8844" t="str">
            <v>SOR DE TORQUE TIPO CASE 580-L 4 X 4 OU EQUIV (INCL MANUTENCA</v>
          </cell>
        </row>
        <row r="8845">
          <cell r="B8845" t="str">
            <v>O/OPERACAO)</v>
          </cell>
        </row>
        <row r="8846">
          <cell r="A8846">
            <v>6042</v>
          </cell>
          <cell r="B8846" t="str">
            <v>RETROESCAVADEIRA C/ CARREGADEIRA SOBRE PNEUS 76HP TRANSMISSA</v>
          </cell>
          <cell r="C8846" t="str">
            <v>H</v>
          </cell>
          <cell r="D8846">
            <v>2</v>
          </cell>
          <cell r="E8846">
            <v>52.35</v>
          </cell>
          <cell r="F8846">
            <v>52.35</v>
          </cell>
          <cell r="H8846">
            <v>52.35</v>
          </cell>
          <cell r="I8846" t="str">
            <v>EQHP EQLC 6042</v>
          </cell>
        </row>
        <row r="8847">
          <cell r="B8847" t="str">
            <v>O MECANICA TIPO MASSEY FERCUSSON MF-86 OU EQUIV (INCL MANUTE</v>
          </cell>
        </row>
        <row r="8848">
          <cell r="B8848" t="str">
            <v>NCAO/OPERACAO)</v>
          </cell>
        </row>
        <row r="8849">
          <cell r="A8849">
            <v>6046</v>
          </cell>
          <cell r="B8849" t="str">
            <v>RETROESCAVADEIRA C/ CARREGADEIRA SOBRE RODAS CASE 580-L 4 X</v>
          </cell>
          <cell r="C8849" t="str">
            <v>UN</v>
          </cell>
          <cell r="D8849" t="str">
            <v>1    20</v>
          </cell>
          <cell r="E8849" t="str">
            <v>0.000,00</v>
          </cell>
          <cell r="F8849">
            <v>200000</v>
          </cell>
          <cell r="G8849">
            <v>20</v>
          </cell>
          <cell r="H8849" t="str">
            <v>0.000,00</v>
          </cell>
          <cell r="I8849" t="str">
            <v>EQHP EQAQ 6046</v>
          </cell>
        </row>
        <row r="8850">
          <cell r="B8850" t="str">
            <v>4, C/ CONVERSOR TORQUE 71HP CAP. 0,2/ 0,7M3, PESO OPERACAO 5</v>
          </cell>
        </row>
        <row r="8851">
          <cell r="B8851" t="str">
            <v>,92T, PROFUNDIDADE MAXIMA DE ESCAV. = 4,34**CAIXA**</v>
          </cell>
        </row>
        <row r="8852">
          <cell r="A8852">
            <v>10696</v>
          </cell>
          <cell r="B8852" t="str">
            <v>RETROESCAVADEIRA C/ CARREGADEIRA SOBRE RODAS MAXION MOD 750-</v>
          </cell>
          <cell r="C8852" t="str">
            <v>UN</v>
          </cell>
          <cell r="D8852" t="str">
            <v>2    18</v>
          </cell>
          <cell r="E8852">
            <v>2052</v>
          </cell>
          <cell r="F8852">
            <v>182052</v>
          </cell>
          <cell r="G8852">
            <v>18</v>
          </cell>
          <cell r="H8852">
            <v>2052</v>
          </cell>
          <cell r="I8852" t="str">
            <v>EQHP EQAQ 10696</v>
          </cell>
        </row>
        <row r="8853">
          <cell r="B8853" t="str">
            <v>4WD, TRACAO 4 X 4, 86CV, CAP. 0,23/0,79M3**CAIXA**</v>
          </cell>
        </row>
        <row r="8854">
          <cell r="A8854">
            <v>10697</v>
          </cell>
          <cell r="B8854" t="str">
            <v>RETROESCAVADEIRA C/ CARREGADEIRA SOBRE RODAS MAXION MOD. 750</v>
          </cell>
          <cell r="C8854" t="str">
            <v>UN</v>
          </cell>
          <cell r="D8854" t="str">
            <v>2    16</v>
          </cell>
          <cell r="E8854">
            <v>4102</v>
          </cell>
          <cell r="F8854">
            <v>164102</v>
          </cell>
          <cell r="G8854">
            <v>16</v>
          </cell>
          <cell r="H8854">
            <v>4102</v>
          </cell>
          <cell r="I8854" t="str">
            <v>EQHP EQAQ 10697</v>
          </cell>
        </row>
        <row r="8855">
          <cell r="B8855" t="str">
            <v>- 2WD, 79HP, CAP. 0,21/0,76M3**CAIXA**</v>
          </cell>
        </row>
        <row r="8856">
          <cell r="A8856">
            <v>11602</v>
          </cell>
          <cell r="B8856" t="str">
            <v>REVESTIMENTO BASE EPOXI P/ REVESTIMENTO MONOLITICO TP SIKA F</v>
          </cell>
          <cell r="C8856" t="str">
            <v>KG</v>
          </cell>
          <cell r="D8856">
            <v>2</v>
          </cell>
          <cell r="E8856">
            <v>58.27</v>
          </cell>
          <cell r="F8856">
            <v>69.64</v>
          </cell>
          <cell r="H8856">
            <v>82.68</v>
          </cell>
          <cell r="I8856" t="str">
            <v>MATE MDIV 11602</v>
          </cell>
        </row>
        <row r="8857">
          <cell r="B8857" t="str">
            <v>LOOR 93 OU EQUIV</v>
          </cell>
        </row>
        <row r="8858">
          <cell r="A8858">
            <v>7315</v>
          </cell>
          <cell r="B8858" t="str">
            <v>REVESTIMENTO DE ALUMINIO LIQUIDO TP ALUMINATION OTTO BAUGART</v>
          </cell>
          <cell r="C8858" t="str">
            <v>L</v>
          </cell>
          <cell r="D8858">
            <v>2</v>
          </cell>
          <cell r="E8858">
            <v>23.01</v>
          </cell>
          <cell r="F8858">
            <v>27.5</v>
          </cell>
          <cell r="H8858">
            <v>32.65</v>
          </cell>
          <cell r="I8858" t="str">
            <v>MATE MDIV 7315</v>
          </cell>
        </row>
        <row r="8859">
          <cell r="B8859" t="str">
            <v>OU EQUIV</v>
          </cell>
        </row>
        <row r="8860">
          <cell r="A8860">
            <v>139</v>
          </cell>
          <cell r="B8860" t="str">
            <v>REVESTIMENTO IMPERMEABILIZANTE SEMI FLEXIVEL P/ SUPERFICIE T</v>
          </cell>
          <cell r="C8860" t="str">
            <v>KG</v>
          </cell>
          <cell r="D8860">
            <v>2</v>
          </cell>
          <cell r="E8860">
            <v>5.85</v>
          </cell>
          <cell r="F8860">
            <v>6.67</v>
          </cell>
          <cell r="H8860">
            <v>7.12</v>
          </cell>
          <cell r="I8860" t="str">
            <v>MATE MDIV 139</v>
          </cell>
        </row>
        <row r="8861">
          <cell r="B8861" t="str">
            <v>IPO SIKA TOP 107 OU EQUIV</v>
          </cell>
        </row>
        <row r="8862">
          <cell r="A8862">
            <v>116</v>
          </cell>
          <cell r="B8862" t="str">
            <v>REVESTIMENTO IMPERMEABILIZANTE SEMI-FLEXIVEL BI-COMPONENTE T</v>
          </cell>
          <cell r="C8862" t="str">
            <v>KG</v>
          </cell>
          <cell r="D8862">
            <v>2</v>
          </cell>
          <cell r="E8862">
            <v>2.41</v>
          </cell>
          <cell r="F8862">
            <v>2.88</v>
          </cell>
          <cell r="H8862">
            <v>3.42</v>
          </cell>
          <cell r="I8862" t="str">
            <v>MATE MDIV 116</v>
          </cell>
        </row>
        <row r="8863">
          <cell r="B8863" t="str">
            <v>P VIAPLUS 1000 VIAPOL OU EQUIV</v>
          </cell>
        </row>
        <row r="8864">
          <cell r="A8864">
            <v>1112</v>
          </cell>
          <cell r="B8864" t="str">
            <v>RINCAO CHAPA GALVANIZADA NUM 26 L = 50CM</v>
          </cell>
          <cell r="C8864" t="str">
            <v>M</v>
          </cell>
          <cell r="D8864">
            <v>2</v>
          </cell>
          <cell r="E8864">
            <v>14.77</v>
          </cell>
          <cell r="F8864">
            <v>16.95</v>
          </cell>
          <cell r="H8864">
            <v>20.94</v>
          </cell>
          <cell r="I8864" t="str">
            <v>MATE MDIV 1112</v>
          </cell>
        </row>
        <row r="8865">
          <cell r="A8865">
            <v>10559</v>
          </cell>
          <cell r="B8865" t="str">
            <v>ROCADEIRA COSTAL MARCA SHINDAIWA MOD BP-35 OU SIMILAR C/ MOT</v>
          </cell>
          <cell r="C8865" t="str">
            <v>UN</v>
          </cell>
          <cell r="D8865">
            <v>1</v>
          </cell>
          <cell r="E8865">
            <v>2035.51</v>
          </cell>
          <cell r="F8865">
            <v>2035.51</v>
          </cell>
          <cell r="H8865">
            <v>2035.51</v>
          </cell>
          <cell r="I8865" t="str">
            <v>EQHP EQAQ 10559</v>
          </cell>
        </row>
        <row r="8866">
          <cell r="B8866" t="str">
            <v>OR A GASOLINA</v>
          </cell>
        </row>
        <row r="8867">
          <cell r="A8867">
            <v>10664</v>
          </cell>
          <cell r="B8867" t="str">
            <v>ROCADEIRA REBOCAVEL LAVRALE MOD RDU 130/540**CAIXA**</v>
          </cell>
          <cell r="C8867" t="str">
            <v>UN</v>
          </cell>
          <cell r="D8867">
            <v>2</v>
          </cell>
          <cell r="E8867">
            <v>4345.58</v>
          </cell>
          <cell r="F8867">
            <v>4345.58</v>
          </cell>
          <cell r="H8867">
            <v>4345.58</v>
          </cell>
          <cell r="I8867" t="str">
            <v>EQHP EQAQ 10664</v>
          </cell>
        </row>
        <row r="8868">
          <cell r="A8868">
            <v>25983</v>
          </cell>
          <cell r="B8868" t="str">
            <v>RODAPÉ EM GRANITO BRANCO MARFIM E=2CM, H=10CM, LEVIGADO</v>
          </cell>
          <cell r="C8868" t="str">
            <v>M2</v>
          </cell>
          <cell r="D8868">
            <v>2</v>
          </cell>
          <cell r="E8868">
            <v>138</v>
          </cell>
          <cell r="F8868">
            <v>221.53</v>
          </cell>
          <cell r="H8868">
            <v>262.17</v>
          </cell>
          <cell r="I8868" t="str">
            <v>MATE MDIV 25983</v>
          </cell>
        </row>
        <row r="8869">
          <cell r="A8869">
            <v>10857</v>
          </cell>
          <cell r="B8869" t="str">
            <v>RODAPE ARDOSIA CINZA 10 X 1CM</v>
          </cell>
          <cell r="C8869" t="str">
            <v>M</v>
          </cell>
          <cell r="D8869">
            <v>2</v>
          </cell>
          <cell r="E8869">
            <v>1.42</v>
          </cell>
          <cell r="F8869">
            <v>1.87</v>
          </cell>
          <cell r="H8869">
            <v>2.5</v>
          </cell>
          <cell r="I8869" t="str">
            <v>MATE MDIV 10857</v>
          </cell>
        </row>
        <row r="8870">
          <cell r="A8870">
            <v>4803</v>
          </cell>
          <cell r="B8870" t="str">
            <v>RODAPE BORRACHA LISO H = 7CM P/ ARGAMASSA RCI.70 ESP = 2,0MM</v>
          </cell>
          <cell r="C8870" t="str">
            <v>M</v>
          </cell>
          <cell r="D8870">
            <v>2</v>
          </cell>
          <cell r="E8870">
            <v>10.79</v>
          </cell>
          <cell r="F8870">
            <v>10.82</v>
          </cell>
          <cell r="H8870">
            <v>14.16</v>
          </cell>
          <cell r="I8870" t="str">
            <v>MATE MDIV 4803</v>
          </cell>
        </row>
        <row r="8871">
          <cell r="A8871">
            <v>10852</v>
          </cell>
          <cell r="B8871" t="str">
            <v>RODAPE BORRACHA SINTETICA 7CM X 1MM SUPERFICIE LISA</v>
          </cell>
          <cell r="C8871" t="str">
            <v>M</v>
          </cell>
          <cell r="D8871">
            <v>2</v>
          </cell>
          <cell r="E8871">
            <v>7.29</v>
          </cell>
          <cell r="F8871">
            <v>7.31</v>
          </cell>
          <cell r="H8871">
            <v>9.57</v>
          </cell>
          <cell r="I8871" t="str">
            <v>MATE MDIV 10852</v>
          </cell>
        </row>
        <row r="8872">
          <cell r="A8872">
            <v>20231</v>
          </cell>
          <cell r="B8872" t="str">
            <v>RODAPE GRANITO 10 X 2CM</v>
          </cell>
          <cell r="C8872" t="str">
            <v>M</v>
          </cell>
          <cell r="D8872">
            <v>2</v>
          </cell>
          <cell r="E8872">
            <v>14.23</v>
          </cell>
          <cell r="F8872">
            <v>16.28</v>
          </cell>
          <cell r="H8872">
            <v>18.57</v>
          </cell>
          <cell r="I8872" t="str">
            <v>MATE MDIV 20231</v>
          </cell>
        </row>
        <row r="8873">
          <cell r="A8873">
            <v>10854</v>
          </cell>
          <cell r="B8873" t="str">
            <v>RODAPE MADEIRA LEI 1A QUALIDADE 10 X 2CM CANTO BOLEADO</v>
          </cell>
          <cell r="C8873" t="str">
            <v>M</v>
          </cell>
          <cell r="D8873">
            <v>2</v>
          </cell>
          <cell r="E8873">
            <v>9.7899999999999991</v>
          </cell>
          <cell r="F8873">
            <v>10.210000000000001</v>
          </cell>
          <cell r="H8873">
            <v>10.76</v>
          </cell>
          <cell r="I8873" t="str">
            <v>MATE MDIV 10854</v>
          </cell>
        </row>
        <row r="8874">
          <cell r="A8874">
            <v>6185</v>
          </cell>
          <cell r="B8874" t="str">
            <v>RODAPE MADEIRA LEI 1A QUALIDADE 5 X 2CM</v>
          </cell>
          <cell r="C8874" t="str">
            <v>M</v>
          </cell>
          <cell r="D8874">
            <v>2</v>
          </cell>
          <cell r="E8874">
            <v>5.8</v>
          </cell>
          <cell r="F8874">
            <v>6.05</v>
          </cell>
          <cell r="H8874">
            <v>6.38</v>
          </cell>
          <cell r="I8874" t="str">
            <v>MATE MDIV 6185</v>
          </cell>
        </row>
        <row r="8875">
          <cell r="A8875">
            <v>6186</v>
          </cell>
          <cell r="B8875" t="str">
            <v>RODAPE MADEIRA LEI 1A QUALIDADE 7 X 1,5CM</v>
          </cell>
          <cell r="C8875" t="str">
            <v>M</v>
          </cell>
          <cell r="D8875">
            <v>2</v>
          </cell>
          <cell r="E8875">
            <v>6.52</v>
          </cell>
          <cell r="F8875">
            <v>6.8</v>
          </cell>
          <cell r="H8875">
            <v>7.17</v>
          </cell>
          <cell r="I8875" t="str">
            <v>MATE MDIV 6186</v>
          </cell>
        </row>
        <row r="8876">
          <cell r="A8876">
            <v>6183</v>
          </cell>
          <cell r="B8876" t="str">
            <v>RODAPE MADEIRA LEI 1A QUALIDADE 7 X 2CM</v>
          </cell>
          <cell r="C8876" t="str">
            <v>M</v>
          </cell>
          <cell r="D8876">
            <v>2</v>
          </cell>
          <cell r="E8876">
            <v>7.5</v>
          </cell>
          <cell r="F8876">
            <v>7.83</v>
          </cell>
          <cell r="H8876">
            <v>8.25</v>
          </cell>
          <cell r="I8876" t="str">
            <v>MATE MDIV 6183</v>
          </cell>
        </row>
        <row r="8877">
          <cell r="A8877">
            <v>4830</v>
          </cell>
          <cell r="B8877" t="str">
            <v>RODAPE MARMORE BRANCO COMUM H = 5CM, ESP = 2CM, POLIDO</v>
          </cell>
          <cell r="C8877" t="str">
            <v>M</v>
          </cell>
          <cell r="D8877">
            <v>2</v>
          </cell>
          <cell r="E8877">
            <v>7.11</v>
          </cell>
          <cell r="F8877">
            <v>8.14</v>
          </cell>
          <cell r="H8877">
            <v>9.2799999999999994</v>
          </cell>
          <cell r="I8877" t="str">
            <v>MATE MDIV 4830</v>
          </cell>
        </row>
        <row r="8878">
          <cell r="A8878">
            <v>4829</v>
          </cell>
          <cell r="B8878" t="str">
            <v>RODAPE MARMORE BRANCO COMUM H = 7CM, ESP = 2CM, POLIDO</v>
          </cell>
          <cell r="C8878" t="str">
            <v>M</v>
          </cell>
          <cell r="D8878">
            <v>2</v>
          </cell>
          <cell r="E8878">
            <v>9.9600000000000009</v>
          </cell>
          <cell r="F8878">
            <v>11.39</v>
          </cell>
          <cell r="H8878">
            <v>13</v>
          </cell>
          <cell r="I8878" t="str">
            <v>MATE MDIV 4829</v>
          </cell>
        </row>
        <row r="8879">
          <cell r="A8879">
            <v>4804</v>
          </cell>
          <cell r="B8879" t="str">
            <v>RODAPE VINILICO 5CM E = 1MM</v>
          </cell>
          <cell r="C8879" t="str">
            <v>M</v>
          </cell>
          <cell r="D8879">
            <v>2</v>
          </cell>
          <cell r="E8879">
            <v>3.44</v>
          </cell>
          <cell r="F8879">
            <v>3.45</v>
          </cell>
          <cell r="H8879">
            <v>4.51</v>
          </cell>
          <cell r="I8879" t="str">
            <v>MATE MDIV 4804</v>
          </cell>
        </row>
        <row r="8880">
          <cell r="A8880">
            <v>11573</v>
          </cell>
          <cell r="B8880" t="str">
            <v>RODIZIO LATAO 6MM C/ ROLAMENTO SKF</v>
          </cell>
          <cell r="C8880" t="str">
            <v>UN</v>
          </cell>
          <cell r="D8880">
            <v>2</v>
          </cell>
          <cell r="E8880">
            <v>12.65</v>
          </cell>
          <cell r="F8880">
            <v>13.63</v>
          </cell>
          <cell r="H8880">
            <v>15.49</v>
          </cell>
          <cell r="I8880" t="str">
            <v>MATE MDIV 11573</v>
          </cell>
        </row>
        <row r="8881">
          <cell r="A8881">
            <v>11575</v>
          </cell>
          <cell r="B8881" t="str">
            <v>ROLDANA FIXA DUPLA LATAO C/ ROLAMENTO P/ PORTA/JAN CORRER</v>
          </cell>
          <cell r="C8881" t="str">
            <v>UN</v>
          </cell>
          <cell r="D8881">
            <v>2</v>
          </cell>
          <cell r="E8881">
            <v>22.65</v>
          </cell>
          <cell r="F8881">
            <v>24.4</v>
          </cell>
          <cell r="H8881">
            <v>27.71</v>
          </cell>
          <cell r="I8881" t="str">
            <v>MATE MDIV 11575</v>
          </cell>
        </row>
        <row r="8882">
          <cell r="A8882">
            <v>11576</v>
          </cell>
          <cell r="B8882" t="str">
            <v>ROLDANA LATAO P/ JANELA GUILHOTINA</v>
          </cell>
          <cell r="C8882" t="str">
            <v>UN</v>
          </cell>
          <cell r="D8882">
            <v>2</v>
          </cell>
          <cell r="E8882">
            <v>11.57</v>
          </cell>
          <cell r="F8882">
            <v>12.46</v>
          </cell>
          <cell r="H8882">
            <v>14.16</v>
          </cell>
          <cell r="I8882" t="str">
            <v>MATE MDIV 11576</v>
          </cell>
        </row>
        <row r="8883">
          <cell r="A8883">
            <v>20256</v>
          </cell>
          <cell r="B8883" t="str">
            <v>ROLDANAS PLASTICAS/PVC OU CLEATS TAMANHO MEDIO P/ INSTALACAO</v>
          </cell>
          <cell r="C8883" t="str">
            <v>UN</v>
          </cell>
          <cell r="D8883">
            <v>2</v>
          </cell>
          <cell r="E8883">
            <v>1.78</v>
          </cell>
          <cell r="F8883">
            <v>1.89</v>
          </cell>
          <cell r="H8883">
            <v>2.1</v>
          </cell>
          <cell r="I8883" t="str">
            <v>MATE MELE 20256</v>
          </cell>
        </row>
        <row r="8884">
          <cell r="B8884" t="str">
            <v>ELETR APARENTE</v>
          </cell>
        </row>
        <row r="8885">
          <cell r="A8885">
            <v>6067</v>
          </cell>
          <cell r="B8885" t="str">
            <v>ROLO COMPACTADOR DE ACO LISO TANDEM ESTATICO AUTOPROPELIDO M</v>
          </cell>
          <cell r="C8885" t="str">
            <v>UN</v>
          </cell>
          <cell r="D8885" t="str">
            <v>2    21</v>
          </cell>
          <cell r="E8885">
            <v>9723.81</v>
          </cell>
          <cell r="F8885">
            <v>219723.81</v>
          </cell>
          <cell r="G8885">
            <v>21</v>
          </cell>
          <cell r="H8885">
            <v>9723.81</v>
          </cell>
          <cell r="I8885" t="str">
            <v>EQHP EQAQ 6067</v>
          </cell>
        </row>
        <row r="8886">
          <cell r="B8886" t="str">
            <v>ULLER RT-82H, 58CV, PESO 6,5/9,4T**CAIXA**</v>
          </cell>
        </row>
        <row r="8887">
          <cell r="A8887">
            <v>14512</v>
          </cell>
          <cell r="B8887" t="str">
            <v>ROLO COMPACTADOR DE ACO LISO VIBRATORIO AUTOPROPELIDO MULLER</v>
          </cell>
          <cell r="C8887" t="str">
            <v>UN</v>
          </cell>
          <cell r="D8887" t="str">
            <v>2    25</v>
          </cell>
          <cell r="E8887" t="str">
            <v>0.424,85</v>
          </cell>
          <cell r="F8887">
            <v>250424.85</v>
          </cell>
          <cell r="G8887">
            <v>25</v>
          </cell>
          <cell r="H8887" t="str">
            <v>0.424,85</v>
          </cell>
          <cell r="I8887" t="str">
            <v>EQHP EQAQ 14512</v>
          </cell>
        </row>
        <row r="8888">
          <cell r="B8888" t="str">
            <v>VAP/55L 76/87 HP A 2600/2000 RPM, PESO 6,6T, IMPACTO DINAMI</v>
          </cell>
        </row>
        <row r="8889">
          <cell r="B8889" t="str">
            <v>CO 13,1 A 11,4 T**CAIXA**</v>
          </cell>
        </row>
        <row r="8890">
          <cell r="A8890">
            <v>13881</v>
          </cell>
          <cell r="B8890" t="str">
            <v>ROLO COMPACTADOR DE ACO LISO VIBRATORIO TANDEM AUTOPROPELIDO</v>
          </cell>
          <cell r="C8890" t="str">
            <v>UN</v>
          </cell>
          <cell r="D8890" t="str">
            <v>2     8</v>
          </cell>
          <cell r="E8890">
            <v>2442.02</v>
          </cell>
          <cell r="F8890">
            <v>82442.02</v>
          </cell>
          <cell r="G8890">
            <v>8</v>
          </cell>
          <cell r="H8890">
            <v>2442.02</v>
          </cell>
          <cell r="I8890" t="str">
            <v>EQHP EQAQ 13881</v>
          </cell>
        </row>
        <row r="8891">
          <cell r="B8891" t="str">
            <v>MULLER VT 8, 13HP, PESO 1,7T, IMPACTO DINAMICO 4,1 T**CAIXA</v>
          </cell>
        </row>
        <row r="8892">
          <cell r="B8892" t="str">
            <v>**</v>
          </cell>
        </row>
        <row r="8893">
          <cell r="A8893">
            <v>6068</v>
          </cell>
          <cell r="B8893" t="str">
            <v>ROLO COMPACTADOR DE ACO LISO 3 RODAS AUTOPROPELIDO  MULLER T</v>
          </cell>
          <cell r="C8893" t="str">
            <v>UN</v>
          </cell>
          <cell r="D8893" t="str">
            <v>2    24</v>
          </cell>
          <cell r="E8893">
            <v>4136.87</v>
          </cell>
          <cell r="F8893">
            <v>244136.87</v>
          </cell>
          <cell r="G8893">
            <v>24</v>
          </cell>
          <cell r="H8893">
            <v>4136.87</v>
          </cell>
          <cell r="I8893" t="str">
            <v>EQHP EQAQ 6068</v>
          </cell>
        </row>
        <row r="8894">
          <cell r="B8894" t="str">
            <v>R-14H 76HP, PESO 8,9/14T**CAIXA**</v>
          </cell>
        </row>
        <row r="8895">
          <cell r="A8895">
            <v>6070</v>
          </cell>
          <cell r="B8895" t="str">
            <v>ROLO COMPACTADOR DE PE DE CARNEIRO VIBRATORIO - AUTOPROPELID</v>
          </cell>
          <cell r="C8895" t="str">
            <v>UN</v>
          </cell>
          <cell r="D8895" t="str">
            <v>2    42</v>
          </cell>
          <cell r="E8895">
            <v>7242.65</v>
          </cell>
          <cell r="F8895">
            <v>427242.65</v>
          </cell>
          <cell r="G8895">
            <v>42</v>
          </cell>
          <cell r="H8895">
            <v>7242.65</v>
          </cell>
          <cell r="I8895" t="str">
            <v>EQHP EQAQ 6070</v>
          </cell>
        </row>
        <row r="8896">
          <cell r="B8896" t="str">
            <v>O - DYNAPAC LP 450P - OPERADO ATRAVES DE ALAVANCAS COM OPERA</v>
          </cell>
        </row>
        <row r="8897">
          <cell r="B8897" t="str">
            <v>DOR A PE - PESO OPERACIONAL 494 KG - POTENCIA 6 HP**CAIXA**</v>
          </cell>
        </row>
        <row r="8898">
          <cell r="A8898">
            <v>13471</v>
          </cell>
          <cell r="B8898" t="str">
            <v>ROLO COMPACTADOR DE PNEUS - PRESSAO VARIAVEL - AUTOPROPELIDO</v>
          </cell>
          <cell r="C8898" t="str">
            <v>UN</v>
          </cell>
          <cell r="D8898" t="str">
            <v>2    23</v>
          </cell>
          <cell r="E8898">
            <v>9650.7999999999993</v>
          </cell>
          <cell r="F8898">
            <v>239650.8</v>
          </cell>
          <cell r="G8898">
            <v>23</v>
          </cell>
          <cell r="H8898">
            <v>9650.7999999999993</v>
          </cell>
          <cell r="I8898" t="str">
            <v>EQHP EQAQ 13471</v>
          </cell>
        </row>
        <row r="8899">
          <cell r="B8899" t="str">
            <v>- TEMA TERRA SP - 5500 - POTENCIA 85 CV - PESO OPERACIONAL</v>
          </cell>
        </row>
        <row r="8900">
          <cell r="B8900" t="str">
            <v>6,5 T**CAIXA**</v>
          </cell>
        </row>
        <row r="8901">
          <cell r="A8901">
            <v>13470</v>
          </cell>
          <cell r="B8901" t="str">
            <v>ROLO COMPACTADOR DE PNEUS - 7 RODAS - PRESSAO VARIAVEL - AUT</v>
          </cell>
          <cell r="C8901" t="str">
            <v>UN</v>
          </cell>
          <cell r="D8901" t="str">
            <v>2    30</v>
          </cell>
          <cell r="E8901">
            <v>2689.57</v>
          </cell>
          <cell r="F8901">
            <v>302689.57</v>
          </cell>
          <cell r="G8901">
            <v>30</v>
          </cell>
          <cell r="H8901">
            <v>2689.57</v>
          </cell>
          <cell r="I8901" t="str">
            <v>EQHP EQAQ 13470</v>
          </cell>
        </row>
        <row r="8902">
          <cell r="B8902" t="str">
            <v>OPROPELIDO - TEMA TERRA SP-8000 - POTENCIA 145 CV - PESO OPE</v>
          </cell>
        </row>
        <row r="8903">
          <cell r="B8903" t="str">
            <v>RACIONAL 8,5 T**CAIXA**</v>
          </cell>
        </row>
        <row r="8904">
          <cell r="A8904">
            <v>10642</v>
          </cell>
          <cell r="B8904" t="str">
            <v>ROLO COMPACTADOR DE PNEUS ESTATICO PRESSAO VARIAVEL - MULLER</v>
          </cell>
          <cell r="C8904" t="str">
            <v>UN</v>
          </cell>
          <cell r="D8904" t="str">
            <v>1    31</v>
          </cell>
          <cell r="E8904">
            <v>1749</v>
          </cell>
          <cell r="F8904">
            <v>311749</v>
          </cell>
          <cell r="G8904">
            <v>31</v>
          </cell>
          <cell r="H8904">
            <v>1749</v>
          </cell>
          <cell r="I8904" t="str">
            <v>EQHP EQAQ 10642</v>
          </cell>
        </row>
        <row r="8905">
          <cell r="B8905" t="str">
            <v>AP-23 - AUTOPROPELIDO - POTENCIA 111HP - PESO SEM/COM LASTR</v>
          </cell>
        </row>
        <row r="8906">
          <cell r="B8906" t="str">
            <v>O 8/23T**CAIXA**</v>
          </cell>
        </row>
        <row r="8907">
          <cell r="A8907">
            <v>13229</v>
          </cell>
          <cell r="B8907" t="str">
            <v>ROLO COMPACTADOR DE PNEUS ESTATICO PRESSAO VARIAVEL - MULLER</v>
          </cell>
          <cell r="C8907" t="str">
            <v>UN</v>
          </cell>
          <cell r="D8907" t="str">
            <v>2    31</v>
          </cell>
          <cell r="E8907">
            <v>1749</v>
          </cell>
          <cell r="F8907">
            <v>311749</v>
          </cell>
          <cell r="G8907">
            <v>31</v>
          </cell>
          <cell r="H8907">
            <v>1749</v>
          </cell>
          <cell r="I8907" t="str">
            <v>EQHP EQAQ 13229</v>
          </cell>
        </row>
        <row r="8908">
          <cell r="B8908" t="str">
            <v>AP-26 - AUTOPROPELIDO - POTENCIA 111HP - PESO SEM/COM LASTR</v>
          </cell>
        </row>
        <row r="8909">
          <cell r="B8909" t="str">
            <v>O 11/26 T**CAIXA**</v>
          </cell>
        </row>
        <row r="8910">
          <cell r="A8910">
            <v>14511</v>
          </cell>
          <cell r="B8910" t="str">
            <v>ROLO COMPACTADOR DE PNEUS PRESSAO VARIAVEL ESTATICO PARA ASF</v>
          </cell>
          <cell r="C8910" t="str">
            <v>UN</v>
          </cell>
          <cell r="D8910" t="str">
            <v>2    33</v>
          </cell>
          <cell r="E8910">
            <v>6757.5</v>
          </cell>
          <cell r="F8910">
            <v>336757.5</v>
          </cell>
          <cell r="G8910">
            <v>33</v>
          </cell>
          <cell r="H8910">
            <v>6757.5</v>
          </cell>
          <cell r="I8910" t="str">
            <v>EQHP EQAQ 14511</v>
          </cell>
        </row>
        <row r="8911">
          <cell r="B8911" t="str">
            <v>ALTO - AUTO PROPELIDO - DYNAPAC CP-271 - POTENCIA 100 HP - P</v>
          </cell>
        </row>
        <row r="8912">
          <cell r="B8912" t="str">
            <v>ESO SEM/COM LASTRO 11/27 T**CAIXA**</v>
          </cell>
        </row>
        <row r="8913">
          <cell r="A8913">
            <v>6066</v>
          </cell>
          <cell r="B8913" t="str">
            <v>ROLO COMPACTADOR DE PNEUS PRESSAO VARIAVEL ESTATICO PARA ASF</v>
          </cell>
          <cell r="C8913" t="str">
            <v>UN</v>
          </cell>
          <cell r="D8913" t="str">
            <v>2    41</v>
          </cell>
          <cell r="E8913">
            <v>1982.53</v>
          </cell>
          <cell r="F8913">
            <v>411982.53</v>
          </cell>
          <cell r="G8913">
            <v>41</v>
          </cell>
          <cell r="H8913">
            <v>1982.53</v>
          </cell>
          <cell r="I8913" t="str">
            <v>EQHP EQAQ 6066</v>
          </cell>
        </row>
        <row r="8914">
          <cell r="B8914" t="str">
            <v>ALTO - DYNAPAC CP-221 - AUTOPROPELIDO - POTENCIA 100 HP - PE</v>
          </cell>
        </row>
        <row r="8915">
          <cell r="B8915" t="str">
            <v>SO SEM/COM LASTRO 7,67 T/ 21,37 T**CAIXA**</v>
          </cell>
        </row>
        <row r="8916">
          <cell r="A8916">
            <v>6063</v>
          </cell>
          <cell r="B8916" t="str">
            <v>ROLO COMPACTADOR DE PNEUS, PRESSAO VARIAVEL, AUTOPROPELIDO 1</v>
          </cell>
          <cell r="C8916" t="str">
            <v>H</v>
          </cell>
          <cell r="D8916">
            <v>2</v>
          </cell>
          <cell r="E8916">
            <v>50.72</v>
          </cell>
          <cell r="F8916">
            <v>50.72</v>
          </cell>
          <cell r="H8916">
            <v>50.72</v>
          </cell>
          <cell r="I8916" t="str">
            <v>EQHP EQLC 6063</v>
          </cell>
        </row>
        <row r="8917">
          <cell r="B8917" t="str">
            <v>45HP, PESO VAZIO/C/ LASTRO 9,8/27 T, P/ SELAGEM ASFALTICA, T</v>
          </cell>
        </row>
        <row r="8918">
          <cell r="B8918" t="str">
            <v>IPO DYNAPAC CP-27 OU EQUIV (INCL MANUTENCAO/OPERACAO)</v>
          </cell>
        </row>
        <row r="8919">
          <cell r="A8919">
            <v>6051</v>
          </cell>
          <cell r="B8919" t="str">
            <v>ROLO COMPACTADOR DE PNEUS, PRESSAO VARIAVEL, AUTOPROPELIDO 9</v>
          </cell>
          <cell r="C8919" t="str">
            <v>H</v>
          </cell>
          <cell r="D8919">
            <v>2</v>
          </cell>
          <cell r="E8919">
            <v>37.869999999999997</v>
          </cell>
          <cell r="F8919">
            <v>37.869999999999997</v>
          </cell>
          <cell r="H8919">
            <v>37.869999999999997</v>
          </cell>
          <cell r="I8919" t="str">
            <v>EQHP EQLC 6051</v>
          </cell>
        </row>
        <row r="8920">
          <cell r="B8920" t="str">
            <v>4HP, PESO VAZIO/C/ LASTRO 7,6/22 T P/ SELAGEM ASFALTICA TIPO</v>
          </cell>
        </row>
        <row r="8921">
          <cell r="B8921" t="str">
            <v>DYNAPAC CP - 22 OU EQUIV (INCL MANUTENCAO/OPERACAO)</v>
          </cell>
        </row>
        <row r="8922">
          <cell r="A8922">
            <v>6054</v>
          </cell>
          <cell r="B8922" t="str">
            <v>ROLO COMPACTADOR ESTATICO LISO AUTOPROPELIDO 58,5HP, FORCA I</v>
          </cell>
          <cell r="C8922" t="str">
            <v>H</v>
          </cell>
          <cell r="D8922">
            <v>2</v>
          </cell>
          <cell r="E8922">
            <v>44.63</v>
          </cell>
          <cell r="F8922">
            <v>44.63</v>
          </cell>
          <cell r="H8922">
            <v>44.63</v>
          </cell>
          <cell r="I8922" t="str">
            <v>EQHP EQLC 6054</v>
          </cell>
        </row>
        <row r="8923">
          <cell r="B8923" t="str">
            <v>MPACTO 6 A 9T, TIPO MULLER RT-82H OU EQUIV (INCL MANUTENCAO/</v>
          </cell>
        </row>
        <row r="8924">
          <cell r="B8924" t="str">
            <v>OPERACAO)</v>
          </cell>
        </row>
        <row r="8925">
          <cell r="A8925">
            <v>13230</v>
          </cell>
          <cell r="B8925" t="str">
            <v>ROLO COMPACTADOR ESTATICO TANDEM CILINDROS LISO DE ACO - AUT</v>
          </cell>
          <cell r="C8925" t="str">
            <v>UN</v>
          </cell>
          <cell r="D8925" t="str">
            <v>2    16</v>
          </cell>
          <cell r="E8925">
            <v>4488.12</v>
          </cell>
          <cell r="F8925">
            <v>164488.12</v>
          </cell>
          <cell r="G8925">
            <v>16</v>
          </cell>
          <cell r="H8925">
            <v>4488.12</v>
          </cell>
          <cell r="I8925" t="str">
            <v>EQHP EQAQ 13230</v>
          </cell>
        </row>
        <row r="8926">
          <cell r="B8926" t="str">
            <v>OPROPELIDO - TEMA TERRA TH-10 - POTENCIA 77 HP - PESO OPERAC</v>
          </cell>
        </row>
        <row r="8927">
          <cell r="B8927" t="str">
            <v>IONAL 6,23 T**CAIXA**</v>
          </cell>
        </row>
        <row r="8928">
          <cell r="A8928">
            <v>6050</v>
          </cell>
          <cell r="B8928" t="str">
            <v>ROLO COMPACTADOR LISO VIBRATORIO REBOCAVEL PESO 5T, FORCA IM</v>
          </cell>
          <cell r="C8928" t="str">
            <v>H</v>
          </cell>
          <cell r="D8928">
            <v>2</v>
          </cell>
          <cell r="E8928">
            <v>30.43</v>
          </cell>
          <cell r="F8928">
            <v>30.43</v>
          </cell>
          <cell r="H8928">
            <v>30.43</v>
          </cell>
          <cell r="I8928" t="str">
            <v>EQHP EQLC 6050</v>
          </cell>
        </row>
        <row r="8929">
          <cell r="B8929" t="str">
            <v>PACTO 15,4T TIPO DYNAPAC CH-44 OU EQUIV</v>
          </cell>
        </row>
        <row r="8930">
          <cell r="A8930">
            <v>6049</v>
          </cell>
          <cell r="B8930" t="str">
            <v>ROLO COMPACTADOR LISO VIBRATORIO REBOCAVEL PESO 6,7T, FORCA</v>
          </cell>
          <cell r="C8930" t="str">
            <v>H</v>
          </cell>
          <cell r="D8930">
            <v>2</v>
          </cell>
          <cell r="E8930">
            <v>34.49</v>
          </cell>
          <cell r="F8930">
            <v>34.49</v>
          </cell>
          <cell r="H8930">
            <v>34.49</v>
          </cell>
          <cell r="I8930" t="str">
            <v>EQHP EQLC 6049</v>
          </cell>
        </row>
        <row r="8931">
          <cell r="B8931" t="str">
            <v>IMPACTO 20,7T TIPO DYNAPAC CFB-66 OU EQUIV</v>
          </cell>
        </row>
        <row r="8932">
          <cell r="A8932">
            <v>14513</v>
          </cell>
          <cell r="B8932" t="str">
            <v>ROLO COMPACTADOR PE DE CARNEIRO VIBRATORIO PARA SOLOS- AUTOP</v>
          </cell>
          <cell r="C8932" t="str">
            <v>UN</v>
          </cell>
          <cell r="D8932" t="str">
            <v>2    26</v>
          </cell>
          <cell r="E8932">
            <v>9924.75</v>
          </cell>
          <cell r="F8932">
            <v>269924.75</v>
          </cell>
          <cell r="G8932">
            <v>26</v>
          </cell>
          <cell r="H8932">
            <v>9924.75</v>
          </cell>
          <cell r="I8932" t="str">
            <v>EQHP EQAQ 14513</v>
          </cell>
        </row>
        <row r="8933">
          <cell r="B8933" t="str">
            <v>ROPELIDO - DYNAPAC CA-15P - POTENCIA 79 HP - PESO OPERACIONA</v>
          </cell>
        </row>
        <row r="8934">
          <cell r="B8934" t="str">
            <v>L 7,3T - IMPACTO DINAMICO 20,2 T**CAIXA**</v>
          </cell>
        </row>
        <row r="8935">
          <cell r="A8935">
            <v>6048</v>
          </cell>
          <cell r="B8935" t="str">
            <v>ROLO COMPACTADOR PE DE CARNEIRO VIBRATORIO REBOCAVEL PESO 6,</v>
          </cell>
          <cell r="C8935" t="str">
            <v>H</v>
          </cell>
          <cell r="D8935">
            <v>2</v>
          </cell>
          <cell r="E8935">
            <v>38.409999999999997</v>
          </cell>
          <cell r="F8935">
            <v>38.409999999999997</v>
          </cell>
          <cell r="H8935">
            <v>38.409999999999997</v>
          </cell>
          <cell r="I8935" t="str">
            <v>EQHP EQLC 6048</v>
          </cell>
        </row>
        <row r="8936">
          <cell r="B8936" t="str">
            <v>7T, FORCA IMPACTO 20,7T TIPO DYNAPAC CF B-66 OU EQUIV</v>
          </cell>
        </row>
        <row r="8937">
          <cell r="A8937">
            <v>6047</v>
          </cell>
          <cell r="B8937" t="str">
            <v>ROLO COMPACTADOR PE DE CARNEIRO VIBRATORIO REBOCAVEL, PESO 5</v>
          </cell>
          <cell r="C8937" t="str">
            <v>H</v>
          </cell>
          <cell r="D8937">
            <v>2</v>
          </cell>
          <cell r="E8937">
            <v>30.43</v>
          </cell>
          <cell r="F8937">
            <v>30.43</v>
          </cell>
          <cell r="H8937">
            <v>30.43</v>
          </cell>
          <cell r="I8937" t="str">
            <v>EQHP EQLC 6047</v>
          </cell>
        </row>
        <row r="8938">
          <cell r="B8938" t="str">
            <v>T, FORCA IMPACTO 15,4T TIPO DYNAPAC CH-44 OU EQUIV</v>
          </cell>
        </row>
        <row r="8939">
          <cell r="A8939">
            <v>14626</v>
          </cell>
          <cell r="B8939" t="str">
            <v>ROLO COMPACTADOR TANDEM VIBRATORIO CILINDROS LISO DE ACO - A</v>
          </cell>
          <cell r="C8939" t="str">
            <v>UN</v>
          </cell>
          <cell r="D8939" t="str">
            <v>2    60</v>
          </cell>
          <cell r="E8939">
            <v>4057.33</v>
          </cell>
          <cell r="F8939">
            <v>604057.32999999996</v>
          </cell>
          <cell r="G8939">
            <v>60</v>
          </cell>
          <cell r="H8939">
            <v>4057.33</v>
          </cell>
          <cell r="I8939" t="str">
            <v>EQHP EQAQ 14626</v>
          </cell>
        </row>
        <row r="8940">
          <cell r="B8940" t="str">
            <v>UTOPROPELIDO - DYNAPAC CC 421 - POTENCIA 121 HP - PESO OPERA</v>
          </cell>
        </row>
        <row r="8941">
          <cell r="B8941" t="str">
            <v>CIONAL 10,15 T**CAIXA**</v>
          </cell>
        </row>
        <row r="8942">
          <cell r="A8942">
            <v>13468</v>
          </cell>
          <cell r="B8942" t="str">
            <v>ROLO COMPACTADOR TANDEM VIBRATORIO CILINDROS LISO DE ACO PAR</v>
          </cell>
          <cell r="C8942" t="str">
            <v>UN</v>
          </cell>
          <cell r="D8942" t="str">
            <v>2    17</v>
          </cell>
          <cell r="E8942">
            <v>2911.58</v>
          </cell>
          <cell r="F8942">
            <v>172911.58</v>
          </cell>
          <cell r="G8942">
            <v>17</v>
          </cell>
          <cell r="H8942">
            <v>2911.58</v>
          </cell>
          <cell r="I8942" t="str">
            <v>EQHP EQAQ 13468</v>
          </cell>
        </row>
        <row r="8943">
          <cell r="B8943" t="str">
            <v>A SOLOS/ASFALTO - AUTOPROPELIDO - DYNAPAC CC-102 - POTENCIA</v>
          </cell>
        </row>
        <row r="8944">
          <cell r="B8944" t="str">
            <v>27HP - PESO OPERACIONAL 2,35 T - IMPACTO DINAMICO 4,545 T**C</v>
          </cell>
        </row>
        <row r="8945">
          <cell r="B8945" t="str">
            <v>AIXA**</v>
          </cell>
        </row>
        <row r="8946">
          <cell r="A8946">
            <v>13600</v>
          </cell>
          <cell r="B8946" t="str">
            <v>ROLO COMPACTADOR VIBRATORIO ACO LISO AUTOPROPELIDO MULLER VA</v>
          </cell>
          <cell r="C8946" t="str">
            <v>UN</v>
          </cell>
          <cell r="D8946" t="str">
            <v>2    32</v>
          </cell>
          <cell r="E8946">
            <v>3788.74</v>
          </cell>
          <cell r="F8946">
            <v>323788.74</v>
          </cell>
          <cell r="G8946">
            <v>32</v>
          </cell>
          <cell r="H8946">
            <v>3788.74</v>
          </cell>
          <cell r="I8946" t="str">
            <v>EQHP EQAQ 13600</v>
          </cell>
        </row>
        <row r="8947">
          <cell r="B8947" t="str">
            <v>P 70L, 150HP,   PESO 9,8T, IMPACTO DINAMICO 18,24/26,74 T**C</v>
          </cell>
        </row>
        <row r="8948">
          <cell r="B8948" t="str">
            <v>AIXA**</v>
          </cell>
        </row>
        <row r="8949">
          <cell r="A8949">
            <v>14489</v>
          </cell>
          <cell r="B8949" t="str">
            <v>ROLO COMPACTADOR VIBRATORIO ACO LISO AUTOPROPELIDO MULLER VA</v>
          </cell>
          <cell r="C8949" t="str">
            <v>UN</v>
          </cell>
          <cell r="D8949" t="str">
            <v>2    33</v>
          </cell>
          <cell r="E8949">
            <v>5538.56</v>
          </cell>
          <cell r="F8949">
            <v>335538.56</v>
          </cell>
          <cell r="G8949">
            <v>33</v>
          </cell>
          <cell r="H8949">
            <v>5538.56</v>
          </cell>
          <cell r="I8949" t="str">
            <v>EQHP EQAQ 14489</v>
          </cell>
        </row>
        <row r="8950">
          <cell r="B8950" t="str">
            <v>P 70P, 150HP, PESO 9,8T, IMPACTO DINAMICO 31,75 T**CAIXA**</v>
          </cell>
        </row>
        <row r="8951">
          <cell r="A8951" t="str">
            <v>ÓDIGO</v>
          </cell>
          <cell r="B8951" t="str">
            <v>| DESCRIÇÃO DO INSUMO</v>
          </cell>
          <cell r="C8951" t="str">
            <v>| UNID.</v>
          </cell>
          <cell r="D8951" t="str">
            <v>| CAT.</v>
          </cell>
          <cell r="E8951" t="str">
            <v>P R E Ç O</v>
          </cell>
          <cell r="F8951" t="str">
            <v>S  C A L C</v>
          </cell>
          <cell r="G8951" t="str">
            <v>U L A</v>
          </cell>
          <cell r="H8951" t="str">
            <v>D O S  |</v>
          </cell>
          <cell r="I8951" t="str">
            <v>COD.INTELIGENTE</v>
          </cell>
        </row>
        <row r="8952">
          <cell r="D8952">
            <v>1</v>
          </cell>
          <cell r="E8952" t="str">
            <v>.QUARTIL</v>
          </cell>
          <cell r="F8952" t="str">
            <v>MEDIANO</v>
          </cell>
          <cell r="G8952">
            <v>3</v>
          </cell>
          <cell r="H8952" t="str">
            <v>.QUARTIL</v>
          </cell>
        </row>
        <row r="8954">
          <cell r="A8954" t="str">
            <v>íNCULO..</v>
          </cell>
          <cell r="B8954" t="str">
            <v>...: NACIONAL CAIXA</v>
          </cell>
        </row>
        <row r="8956">
          <cell r="A8956">
            <v>10646</v>
          </cell>
          <cell r="B8956" t="str">
            <v>ROLO COMPACTADOR VIBRATORIO ACO LISO AUTOPROPELIDO 76HP IMPA</v>
          </cell>
          <cell r="C8956" t="str">
            <v>UN</v>
          </cell>
          <cell r="D8956" t="str">
            <v>2    25</v>
          </cell>
          <cell r="E8956" t="str">
            <v>0.424,85</v>
          </cell>
          <cell r="F8956">
            <v>250424.85</v>
          </cell>
          <cell r="G8956">
            <v>25</v>
          </cell>
          <cell r="H8956" t="str">
            <v>0.424,85</v>
          </cell>
          <cell r="I8956" t="str">
            <v>EQHP EQAQ 10646</v>
          </cell>
        </row>
        <row r="8957">
          <cell r="B8957" t="str">
            <v>CTO DINAMICO 13/19T MULLER MOD. VAP - 55L**CAIXA**</v>
          </cell>
        </row>
        <row r="8958">
          <cell r="A8958">
            <v>6069</v>
          </cell>
          <cell r="B8958" t="str">
            <v>ROLO COMPACTADOR VIBRATORIO ACO LISO REBOCAVEL MULLER RV 52L</v>
          </cell>
          <cell r="C8958" t="str">
            <v>UN</v>
          </cell>
          <cell r="D8958" t="str">
            <v>2    54</v>
          </cell>
          <cell r="E8958">
            <v>9311.09</v>
          </cell>
          <cell r="F8958">
            <v>549311.09</v>
          </cell>
          <cell r="G8958">
            <v>54</v>
          </cell>
          <cell r="H8958">
            <v>9311.09</v>
          </cell>
          <cell r="I8958" t="str">
            <v>EQHP EQAQ 6069</v>
          </cell>
        </row>
        <row r="8959">
          <cell r="B8959" t="str">
            <v>, 66HP ( P/ VIBRACAO) PESO 5T**CAIXA**</v>
          </cell>
        </row>
        <row r="8960">
          <cell r="A8960">
            <v>13467</v>
          </cell>
          <cell r="B8960" t="str">
            <v>ROLO COMPACTADOR VIBRATORIO CILINDRO LISO DE ACO PARA SOLOS</v>
          </cell>
          <cell r="C8960" t="str">
            <v>UN</v>
          </cell>
          <cell r="D8960" t="str">
            <v>2    35</v>
          </cell>
          <cell r="E8960" t="str">
            <v>0.948,31</v>
          </cell>
          <cell r="F8960">
            <v>350948.31</v>
          </cell>
          <cell r="G8960">
            <v>35</v>
          </cell>
          <cell r="H8960" t="str">
            <v>0.948,31</v>
          </cell>
          <cell r="I8960" t="str">
            <v>EQHP EQAQ 13467</v>
          </cell>
        </row>
        <row r="8961">
          <cell r="B8961" t="str">
            <v>- DYNAPAC CA-25 - AUTOPROPELIDO - POTENCIA 115HP - PESO OPER</v>
          </cell>
        </row>
        <row r="8962">
          <cell r="B8962" t="str">
            <v>ACIONAL 9,75T - IMPACTO DINAMICO 16/26,2 T**CAIXA**</v>
          </cell>
        </row>
        <row r="8963">
          <cell r="A8963">
            <v>10645</v>
          </cell>
          <cell r="B8963" t="str">
            <v>ROLO COMPACTADOR VIBRATORIO DE UM CILINDRO LISO DE ACO PARA</v>
          </cell>
          <cell r="C8963" t="str">
            <v>UN</v>
          </cell>
          <cell r="D8963" t="str">
            <v>2    24</v>
          </cell>
          <cell r="E8963">
            <v>4136.87</v>
          </cell>
          <cell r="F8963">
            <v>244136.87</v>
          </cell>
          <cell r="G8963">
            <v>24</v>
          </cell>
          <cell r="H8963">
            <v>4136.87</v>
          </cell>
          <cell r="I8963" t="str">
            <v>EQHP EQAQ 10645</v>
          </cell>
        </row>
        <row r="8964">
          <cell r="B8964" t="str">
            <v>SOLOS - DYNAPAC CA 15 - AUTOPROPELIDO - POTENCIA 79 HP - PES</v>
          </cell>
        </row>
        <row r="8965">
          <cell r="B8965" t="str">
            <v>O OPERACIONAL 6,6 T - IMPACTO DINAMICO 18,45 T**CAIXA**</v>
          </cell>
        </row>
        <row r="8966">
          <cell r="A8966">
            <v>13231</v>
          </cell>
          <cell r="B8966" t="str">
            <v>ROLO COMPACTADOR VIBRATORIO DE UM CILINDRO PE DE CARNEIRO PA</v>
          </cell>
          <cell r="C8966" t="str">
            <v>UN</v>
          </cell>
          <cell r="D8966" t="str">
            <v>2    36</v>
          </cell>
          <cell r="E8966">
            <v>3156.41</v>
          </cell>
          <cell r="F8966">
            <v>363156.41</v>
          </cell>
          <cell r="G8966">
            <v>36</v>
          </cell>
          <cell r="H8966">
            <v>3156.41</v>
          </cell>
          <cell r="I8966" t="str">
            <v>EQHP EQAQ 13231</v>
          </cell>
        </row>
        <row r="8967">
          <cell r="B8967" t="str">
            <v>RA SOLOS - DYNAPAC CA 25P - AUTOPROPELIDO - POTENCIA 115 HP</v>
          </cell>
        </row>
        <row r="8968">
          <cell r="B8968" t="str">
            <v>- PESO OPERACIONAL 10,95 T - IMPACTO DINAMICO 19,7/32,2 T **</v>
          </cell>
        </row>
        <row r="8969">
          <cell r="B8969" t="str">
            <v>CAIXA**</v>
          </cell>
        </row>
        <row r="8970">
          <cell r="A8970">
            <v>6058</v>
          </cell>
          <cell r="B8970" t="str">
            <v>ROLO COMPACTADOR VIBRATORIO LISO AUTOPROPELIDO 101HP P/ ASFA</v>
          </cell>
          <cell r="C8970" t="str">
            <v>H</v>
          </cell>
          <cell r="D8970">
            <v>2</v>
          </cell>
          <cell r="E8970">
            <v>40.57</v>
          </cell>
          <cell r="F8970">
            <v>40.57</v>
          </cell>
          <cell r="H8970">
            <v>40.57</v>
          </cell>
          <cell r="I8970" t="str">
            <v>EQHP EQLC 6058</v>
          </cell>
        </row>
        <row r="8971">
          <cell r="B8971" t="str">
            <v>LTO, PESO 7,5T, FORCA IMPACTO 13 A 19,2 T TIPO DYNAPAC CA-15</v>
          </cell>
        </row>
        <row r="8972">
          <cell r="B8972" t="str">
            <v>A OU EQUIV (INCL MANUTENCAO/OPERACAO)</v>
          </cell>
        </row>
        <row r="8973">
          <cell r="A8973">
            <v>6065</v>
          </cell>
          <cell r="B8973" t="str">
            <v>ROLO COMPACTADOR VIBRATORIO LISO AUTOPROPELIDO 101HP P/ SOLO</v>
          </cell>
          <cell r="C8973" t="str">
            <v>H</v>
          </cell>
          <cell r="D8973">
            <v>2</v>
          </cell>
          <cell r="E8973">
            <v>40.57</v>
          </cell>
          <cell r="F8973">
            <v>40.57</v>
          </cell>
          <cell r="H8973">
            <v>40.57</v>
          </cell>
          <cell r="I8973" t="str">
            <v>EQHP EQLC 6065</v>
          </cell>
        </row>
        <row r="8974">
          <cell r="B8974" t="str">
            <v>S, PESO 6,58T, FORCA IMPACTO 18 T, TIPO DYNAPAC CA- 15 OU EQ</v>
          </cell>
        </row>
        <row r="8975">
          <cell r="B8975" t="str">
            <v>UIV (INCL MANUTENCAO/OPERACAO)</v>
          </cell>
        </row>
        <row r="8976">
          <cell r="A8976">
            <v>6052</v>
          </cell>
          <cell r="B8976" t="str">
            <v>ROLO COMPACTADOR VIBRATORIO LISO AUTOPROPELIDO 65HP, FORCA I</v>
          </cell>
          <cell r="C8976" t="str">
            <v>H</v>
          </cell>
          <cell r="D8976">
            <v>2</v>
          </cell>
          <cell r="E8976">
            <v>47.34</v>
          </cell>
          <cell r="F8976">
            <v>47.34</v>
          </cell>
          <cell r="H8976">
            <v>47.34</v>
          </cell>
          <cell r="I8976" t="str">
            <v>EQHP EQLC 6052</v>
          </cell>
        </row>
        <row r="8977">
          <cell r="B8977" t="str">
            <v>MPACTO 18T, TIPO MULLER VAP-70 L OU EQUIV (INCL MANUTENCAO/O</v>
          </cell>
        </row>
        <row r="8978">
          <cell r="B8978" t="str">
            <v>PERACAO)</v>
          </cell>
        </row>
        <row r="8979">
          <cell r="A8979">
            <v>6056</v>
          </cell>
          <cell r="B8979" t="str">
            <v>ROLO COMPACTADOR VIBRATORIO LISO AUTOPROPELIDO 76HP, FORCA I</v>
          </cell>
          <cell r="C8979" t="str">
            <v>H</v>
          </cell>
          <cell r="D8979">
            <v>2</v>
          </cell>
          <cell r="E8979">
            <v>47.34</v>
          </cell>
          <cell r="F8979">
            <v>47.34</v>
          </cell>
          <cell r="H8979">
            <v>47.34</v>
          </cell>
          <cell r="I8979" t="str">
            <v>EQHP EQLC 6056</v>
          </cell>
        </row>
        <row r="8980">
          <cell r="B8980" t="str">
            <v>MPACTO 11T, TIPO MULLER VAP-SSA OU EQUIV (INCL MANUTENCAO/OP</v>
          </cell>
        </row>
        <row r="8981">
          <cell r="B8981" t="str">
            <v>ERACAO)</v>
          </cell>
        </row>
        <row r="8982">
          <cell r="A8982" t="str">
            <v>ÓDIGO</v>
          </cell>
          <cell r="B8982" t="str">
            <v>| DESCRIÇÃO DO INSUMO</v>
          </cell>
          <cell r="C8982" t="str">
            <v>| UNID.</v>
          </cell>
          <cell r="D8982" t="str">
            <v>| CAT.</v>
          </cell>
          <cell r="E8982" t="str">
            <v>P R E Ç O</v>
          </cell>
          <cell r="F8982" t="str">
            <v>S  C A L C</v>
          </cell>
          <cell r="G8982" t="str">
            <v>U L A</v>
          </cell>
          <cell r="H8982" t="str">
            <v>D O S  |</v>
          </cell>
          <cell r="I8982" t="str">
            <v>COD.INTELIGENTE</v>
          </cell>
        </row>
        <row r="8983">
          <cell r="D8983">
            <v>1</v>
          </cell>
          <cell r="E8983" t="str">
            <v>.QUARTIL</v>
          </cell>
          <cell r="F8983" t="str">
            <v>MEDIANO</v>
          </cell>
          <cell r="G8983">
            <v>3</v>
          </cell>
          <cell r="H8983" t="str">
            <v>.QUARTIL</v>
          </cell>
        </row>
        <row r="8985">
          <cell r="A8985" t="str">
            <v>íNCULO..</v>
          </cell>
          <cell r="B8985" t="str">
            <v>...: NACIONAL CAIXA</v>
          </cell>
        </row>
        <row r="8987">
          <cell r="A8987">
            <v>6059</v>
          </cell>
          <cell r="B8987" t="str">
            <v>ROLO COMPACTADOR VIBRATORIO LISO AUTOPROPELIDO 83HP, FORCA I</v>
          </cell>
          <cell r="C8987" t="str">
            <v>H</v>
          </cell>
          <cell r="D8987">
            <v>2</v>
          </cell>
          <cell r="E8987">
            <v>57.48</v>
          </cell>
          <cell r="F8987">
            <v>57.48</v>
          </cell>
          <cell r="H8987">
            <v>57.48</v>
          </cell>
          <cell r="I8987" t="str">
            <v>EQHP EQLC 6059</v>
          </cell>
        </row>
        <row r="8988">
          <cell r="B8988" t="str">
            <v>MPACTO 11T, TIPO MULLER VAP-SSL OU EQUIV (INCL MANUTENCAO/OP</v>
          </cell>
        </row>
        <row r="8989">
          <cell r="B8989" t="str">
            <v>ERACAO)</v>
          </cell>
        </row>
        <row r="8990">
          <cell r="A8990">
            <v>10758</v>
          </cell>
          <cell r="B8990" t="str">
            <v>ROLO COMPACTADOR VIBRATORIO LISO TANDEM AUTOPROPELIDO 11 CV,</v>
          </cell>
          <cell r="C8990" t="str">
            <v>H</v>
          </cell>
          <cell r="D8990">
            <v>2</v>
          </cell>
          <cell r="E8990">
            <v>23.67</v>
          </cell>
          <cell r="F8990">
            <v>23.67</v>
          </cell>
          <cell r="H8990">
            <v>23.67</v>
          </cell>
          <cell r="I8990" t="str">
            <v>EQHP EQLC 10758</v>
          </cell>
        </row>
        <row r="8991">
          <cell r="B8991" t="str">
            <v>PESO 1,9T FORCA IMPACTO 4,2 T TIPO DYNAPAC CG -11 OU EQUIV</v>
          </cell>
        </row>
        <row r="8992">
          <cell r="B8992" t="str">
            <v>(INCL MANUTENCAO/OPERACAO)</v>
          </cell>
        </row>
        <row r="8993">
          <cell r="A8993">
            <v>6062</v>
          </cell>
          <cell r="B8993" t="str">
            <v>ROLO COMPACTADOR VIBRATORIO PE DE CARNEIRO AUTOPROPELIDO 125</v>
          </cell>
          <cell r="C8993" t="str">
            <v>H</v>
          </cell>
          <cell r="D8993">
            <v>1</v>
          </cell>
          <cell r="E8993">
            <v>47.34</v>
          </cell>
          <cell r="F8993">
            <v>47.34</v>
          </cell>
          <cell r="H8993">
            <v>47.34</v>
          </cell>
          <cell r="I8993" t="str">
            <v>EQHP EQLC 6062</v>
          </cell>
        </row>
        <row r="8994">
          <cell r="B8994" t="str">
            <v>HP PESO 11,1T, FORCA IMPACTO 31,1 TIPO DYNAPAC CA-25 PD OU E</v>
          </cell>
        </row>
        <row r="8995">
          <cell r="B8995" t="str">
            <v>QUIV (INCL MANUTENCAO/OPERACAO)</v>
          </cell>
        </row>
        <row r="8996">
          <cell r="A8996">
            <v>6060</v>
          </cell>
          <cell r="B8996" t="str">
            <v>ROLO COMPACTADOR VIBRATORIO PE DE CARNEIRO AUTOPROPELIDO 83H</v>
          </cell>
          <cell r="C8996" t="str">
            <v>H</v>
          </cell>
          <cell r="D8996">
            <v>2</v>
          </cell>
          <cell r="E8996">
            <v>40.57</v>
          </cell>
          <cell r="F8996">
            <v>40.57</v>
          </cell>
          <cell r="H8996">
            <v>40.57</v>
          </cell>
          <cell r="I8996" t="str">
            <v>EQHP EQLC 6060</v>
          </cell>
        </row>
        <row r="8997">
          <cell r="B8997" t="str">
            <v>P, FORCA IMPACTO 19T, TIPO MULLER VAP-SSP OU EQUIV (INCL MAN</v>
          </cell>
        </row>
        <row r="8998">
          <cell r="B8998" t="str">
            <v>UTENCAO/OPERACAO)</v>
          </cell>
        </row>
        <row r="8999">
          <cell r="A8999">
            <v>13469</v>
          </cell>
          <cell r="B8999" t="str">
            <v>ROLO COMPACTADOR VIBRATORIO PE DE CARNEIRO COM TRACAO NO TAM</v>
          </cell>
          <cell r="C8999" t="str">
            <v>UN</v>
          </cell>
          <cell r="D8999" t="str">
            <v>2    39</v>
          </cell>
          <cell r="E8999" t="str">
            <v>0.163,22</v>
          </cell>
          <cell r="F8999">
            <v>390163.22</v>
          </cell>
          <cell r="G8999">
            <v>39</v>
          </cell>
          <cell r="H8999" t="str">
            <v>0.163,22</v>
          </cell>
          <cell r="I8999" t="str">
            <v>EQHP EQAQ 13469</v>
          </cell>
        </row>
        <row r="9000">
          <cell r="B9000" t="str">
            <v>BOR PARA SOLOS - AUTOPROPELIDO - DYNAPAC CA-25 PD - POTENCIA</v>
          </cell>
        </row>
        <row r="9001">
          <cell r="B9001" t="str">
            <v>115 HP - PEOS OPERACIONAL 11,25 T - IMPACTO DINAMICO 32,6 T</v>
          </cell>
        </row>
        <row r="9002">
          <cell r="B9002" t="str">
            <v>**CAIXA**</v>
          </cell>
        </row>
        <row r="9003">
          <cell r="A9003">
            <v>13365</v>
          </cell>
          <cell r="B9003" t="str">
            <v>ROLO COMPACTADOR VIBRATORIO TANDEM CILINDROS LISO DE ACO PAR</v>
          </cell>
          <cell r="C9003" t="str">
            <v>UN</v>
          </cell>
          <cell r="D9003" t="str">
            <v>2    36</v>
          </cell>
          <cell r="E9003" t="str">
            <v>0.104,38</v>
          </cell>
          <cell r="F9003">
            <v>360104.38</v>
          </cell>
          <cell r="G9003">
            <v>36</v>
          </cell>
          <cell r="H9003" t="str">
            <v>0.104,38</v>
          </cell>
          <cell r="I9003" t="str">
            <v>EQHP EQAQ 13365</v>
          </cell>
        </row>
        <row r="9004">
          <cell r="B9004" t="str">
            <v>A SOLO/ASFALTO - DYNAPAC CC-142 - AUTOPROPELIDO - POTENCIA 4</v>
          </cell>
        </row>
        <row r="9005">
          <cell r="B9005" t="str">
            <v>0 HP - PESO OPERACIONAL 3,9 T - IMPACTO DINAMICO 3,33T**CAIX</v>
          </cell>
        </row>
        <row r="9006">
          <cell r="B9006" t="str">
            <v>A**</v>
          </cell>
        </row>
        <row r="9007">
          <cell r="A9007">
            <v>11282</v>
          </cell>
          <cell r="B9007" t="str">
            <v>ROLO COMPACTADOR VIBRATORIO TANDEM CILINDROS LISOS DE ACO -</v>
          </cell>
          <cell r="C9007" t="str">
            <v>UN</v>
          </cell>
          <cell r="D9007" t="str">
            <v>2    10</v>
          </cell>
          <cell r="E9007">
            <v>5050.0600000000004</v>
          </cell>
          <cell r="F9007">
            <v>105050.06</v>
          </cell>
          <cell r="G9007">
            <v>10</v>
          </cell>
          <cell r="H9007">
            <v>5050.0600000000004</v>
          </cell>
          <cell r="I9007" t="str">
            <v>EQHP EQAQ 11282</v>
          </cell>
        </row>
        <row r="9008">
          <cell r="B9008" t="str">
            <v>DYNAPAC LR-95 - POTENCIA 13 CV - PESO OPERACIONAL 1550 KG -</v>
          </cell>
        </row>
        <row r="9009">
          <cell r="B9009" t="str">
            <v>IMPACTO DINAMICO 2,877 T**CAIXA**</v>
          </cell>
        </row>
        <row r="9010">
          <cell r="A9010">
            <v>13624</v>
          </cell>
          <cell r="B9010" t="str">
            <v>ROMPEDOR ELETRICO, MONOFASICO, MARCA WACKER, MOD. EH 8,  1,1</v>
          </cell>
          <cell r="C9010" t="str">
            <v>UN</v>
          </cell>
          <cell r="D9010">
            <v>2</v>
          </cell>
          <cell r="E9010">
            <v>6562.58</v>
          </cell>
          <cell r="F9010">
            <v>6562.58</v>
          </cell>
          <cell r="H9010">
            <v>6562.58</v>
          </cell>
          <cell r="I9010" t="str">
            <v>EQHP EQAQ 13624</v>
          </cell>
        </row>
        <row r="9011">
          <cell r="B9011" t="str">
            <v>KW (1,44 HP), PESO = 8 KG</v>
          </cell>
        </row>
        <row r="9012">
          <cell r="A9012">
            <v>11578</v>
          </cell>
          <cell r="B9012" t="str">
            <v>ROSETA LATAO CROMADO TIPO 203 LA FONTE P/ FECHADURA PORTA</v>
          </cell>
          <cell r="C9012" t="str">
            <v>UN</v>
          </cell>
          <cell r="D9012">
            <v>2</v>
          </cell>
          <cell r="E9012">
            <v>3.25</v>
          </cell>
          <cell r="F9012">
            <v>3.5</v>
          </cell>
          <cell r="H9012">
            <v>3.97</v>
          </cell>
          <cell r="I9012" t="str">
            <v>MATE MDIV 11578</v>
          </cell>
        </row>
        <row r="9013">
          <cell r="A9013">
            <v>11577</v>
          </cell>
          <cell r="B9013" t="str">
            <v>ROSETA LATAO CROMADO TIPO 303 LA FONTE P/ FECHADURA PORTA</v>
          </cell>
          <cell r="C9013" t="str">
            <v>UN</v>
          </cell>
          <cell r="D9013">
            <v>2</v>
          </cell>
          <cell r="E9013">
            <v>5.91</v>
          </cell>
          <cell r="F9013">
            <v>6.37</v>
          </cell>
          <cell r="H9013">
            <v>7.24</v>
          </cell>
          <cell r="I9013" t="str">
            <v>MATE MDIV 11577</v>
          </cell>
        </row>
        <row r="9014">
          <cell r="A9014">
            <v>1115</v>
          </cell>
          <cell r="B9014" t="str">
            <v>RUFO CHAPA GALVANIZADA NUM 24 L = 16CM</v>
          </cell>
          <cell r="C9014" t="str">
            <v>M</v>
          </cell>
          <cell r="D9014">
            <v>2</v>
          </cell>
          <cell r="E9014">
            <v>9.93</v>
          </cell>
          <cell r="F9014">
            <v>11.4</v>
          </cell>
          <cell r="H9014">
            <v>14.08</v>
          </cell>
          <cell r="I9014" t="str">
            <v>MATE MDIV 1115</v>
          </cell>
        </row>
        <row r="9015">
          <cell r="A9015">
            <v>1116</v>
          </cell>
          <cell r="B9015" t="str">
            <v>RUFO CHAPA GALVANIZADA NUM 24 L = 25CM</v>
          </cell>
          <cell r="C9015" t="str">
            <v>M</v>
          </cell>
          <cell r="D9015">
            <v>2</v>
          </cell>
          <cell r="E9015">
            <v>12.1</v>
          </cell>
          <cell r="F9015">
            <v>13.89</v>
          </cell>
          <cell r="H9015">
            <v>17.16</v>
          </cell>
          <cell r="I9015" t="str">
            <v>MATE MDIV 1116</v>
          </cell>
        </row>
        <row r="9016">
          <cell r="A9016">
            <v>1111</v>
          </cell>
          <cell r="B9016" t="str">
            <v>RUFO CHAPA GALVANIZADA NUM 24 L = 33CM</v>
          </cell>
          <cell r="C9016" t="str">
            <v>M</v>
          </cell>
          <cell r="D9016">
            <v>2</v>
          </cell>
          <cell r="E9016">
            <v>20.48</v>
          </cell>
          <cell r="F9016">
            <v>23.51</v>
          </cell>
          <cell r="H9016">
            <v>29.04</v>
          </cell>
          <cell r="I9016" t="str">
            <v>MATE MDIV 1111</v>
          </cell>
        </row>
        <row r="9017">
          <cell r="A9017">
            <v>1114</v>
          </cell>
          <cell r="B9017" t="str">
            <v>RUFO CHAPA GALVANIZADA NUM 24 L = 50CM</v>
          </cell>
          <cell r="C9017" t="str">
            <v>M</v>
          </cell>
          <cell r="D9017">
            <v>2</v>
          </cell>
          <cell r="E9017">
            <v>18</v>
          </cell>
          <cell r="F9017">
            <v>20.66</v>
          </cell>
          <cell r="H9017">
            <v>25.52</v>
          </cell>
          <cell r="I9017" t="str">
            <v>MATE MDIV 1114</v>
          </cell>
        </row>
        <row r="9018">
          <cell r="A9018">
            <v>1113</v>
          </cell>
          <cell r="B9018" t="str">
            <v>RUFO CHAPA GALVANIZADA NUM 26 L = 35CM</v>
          </cell>
          <cell r="C9018" t="str">
            <v>M</v>
          </cell>
          <cell r="D9018">
            <v>2</v>
          </cell>
          <cell r="E9018">
            <v>12.32</v>
          </cell>
          <cell r="F9018">
            <v>14.14</v>
          </cell>
          <cell r="H9018">
            <v>17.46</v>
          </cell>
          <cell r="I9018" t="str">
            <v>MATE MDIV 1113</v>
          </cell>
        </row>
        <row r="9019">
          <cell r="A9019">
            <v>20214</v>
          </cell>
          <cell r="B9019" t="str">
            <v>RUFO P/ TELHA FIBROCIMENTO CANALETE 49 OU KALHETA</v>
          </cell>
          <cell r="C9019" t="str">
            <v>UN</v>
          </cell>
          <cell r="D9019">
            <v>2</v>
          </cell>
          <cell r="E9019">
            <v>8.58</v>
          </cell>
          <cell r="F9019">
            <v>10.35</v>
          </cell>
          <cell r="H9019">
            <v>11.77</v>
          </cell>
          <cell r="I9019" t="str">
            <v>MATE MDIV 20214</v>
          </cell>
        </row>
        <row r="9020">
          <cell r="A9020">
            <v>11064</v>
          </cell>
          <cell r="B9020" t="str">
            <v>RUFO P/ TELHA FIBROCIMENTO CANALETE 90 OU KALHETAO</v>
          </cell>
          <cell r="C9020" t="str">
            <v>UN</v>
          </cell>
          <cell r="D9020">
            <v>2</v>
          </cell>
          <cell r="E9020">
            <v>5.67</v>
          </cell>
          <cell r="F9020">
            <v>6.84</v>
          </cell>
          <cell r="H9020">
            <v>7.78</v>
          </cell>
          <cell r="I9020" t="str">
            <v>MATE MDIV 11064</v>
          </cell>
        </row>
        <row r="9021">
          <cell r="A9021">
            <v>20215</v>
          </cell>
          <cell r="B9021" t="str">
            <v>RUFO P/ TELHA FIBROCIMENTO MAXIPLAC OU ETERMAX</v>
          </cell>
          <cell r="C9021" t="str">
            <v>UN</v>
          </cell>
          <cell r="D9021">
            <v>2</v>
          </cell>
          <cell r="E9021">
            <v>12.32</v>
          </cell>
          <cell r="F9021">
            <v>14.86</v>
          </cell>
          <cell r="H9021">
            <v>16.899999999999999</v>
          </cell>
          <cell r="I9021" t="str">
            <v>MATE MDIV 20215</v>
          </cell>
        </row>
        <row r="9022">
          <cell r="A9022">
            <v>7237</v>
          </cell>
          <cell r="B9022" t="str">
            <v>RUFO P/ TELHA FIBROCIMENTO ONDULADA</v>
          </cell>
          <cell r="C9022" t="str">
            <v>UN</v>
          </cell>
          <cell r="D9022">
            <v>2</v>
          </cell>
          <cell r="E9022">
            <v>12</v>
          </cell>
          <cell r="F9022">
            <v>14.48</v>
          </cell>
          <cell r="H9022">
            <v>16.46</v>
          </cell>
          <cell r="I9022" t="str">
            <v>MATE MDIV 7237</v>
          </cell>
        </row>
        <row r="9023">
          <cell r="A9023">
            <v>16</v>
          </cell>
          <cell r="B9023" t="str">
            <v>SABAO</v>
          </cell>
          <cell r="C9023" t="str">
            <v>KG</v>
          </cell>
          <cell r="D9023">
            <v>2</v>
          </cell>
          <cell r="E9023">
            <v>1.39</v>
          </cell>
          <cell r="F9023">
            <v>2.37</v>
          </cell>
          <cell r="H9023">
            <v>3.08</v>
          </cell>
          <cell r="I9023" t="str">
            <v>MATE MDIV 16</v>
          </cell>
        </row>
        <row r="9024">
          <cell r="A9024">
            <v>21103</v>
          </cell>
          <cell r="B9024" t="str">
            <v>SABONETEIRA EM ALUMINIO 15 X 15 CM DE SOBREPOR</v>
          </cell>
          <cell r="C9024" t="str">
            <v>UN</v>
          </cell>
          <cell r="D9024">
            <v>2</v>
          </cell>
          <cell r="E9024">
            <v>24.39</v>
          </cell>
          <cell r="F9024">
            <v>27.55</v>
          </cell>
          <cell r="H9024">
            <v>31.13</v>
          </cell>
          <cell r="I9024" t="str">
            <v>MATE MDIV 21103</v>
          </cell>
        </row>
        <row r="9025">
          <cell r="A9025">
            <v>11757</v>
          </cell>
          <cell r="B9025" t="str">
            <v>SABONETEIRA EM METAL CROMADO TP CONCHA DE SOBREPOR</v>
          </cell>
          <cell r="C9025" t="str">
            <v>UN</v>
          </cell>
          <cell r="D9025">
            <v>1</v>
          </cell>
          <cell r="E9025">
            <v>20.8</v>
          </cell>
          <cell r="F9025">
            <v>23.5</v>
          </cell>
          <cell r="H9025">
            <v>26.55</v>
          </cell>
          <cell r="I9025" t="str">
            <v>MATE MDIV 11757</v>
          </cell>
        </row>
        <row r="9026">
          <cell r="A9026">
            <v>11758</v>
          </cell>
          <cell r="B9026" t="str">
            <v>SABONETEIRA EM VIDRO C/ SUPORTE EM ACO INOX P/ SABAO LIQUIDO</v>
          </cell>
          <cell r="C9026" t="str">
            <v>UN</v>
          </cell>
          <cell r="D9026">
            <v>2</v>
          </cell>
          <cell r="E9026">
            <v>15.61</v>
          </cell>
          <cell r="F9026">
            <v>17.64</v>
          </cell>
          <cell r="H9026">
            <v>19.93</v>
          </cell>
          <cell r="I9026" t="str">
            <v>MATE MDIV 11758</v>
          </cell>
        </row>
        <row r="9027">
          <cell r="A9027">
            <v>4269</v>
          </cell>
          <cell r="B9027" t="str">
            <v>SABONETEIRA LOUCA BRANCA 15 X 15CM</v>
          </cell>
          <cell r="C9027" t="str">
            <v>UN</v>
          </cell>
          <cell r="D9027">
            <v>2</v>
          </cell>
          <cell r="E9027">
            <v>13.66</v>
          </cell>
          <cell r="F9027">
            <v>13.66</v>
          </cell>
          <cell r="H9027">
            <v>16.73</v>
          </cell>
          <cell r="I9027" t="str">
            <v>MATE MDIV 4269</v>
          </cell>
        </row>
        <row r="9028">
          <cell r="A9028">
            <v>4270</v>
          </cell>
          <cell r="B9028" t="str">
            <v>SABONETEIRA LOUCA BRANCA 7,5 X 15CM</v>
          </cell>
          <cell r="C9028" t="str">
            <v>UN</v>
          </cell>
          <cell r="D9028">
            <v>2</v>
          </cell>
          <cell r="E9028">
            <v>9.86</v>
          </cell>
          <cell r="F9028">
            <v>9.86</v>
          </cell>
          <cell r="H9028">
            <v>12.08</v>
          </cell>
          <cell r="I9028" t="str">
            <v>MATE MDIV 4270</v>
          </cell>
        </row>
        <row r="9029">
          <cell r="A9029">
            <v>25988</v>
          </cell>
          <cell r="B9029" t="str">
            <v>SACO DE ANINHAGEM</v>
          </cell>
          <cell r="C9029" t="str">
            <v>M2</v>
          </cell>
          <cell r="D9029">
            <v>2</v>
          </cell>
          <cell r="E9029">
            <v>1.21</v>
          </cell>
          <cell r="F9029">
            <v>1.7</v>
          </cell>
          <cell r="H9029">
            <v>2.61</v>
          </cell>
          <cell r="I9029" t="str">
            <v>MATE MDIV 25988</v>
          </cell>
        </row>
        <row r="9030">
          <cell r="A9030">
            <v>6076</v>
          </cell>
          <cell r="B9030" t="str">
            <v>SAIBRO</v>
          </cell>
          <cell r="C9030" t="str">
            <v>M3</v>
          </cell>
          <cell r="D9030">
            <v>1</v>
          </cell>
          <cell r="E9030">
            <v>29.9</v>
          </cell>
          <cell r="F9030">
            <v>31</v>
          </cell>
          <cell r="H9030">
            <v>35</v>
          </cell>
          <cell r="I9030" t="str">
            <v>MATE MDIV 6076</v>
          </cell>
        </row>
        <row r="9031">
          <cell r="A9031">
            <v>12413</v>
          </cell>
          <cell r="B9031" t="str">
            <v>SAIDA EM T FLANGE EM PE FERRO GALV 2 1/2" (COMBATE INCENDIO)</v>
          </cell>
          <cell r="C9031" t="str">
            <v>UN</v>
          </cell>
          <cell r="D9031">
            <v>2</v>
          </cell>
          <cell r="E9031">
            <v>88.21</v>
          </cell>
          <cell r="F9031">
            <v>109</v>
          </cell>
          <cell r="H9031">
            <v>132.31</v>
          </cell>
          <cell r="I9031" t="str">
            <v>MATE MHIS 12413</v>
          </cell>
        </row>
        <row r="9032">
          <cell r="A9032">
            <v>6082</v>
          </cell>
          <cell r="B9032" t="str">
            <v>SALARIO MINIMO (HORA)</v>
          </cell>
          <cell r="C9032" t="str">
            <v>H</v>
          </cell>
          <cell r="D9032">
            <v>2</v>
          </cell>
          <cell r="E9032">
            <v>1.88</v>
          </cell>
          <cell r="F9032">
            <v>1.88</v>
          </cell>
          <cell r="H9032">
            <v>1.88</v>
          </cell>
          <cell r="I9032" t="str">
            <v>MOBR MOBT 6082</v>
          </cell>
        </row>
        <row r="9033">
          <cell r="A9033">
            <v>11653</v>
          </cell>
          <cell r="B9033" t="str">
            <v>SALARIO MINIMO (MENSAL)</v>
          </cell>
          <cell r="C9033" t="str">
            <v>MES</v>
          </cell>
          <cell r="D9033">
            <v>1</v>
          </cell>
          <cell r="E9033">
            <v>415</v>
          </cell>
          <cell r="F9033">
            <v>415</v>
          </cell>
          <cell r="H9033">
            <v>415</v>
          </cell>
          <cell r="I9033" t="str">
            <v>MOBR MOBT 11653</v>
          </cell>
        </row>
        <row r="9034">
          <cell r="A9034">
            <v>13109</v>
          </cell>
          <cell r="B9034" t="str">
            <v>SAPATA DE PVC ADITIVADO NERVURADO D = 6"</v>
          </cell>
          <cell r="C9034" t="str">
            <v>UN</v>
          </cell>
          <cell r="D9034">
            <v>2</v>
          </cell>
          <cell r="E9034">
            <v>65.78</v>
          </cell>
          <cell r="F9034">
            <v>65.78</v>
          </cell>
          <cell r="H9034">
            <v>65.78</v>
          </cell>
          <cell r="I9034" t="str">
            <v>MATE POCO 13109</v>
          </cell>
        </row>
        <row r="9035">
          <cell r="A9035">
            <v>13110</v>
          </cell>
          <cell r="B9035" t="str">
            <v>SAPATA DE PVC ADITIVADO NERVURADO D = 8"</v>
          </cell>
          <cell r="C9035" t="str">
            <v>UN</v>
          </cell>
          <cell r="D9035">
            <v>2</v>
          </cell>
          <cell r="E9035">
            <v>128.93</v>
          </cell>
          <cell r="F9035">
            <v>128.93</v>
          </cell>
          <cell r="H9035">
            <v>128.93</v>
          </cell>
          <cell r="I9035" t="str">
            <v>MATE POCO 13110</v>
          </cell>
        </row>
        <row r="9036">
          <cell r="A9036">
            <v>7581</v>
          </cell>
          <cell r="B9036" t="str">
            <v>SAPATILHA EM ACO GALV P/ CABOS DN ATE 5/8"</v>
          </cell>
          <cell r="C9036" t="str">
            <v>UN</v>
          </cell>
          <cell r="D9036">
            <v>2</v>
          </cell>
          <cell r="E9036">
            <v>0.56000000000000005</v>
          </cell>
          <cell r="F9036">
            <v>1.1100000000000001</v>
          </cell>
          <cell r="H9036">
            <v>1.22</v>
          </cell>
          <cell r="I9036" t="str">
            <v>MATE MELE 7581</v>
          </cell>
        </row>
        <row r="9037">
          <cell r="A9037">
            <v>7574</v>
          </cell>
          <cell r="B9037" t="str">
            <v>SECCIONADOR PRE-FORMADO P/ CERCA ARAME REF PLP SIMILAR</v>
          </cell>
          <cell r="C9037" t="str">
            <v>UN</v>
          </cell>
          <cell r="D9037">
            <v>2</v>
          </cell>
          <cell r="E9037">
            <v>2.11</v>
          </cell>
          <cell r="F9037">
            <v>2.33</v>
          </cell>
          <cell r="H9037">
            <v>3.12</v>
          </cell>
          <cell r="I9037" t="str">
            <v>MATE MELE 7574</v>
          </cell>
        </row>
        <row r="9038">
          <cell r="A9038">
            <v>7575</v>
          </cell>
          <cell r="B9038" t="str">
            <v>SECCIONADOR 3P SOB CARG ICF 630A 600V C/BASE UNIELETRO</v>
          </cell>
          <cell r="C9038" t="str">
            <v>UN</v>
          </cell>
          <cell r="D9038">
            <v>2</v>
          </cell>
          <cell r="E9038">
            <v>1725.21</v>
          </cell>
          <cell r="F9038">
            <v>1903.69</v>
          </cell>
          <cell r="H9038">
            <v>2546.12</v>
          </cell>
          <cell r="I9038" t="str">
            <v>MATE MELE 7575</v>
          </cell>
        </row>
        <row r="9039">
          <cell r="A9039">
            <v>4734</v>
          </cell>
          <cell r="B9039" t="str">
            <v>SEIXO ROLADO</v>
          </cell>
          <cell r="C9039" t="str">
            <v>M3</v>
          </cell>
          <cell r="D9039">
            <v>2</v>
          </cell>
          <cell r="E9039">
            <v>63.65</v>
          </cell>
          <cell r="F9039">
            <v>68.599999999999994</v>
          </cell>
          <cell r="H9039">
            <v>76.05</v>
          </cell>
          <cell r="I9039" t="str">
            <v>MATE MDIV 4734</v>
          </cell>
        </row>
        <row r="9040">
          <cell r="A9040">
            <v>6085</v>
          </cell>
          <cell r="B9040" t="str">
            <v>SELADOR ACRILICO</v>
          </cell>
          <cell r="C9040" t="str">
            <v>L</v>
          </cell>
          <cell r="D9040">
            <v>2</v>
          </cell>
          <cell r="E9040">
            <v>6.43</v>
          </cell>
          <cell r="F9040">
            <v>7.74</v>
          </cell>
          <cell r="H9040">
            <v>8.57</v>
          </cell>
          <cell r="I9040" t="str">
            <v>MATE MDIV 6085</v>
          </cell>
        </row>
        <row r="9041">
          <cell r="A9041">
            <v>6087</v>
          </cell>
          <cell r="B9041" t="str">
            <v>SELADOR ACRILICO P/ PAREDES INTERIOR/EXTERIOR</v>
          </cell>
          <cell r="C9041" t="str">
            <v>GL</v>
          </cell>
          <cell r="D9041">
            <v>2</v>
          </cell>
          <cell r="E9041">
            <v>25.31</v>
          </cell>
          <cell r="F9041">
            <v>30.46</v>
          </cell>
          <cell r="H9041">
            <v>33.75</v>
          </cell>
          <cell r="I9041" t="str">
            <v>MATE MDIV 6087</v>
          </cell>
        </row>
        <row r="9042">
          <cell r="A9042">
            <v>6090</v>
          </cell>
          <cell r="B9042" t="str">
            <v>SELADOR LATEX PVA</v>
          </cell>
          <cell r="C9042" t="str">
            <v>L</v>
          </cell>
          <cell r="D9042">
            <v>2</v>
          </cell>
          <cell r="E9042">
            <v>7.5</v>
          </cell>
          <cell r="F9042">
            <v>9.02</v>
          </cell>
          <cell r="H9042">
            <v>10</v>
          </cell>
          <cell r="I9042" t="str">
            <v>MATE MDIV 6090</v>
          </cell>
        </row>
        <row r="9043">
          <cell r="A9043">
            <v>6083</v>
          </cell>
          <cell r="B9043" t="str">
            <v>SELADOR LATEX PVA</v>
          </cell>
          <cell r="C9043" t="str">
            <v>GL</v>
          </cell>
          <cell r="D9043">
            <v>1</v>
          </cell>
          <cell r="E9043">
            <v>27</v>
          </cell>
          <cell r="F9043">
            <v>32.5</v>
          </cell>
          <cell r="H9043">
            <v>36</v>
          </cell>
          <cell r="I9043" t="str">
            <v>MATE MDIV 6083</v>
          </cell>
        </row>
        <row r="9044">
          <cell r="A9044">
            <v>1373</v>
          </cell>
          <cell r="B9044" t="str">
            <v>SELADOR MINERAL BASE SILICATOS P/ TRATAM. ESPECIAL (SISTEMA</v>
          </cell>
          <cell r="C9044" t="str">
            <v>6KG</v>
          </cell>
          <cell r="D9044">
            <v>2</v>
          </cell>
          <cell r="E9044">
            <v>24.55</v>
          </cell>
          <cell r="F9044">
            <v>27.77</v>
          </cell>
          <cell r="H9044">
            <v>35.22</v>
          </cell>
          <cell r="I9044" t="str">
            <v>MATE MDIV 1373</v>
          </cell>
        </row>
        <row r="9045">
          <cell r="B9045" t="str">
            <v>IMPERMEAB)HEY'DI VIAPOL</v>
          </cell>
        </row>
        <row r="9046">
          <cell r="A9046">
            <v>144</v>
          </cell>
          <cell r="B9046" t="str">
            <v>SELANTE E ADESIVO DE ELASTICIDADE PERMANENTE TIPO SIKAFLEX-1</v>
          </cell>
          <cell r="C9046" t="str">
            <v>300ML</v>
          </cell>
          <cell r="D9046">
            <v>2</v>
          </cell>
          <cell r="E9046">
            <v>29.56</v>
          </cell>
          <cell r="F9046">
            <v>33.700000000000003</v>
          </cell>
          <cell r="H9046">
            <v>35.99</v>
          </cell>
          <cell r="I9046" t="str">
            <v>MATE MDIV 144</v>
          </cell>
        </row>
        <row r="9047">
          <cell r="B9047" t="str">
            <v>1 FC OU EQUIV</v>
          </cell>
        </row>
        <row r="9048">
          <cell r="A9048">
            <v>6097</v>
          </cell>
          <cell r="B9048" t="str">
            <v>SELIM CERAMICO 90G DN 100X100MM</v>
          </cell>
          <cell r="C9048" t="str">
            <v>UN</v>
          </cell>
          <cell r="D9048">
            <v>2</v>
          </cell>
          <cell r="E9048">
            <v>7.59</v>
          </cell>
          <cell r="F9048">
            <v>8.7899999999999991</v>
          </cell>
          <cell r="H9048">
            <v>9.98</v>
          </cell>
          <cell r="I9048" t="str">
            <v>MATE MHIS 6097</v>
          </cell>
        </row>
        <row r="9049">
          <cell r="A9049">
            <v>6103</v>
          </cell>
          <cell r="B9049" t="str">
            <v>SELIM CERAMICO 90G DN 150X100MM</v>
          </cell>
          <cell r="C9049" t="str">
            <v>UN</v>
          </cell>
          <cell r="D9049">
            <v>2</v>
          </cell>
          <cell r="E9049">
            <v>8.01</v>
          </cell>
          <cell r="F9049">
            <v>9.27</v>
          </cell>
          <cell r="H9049">
            <v>10.52</v>
          </cell>
          <cell r="I9049" t="str">
            <v>MATE MHIS 6103</v>
          </cell>
        </row>
        <row r="9050">
          <cell r="A9050">
            <v>6098</v>
          </cell>
          <cell r="B9050" t="str">
            <v>SELIM CERAMICO 90G DN 200X100MM</v>
          </cell>
          <cell r="C9050" t="str">
            <v>UN</v>
          </cell>
          <cell r="D9050">
            <v>2</v>
          </cell>
          <cell r="E9050">
            <v>8.48</v>
          </cell>
          <cell r="F9050">
            <v>9.83</v>
          </cell>
          <cell r="H9050">
            <v>11.15</v>
          </cell>
          <cell r="I9050" t="str">
            <v>MATE MHIS 6098</v>
          </cell>
        </row>
        <row r="9051">
          <cell r="A9051">
            <v>6099</v>
          </cell>
          <cell r="B9051" t="str">
            <v>SELIM CERAMICO 90G DN 200X150MM</v>
          </cell>
          <cell r="C9051" t="str">
            <v>UN</v>
          </cell>
          <cell r="D9051">
            <v>2</v>
          </cell>
          <cell r="E9051">
            <v>10.3</v>
          </cell>
          <cell r="F9051">
            <v>11.93</v>
          </cell>
          <cell r="H9051">
            <v>13.54</v>
          </cell>
          <cell r="I9051" t="str">
            <v>MATE MHIS 6099</v>
          </cell>
        </row>
        <row r="9052">
          <cell r="A9052">
            <v>6102</v>
          </cell>
          <cell r="B9052" t="str">
            <v>SELIM CERAMICO 90G DN 250X100MM</v>
          </cell>
          <cell r="C9052" t="str">
            <v>UN</v>
          </cell>
          <cell r="D9052">
            <v>2</v>
          </cell>
          <cell r="E9052">
            <v>10.3</v>
          </cell>
          <cell r="F9052">
            <v>11.93</v>
          </cell>
          <cell r="H9052">
            <v>13.54</v>
          </cell>
          <cell r="I9052" t="str">
            <v>MATE MHIS 6102</v>
          </cell>
        </row>
        <row r="9053">
          <cell r="A9053">
            <v>6100</v>
          </cell>
          <cell r="B9053" t="str">
            <v>SELIM CERAMICO 90G DN 250X150MM</v>
          </cell>
          <cell r="C9053" t="str">
            <v>UN</v>
          </cell>
          <cell r="D9053">
            <v>2</v>
          </cell>
          <cell r="E9053">
            <v>12.13</v>
          </cell>
          <cell r="F9053">
            <v>14.05</v>
          </cell>
          <cell r="H9053">
            <v>15.95</v>
          </cell>
          <cell r="I9053" t="str">
            <v>MATE MHIS 6100</v>
          </cell>
        </row>
        <row r="9054">
          <cell r="A9054">
            <v>6104</v>
          </cell>
          <cell r="B9054" t="str">
            <v>SELIM CERAMICO 90G DN 300X100MM</v>
          </cell>
          <cell r="C9054" t="str">
            <v>UN</v>
          </cell>
          <cell r="D9054">
            <v>2</v>
          </cell>
          <cell r="E9054">
            <v>12.13</v>
          </cell>
          <cell r="F9054">
            <v>14.05</v>
          </cell>
          <cell r="H9054">
            <v>15.95</v>
          </cell>
          <cell r="I9054" t="str">
            <v>MATE MHIS 6104</v>
          </cell>
        </row>
        <row r="9055">
          <cell r="A9055">
            <v>6101</v>
          </cell>
          <cell r="B9055" t="str">
            <v>SELIM CERAMICO 90G DN 300X150MM</v>
          </cell>
          <cell r="C9055" t="str">
            <v>UN</v>
          </cell>
          <cell r="D9055">
            <v>2</v>
          </cell>
          <cell r="E9055">
            <v>14.15</v>
          </cell>
          <cell r="F9055">
            <v>16.39</v>
          </cell>
          <cell r="H9055">
            <v>18.600000000000001</v>
          </cell>
          <cell r="I9055" t="str">
            <v>MATE MHIS 6101</v>
          </cell>
        </row>
        <row r="9056">
          <cell r="A9056">
            <v>6105</v>
          </cell>
          <cell r="B9056" t="str">
            <v>SELIM PVC 90G C/ TRAVAS NBR 10569 P/ REDE COLET ESG DN 125X1</v>
          </cell>
          <cell r="C9056" t="str">
            <v>UN</v>
          </cell>
          <cell r="D9056">
            <v>1</v>
          </cell>
          <cell r="E9056">
            <v>12.57</v>
          </cell>
          <cell r="F9056">
            <v>14.3</v>
          </cell>
          <cell r="H9056">
            <v>16.02</v>
          </cell>
          <cell r="I9056" t="str">
            <v>MATE MHIS 6105</v>
          </cell>
        </row>
        <row r="9057">
          <cell r="B9057" t="str">
            <v>00MM</v>
          </cell>
        </row>
        <row r="9058">
          <cell r="A9058">
            <v>6106</v>
          </cell>
          <cell r="B9058" t="str">
            <v>SELIM PVC 90G C/ TRAVAS NBR 10569 P/ REDE COLET ESG DN 150X1</v>
          </cell>
          <cell r="C9058" t="str">
            <v>UN</v>
          </cell>
          <cell r="D9058">
            <v>2</v>
          </cell>
          <cell r="E9058">
            <v>12.75</v>
          </cell>
          <cell r="F9058">
            <v>14.5</v>
          </cell>
          <cell r="H9058">
            <v>16.25</v>
          </cell>
          <cell r="I9058" t="str">
            <v>MATE MHIS 6106</v>
          </cell>
        </row>
        <row r="9059">
          <cell r="B9059" t="str">
            <v>00MM</v>
          </cell>
        </row>
        <row r="9060">
          <cell r="A9060">
            <v>6107</v>
          </cell>
          <cell r="B9060" t="str">
            <v>SELIM PVC 90G ELASTICO NBR 10569 P/ REDE COLET ESG DN 200X10</v>
          </cell>
          <cell r="C9060" t="str">
            <v>UN</v>
          </cell>
          <cell r="D9060">
            <v>2</v>
          </cell>
          <cell r="E9060">
            <v>21.07</v>
          </cell>
          <cell r="F9060">
            <v>23.97</v>
          </cell>
          <cell r="H9060">
            <v>26.85</v>
          </cell>
          <cell r="I9060" t="str">
            <v>MATE MHIS 6107</v>
          </cell>
        </row>
        <row r="9061">
          <cell r="B9061" t="str">
            <v>0MM</v>
          </cell>
        </row>
        <row r="9062">
          <cell r="A9062">
            <v>6108</v>
          </cell>
          <cell r="B9062" t="str">
            <v>SELIM PVC 90G ELASTICO NBR 10569 P/ REDE COLET ESG DN 250X10</v>
          </cell>
          <cell r="C9062" t="str">
            <v>UN</v>
          </cell>
          <cell r="D9062">
            <v>2</v>
          </cell>
          <cell r="E9062">
            <v>22.17</v>
          </cell>
          <cell r="F9062">
            <v>25.22</v>
          </cell>
          <cell r="H9062">
            <v>28.25</v>
          </cell>
          <cell r="I9062" t="str">
            <v>MATE MHIS 6108</v>
          </cell>
        </row>
        <row r="9063">
          <cell r="B9063" t="str">
            <v>0MM</v>
          </cell>
        </row>
        <row r="9064">
          <cell r="A9064">
            <v>6109</v>
          </cell>
          <cell r="B9064" t="str">
            <v>SELIM PVC 90G ELASTICO NBR 10569 P/ REDE COLET ESG DN 300X10</v>
          </cell>
          <cell r="C9064" t="str">
            <v>UN</v>
          </cell>
          <cell r="D9064">
            <v>2</v>
          </cell>
          <cell r="E9064">
            <v>22.39</v>
          </cell>
          <cell r="F9064">
            <v>25.47</v>
          </cell>
          <cell r="H9064">
            <v>28.54</v>
          </cell>
          <cell r="I9064" t="str">
            <v>MATE MHIS 6109</v>
          </cell>
        </row>
        <row r="9065">
          <cell r="B9065" t="str">
            <v>0MM</v>
          </cell>
        </row>
        <row r="9066">
          <cell r="A9066">
            <v>12817</v>
          </cell>
          <cell r="B9066" t="str">
            <v>SERRA COPO P/ CANALETA ENTRADA P/ TIL PVC EB-644 DN 100/DE 1</v>
          </cell>
          <cell r="C9066" t="str">
            <v>UN</v>
          </cell>
          <cell r="D9066">
            <v>1</v>
          </cell>
          <cell r="E9066">
            <v>457.66</v>
          </cell>
          <cell r="F9066">
            <v>457.66</v>
          </cell>
          <cell r="H9066">
            <v>457.66</v>
          </cell>
          <cell r="I9066" t="str">
            <v>MATE MHIS 12817</v>
          </cell>
        </row>
        <row r="9067">
          <cell r="B9067" t="str">
            <v>01,6 MM</v>
          </cell>
        </row>
        <row r="9068">
          <cell r="A9068">
            <v>12818</v>
          </cell>
          <cell r="B9068" t="str">
            <v>SERRA COPO P/ CANALETA ENTRADA P/ TIL PVC EB-644 DN 100/DE 1</v>
          </cell>
          <cell r="C9068" t="str">
            <v>UN</v>
          </cell>
          <cell r="D9068">
            <v>2</v>
          </cell>
          <cell r="E9068">
            <v>493.01</v>
          </cell>
          <cell r="F9068">
            <v>493.01</v>
          </cell>
          <cell r="H9068">
            <v>493.01</v>
          </cell>
          <cell r="I9068" t="str">
            <v>MATE MHIS 12818</v>
          </cell>
        </row>
        <row r="9069">
          <cell r="B9069" t="str">
            <v>10,O MM</v>
          </cell>
        </row>
        <row r="9070">
          <cell r="A9070">
            <v>12819</v>
          </cell>
          <cell r="B9070" t="str">
            <v>SERRA COPO P/ CANALETA ENTRADA P/ TIL PVC EB-644 DN 125/DE 1</v>
          </cell>
          <cell r="C9070" t="str">
            <v>UN</v>
          </cell>
          <cell r="D9070">
            <v>2</v>
          </cell>
          <cell r="E9070">
            <v>563.72</v>
          </cell>
          <cell r="F9070">
            <v>563.72</v>
          </cell>
          <cell r="H9070">
            <v>563.72</v>
          </cell>
          <cell r="I9070" t="str">
            <v>MATE MHIS 12819</v>
          </cell>
        </row>
        <row r="9071">
          <cell r="B9071" t="str">
            <v>25,0 MM</v>
          </cell>
        </row>
        <row r="9072">
          <cell r="A9072">
            <v>12820</v>
          </cell>
          <cell r="B9072" t="str">
            <v>SERRA COPO P/ CANALETA ENTRADA P/ TIL PVC EB-644 DN 150/DE 1</v>
          </cell>
          <cell r="C9072" t="str">
            <v>UN</v>
          </cell>
          <cell r="D9072">
            <v>2</v>
          </cell>
          <cell r="E9072">
            <v>567.17999999999995</v>
          </cell>
          <cell r="F9072">
            <v>567.17999999999995</v>
          </cell>
          <cell r="H9072">
            <v>567.17999999999995</v>
          </cell>
          <cell r="I9072" t="str">
            <v>MATE MHIS 12820</v>
          </cell>
        </row>
        <row r="9073">
          <cell r="B9073" t="str">
            <v>60,0 MM</v>
          </cell>
        </row>
        <row r="9074">
          <cell r="A9074">
            <v>12821</v>
          </cell>
          <cell r="B9074" t="str">
            <v>SERRA COPO P/ SELIM PVC EB-644 DN 100</v>
          </cell>
          <cell r="C9074" t="str">
            <v>UN</v>
          </cell>
          <cell r="D9074">
            <v>2</v>
          </cell>
          <cell r="E9074">
            <v>558.16999999999996</v>
          </cell>
          <cell r="F9074">
            <v>558.16999999999996</v>
          </cell>
          <cell r="H9074">
            <v>558.16999999999996</v>
          </cell>
          <cell r="I9074" t="str">
            <v>MATE MHIS 12821</v>
          </cell>
        </row>
        <row r="9075">
          <cell r="A9075">
            <v>25985</v>
          </cell>
          <cell r="B9075" t="str">
            <v>SERRA DE DISCO DIAMANTADO, 57 CV ,  Á  DISSEL , MARCA EDCO ,</v>
          </cell>
          <cell r="C9075" t="str">
            <v>UN</v>
          </cell>
          <cell r="D9075" t="str">
            <v>2     6</v>
          </cell>
          <cell r="E9075" t="str">
            <v>0.294,74</v>
          </cell>
          <cell r="F9075">
            <v>60294.74</v>
          </cell>
          <cell r="G9075">
            <v>6</v>
          </cell>
          <cell r="H9075" t="str">
            <v>0.294,74</v>
          </cell>
          <cell r="I9075" t="str">
            <v>EQHP EQAQ 25985</v>
          </cell>
        </row>
        <row r="9076">
          <cell r="B9076" t="str">
            <v>MODELO  SS - 65 ,  CONSUMO 14,4 L/H, CAPACIDADE DE CORTE 80</v>
          </cell>
        </row>
        <row r="9077">
          <cell r="B9077" t="str">
            <v>0 MM (0,8M/M3) = 1000M3 DE PAVIMENTADO. (IMPORTADO)</v>
          </cell>
        </row>
        <row r="9078">
          <cell r="A9078">
            <v>13887</v>
          </cell>
          <cell r="B9078" t="str">
            <v>SERRA DIAMANTADA 14"  P/CONCRETO</v>
          </cell>
          <cell r="C9078" t="str">
            <v>UN</v>
          </cell>
          <cell r="D9078">
            <v>2</v>
          </cell>
          <cell r="E9078">
            <v>260.04000000000002</v>
          </cell>
          <cell r="F9078">
            <v>260.04000000000002</v>
          </cell>
          <cell r="H9078">
            <v>260.04000000000002</v>
          </cell>
          <cell r="I9078" t="str">
            <v>EQHP EQAQ 13887</v>
          </cell>
        </row>
        <row r="9079">
          <cell r="A9079">
            <v>6110</v>
          </cell>
          <cell r="B9079" t="str">
            <v>SERRALHEIRO</v>
          </cell>
          <cell r="C9079" t="str">
            <v>H</v>
          </cell>
          <cell r="D9079">
            <v>2</v>
          </cell>
          <cell r="E9079">
            <v>3.1</v>
          </cell>
          <cell r="F9079">
            <v>3.31</v>
          </cell>
          <cell r="H9079">
            <v>3.1</v>
          </cell>
          <cell r="I9079" t="str">
            <v>MOBR MOBA 6110</v>
          </cell>
        </row>
        <row r="9080">
          <cell r="A9080">
            <v>10513</v>
          </cell>
          <cell r="B9080" t="str">
            <v>SERVENTE - PISO MENSAL</v>
          </cell>
          <cell r="C9080" t="str">
            <v>MES</v>
          </cell>
          <cell r="D9080">
            <v>2</v>
          </cell>
          <cell r="E9080">
            <v>436.82</v>
          </cell>
          <cell r="F9080">
            <v>436.82</v>
          </cell>
          <cell r="H9080">
            <v>436.82</v>
          </cell>
          <cell r="I9080" t="str">
            <v>MOBR MOBA 10513</v>
          </cell>
        </row>
        <row r="9081">
          <cell r="A9081">
            <v>6133</v>
          </cell>
          <cell r="B9081" t="str">
            <v>SERVENTE C/ INSALUBRIDADE</v>
          </cell>
          <cell r="C9081" t="str">
            <v>H</v>
          </cell>
          <cell r="D9081">
            <v>2</v>
          </cell>
          <cell r="E9081">
            <v>2</v>
          </cell>
          <cell r="F9081">
            <v>2</v>
          </cell>
          <cell r="H9081">
            <v>2</v>
          </cell>
          <cell r="I9081" t="str">
            <v>MOBR MOBA 6133</v>
          </cell>
        </row>
        <row r="9082">
          <cell r="A9082">
            <v>6111</v>
          </cell>
          <cell r="B9082" t="str">
            <v>SERVENTE OU OPERARIO NAO QUALIFICADO</v>
          </cell>
          <cell r="C9082" t="str">
            <v>H</v>
          </cell>
          <cell r="F9082">
            <v>2.2799999999999998</v>
          </cell>
          <cell r="H9082">
            <v>2</v>
          </cell>
          <cell r="I9082" t="str">
            <v>MOBR MOBA 6111</v>
          </cell>
        </row>
        <row r="9083">
          <cell r="A9083">
            <v>25950</v>
          </cell>
          <cell r="B9083" t="str">
            <v>SERVIÇO DE BOMBEAMENTO DE CONCRETO</v>
          </cell>
          <cell r="C9083" t="str">
            <v>M3</v>
          </cell>
          <cell r="D9083">
            <v>2</v>
          </cell>
          <cell r="E9083">
            <v>24.99</v>
          </cell>
          <cell r="F9083">
            <v>26.89</v>
          </cell>
          <cell r="H9083">
            <v>27.36</v>
          </cell>
          <cell r="I9083" t="str">
            <v>MATE MDIV 25950</v>
          </cell>
        </row>
        <row r="9084">
          <cell r="A9084">
            <v>6137</v>
          </cell>
          <cell r="B9084" t="str">
            <v>SIFAO EM METAL CROMADO 1 X 1 1/2"</v>
          </cell>
          <cell r="C9084" t="str">
            <v>UN</v>
          </cell>
          <cell r="D9084">
            <v>2</v>
          </cell>
          <cell r="E9084">
            <v>54.24</v>
          </cell>
          <cell r="F9084">
            <v>57.73</v>
          </cell>
          <cell r="H9084">
            <v>59.89</v>
          </cell>
          <cell r="I9084" t="str">
            <v>MATE MDIV 6137</v>
          </cell>
        </row>
        <row r="9085">
          <cell r="A9085">
            <v>11760</v>
          </cell>
          <cell r="B9085" t="str">
            <v>SIFAO EM METAL CROMADO 1 X 1 1/4"</v>
          </cell>
          <cell r="C9085" t="str">
            <v>UN</v>
          </cell>
          <cell r="D9085">
            <v>2</v>
          </cell>
          <cell r="E9085">
            <v>54.92</v>
          </cell>
          <cell r="F9085">
            <v>58.45</v>
          </cell>
          <cell r="H9085">
            <v>60.63</v>
          </cell>
          <cell r="I9085" t="str">
            <v>MATE MDIV 11760</v>
          </cell>
        </row>
        <row r="9086">
          <cell r="A9086">
            <v>6147</v>
          </cell>
          <cell r="B9086" t="str">
            <v>SIFAO EM METAL CROMADO 1 X 1"</v>
          </cell>
          <cell r="C9086" t="str">
            <v>UN</v>
          </cell>
          <cell r="D9086">
            <v>2</v>
          </cell>
          <cell r="E9086">
            <v>50.13</v>
          </cell>
          <cell r="F9086">
            <v>53.35</v>
          </cell>
          <cell r="H9086">
            <v>55.35</v>
          </cell>
          <cell r="I9086" t="str">
            <v>MATE MDIV 6147</v>
          </cell>
        </row>
        <row r="9087">
          <cell r="A9087">
            <v>6136</v>
          </cell>
          <cell r="B9087" t="str">
            <v>SIFAO EM METAL CROMADO 1 1/2 X 1 1/2"</v>
          </cell>
          <cell r="C9087" t="str">
            <v>UN</v>
          </cell>
          <cell r="D9087">
            <v>1</v>
          </cell>
          <cell r="E9087">
            <v>55.25</v>
          </cell>
          <cell r="F9087">
            <v>58.8</v>
          </cell>
          <cell r="H9087">
            <v>61</v>
          </cell>
          <cell r="I9087" t="str">
            <v>MATE MDIV 6136</v>
          </cell>
        </row>
        <row r="9088">
          <cell r="A9088">
            <v>6150</v>
          </cell>
          <cell r="B9088" t="str">
            <v>SIFAO EM METAL CROMADO 1 1/2 X 2"</v>
          </cell>
          <cell r="C9088" t="str">
            <v>UN</v>
          </cell>
          <cell r="D9088">
            <v>2</v>
          </cell>
          <cell r="E9088">
            <v>62.98</v>
          </cell>
          <cell r="F9088">
            <v>67.03</v>
          </cell>
          <cell r="H9088">
            <v>69.540000000000006</v>
          </cell>
          <cell r="I9088" t="str">
            <v>MATE MDIV 6150</v>
          </cell>
        </row>
        <row r="9089">
          <cell r="A9089">
            <v>20262</v>
          </cell>
          <cell r="B9089" t="str">
            <v>SIFAO FLEXIVEL P/ PIA AMERICANA 1 1/2 X 2"</v>
          </cell>
          <cell r="C9089" t="str">
            <v>UN</v>
          </cell>
          <cell r="D9089">
            <v>2</v>
          </cell>
          <cell r="E9089">
            <v>8.57</v>
          </cell>
          <cell r="F9089">
            <v>9.1199999999999992</v>
          </cell>
          <cell r="H9089">
            <v>9.4600000000000009</v>
          </cell>
          <cell r="I9089" t="str">
            <v>MATE MDIV 20262</v>
          </cell>
        </row>
        <row r="9090">
          <cell r="A9090">
            <v>20261</v>
          </cell>
          <cell r="B9090" t="str">
            <v>SIFAO FLEXIVEL P/ PIA E LAVATORIO 3/4" X 1 1/2"</v>
          </cell>
          <cell r="C9090" t="str">
            <v>UN</v>
          </cell>
          <cell r="D9090">
            <v>2</v>
          </cell>
          <cell r="E9090">
            <v>5.32</v>
          </cell>
          <cell r="F9090">
            <v>5.66</v>
          </cell>
          <cell r="H9090">
            <v>5.87</v>
          </cell>
          <cell r="I9090" t="str">
            <v>MATE MDIV 20261</v>
          </cell>
        </row>
        <row r="9091">
          <cell r="A9091">
            <v>6148</v>
          </cell>
          <cell r="B9091" t="str">
            <v>SIFAO PLASTICO FLEXIVEL P/ COLUNA 1 1/2"</v>
          </cell>
          <cell r="C9091" t="str">
            <v>UN</v>
          </cell>
          <cell r="D9091">
            <v>2</v>
          </cell>
          <cell r="E9091">
            <v>5.39</v>
          </cell>
          <cell r="F9091">
            <v>6.08</v>
          </cell>
          <cell r="H9091">
            <v>6.81</v>
          </cell>
          <cell r="I9091" t="str">
            <v>MATE MDIV 6148</v>
          </cell>
        </row>
        <row r="9092">
          <cell r="A9092">
            <v>6146</v>
          </cell>
          <cell r="B9092" t="str">
            <v>SIFAO PLASTICO P/ LAVATORIO/PIA TIPO COPO 1 1/4"</v>
          </cell>
          <cell r="C9092" t="str">
            <v>UN</v>
          </cell>
          <cell r="D9092">
            <v>2</v>
          </cell>
          <cell r="E9092">
            <v>6.05</v>
          </cell>
          <cell r="F9092">
            <v>6.84</v>
          </cell>
          <cell r="H9092">
            <v>7.65</v>
          </cell>
          <cell r="I9092" t="str">
            <v>MATE MDIV 6146</v>
          </cell>
        </row>
        <row r="9093">
          <cell r="A9093">
            <v>6149</v>
          </cell>
          <cell r="B9093" t="str">
            <v>SIFAO PLASTICO P/ LAVATORIO/PIA TIPO COPO 1"</v>
          </cell>
          <cell r="C9093" t="str">
            <v>UN</v>
          </cell>
          <cell r="D9093">
            <v>2</v>
          </cell>
          <cell r="E9093">
            <v>6.12</v>
          </cell>
          <cell r="F9093">
            <v>6.91</v>
          </cell>
          <cell r="H9093">
            <v>7.74</v>
          </cell>
          <cell r="I9093" t="str">
            <v>MATE MDIV 6149</v>
          </cell>
        </row>
        <row r="9094">
          <cell r="A9094">
            <v>6145</v>
          </cell>
          <cell r="B9094" t="str">
            <v>SIFAO PLASTICO P/ LAVATORIO/PIA TIPO COPO 40 MM</v>
          </cell>
          <cell r="C9094" t="str">
            <v>UN</v>
          </cell>
          <cell r="D9094">
            <v>2</v>
          </cell>
          <cell r="E9094">
            <v>5.77</v>
          </cell>
          <cell r="F9094">
            <v>6.52</v>
          </cell>
          <cell r="H9094">
            <v>7.3</v>
          </cell>
          <cell r="I9094" t="str">
            <v>MATE MDIV 6145</v>
          </cell>
        </row>
        <row r="9095">
          <cell r="A9095">
            <v>11628</v>
          </cell>
          <cell r="B9095" t="str">
            <v>SIKA-ACRIL VERNIZ PROTETOR</v>
          </cell>
          <cell r="C9095" t="str">
            <v>L</v>
          </cell>
          <cell r="D9095">
            <v>2</v>
          </cell>
          <cell r="E9095">
            <v>10.49</v>
          </cell>
          <cell r="F9095">
            <v>12.54</v>
          </cell>
          <cell r="H9095">
            <v>14.88</v>
          </cell>
          <cell r="I9095" t="str">
            <v>MATE MDIV 11628</v>
          </cell>
        </row>
        <row r="9096">
          <cell r="A9096">
            <v>11626</v>
          </cell>
          <cell r="B9096" t="str">
            <v>SIKAGUARD 63 CL P/ REVESTIMENTO SUPERFICIES CONCRETO OU META</v>
          </cell>
          <cell r="C9096" t="str">
            <v>GL</v>
          </cell>
          <cell r="D9096">
            <v>2</v>
          </cell>
          <cell r="E9096">
            <v>177.11</v>
          </cell>
          <cell r="F9096">
            <v>211.68</v>
          </cell>
          <cell r="H9096">
            <v>251.3</v>
          </cell>
          <cell r="I9096" t="str">
            <v>MATE MDIV 11626</v>
          </cell>
        </row>
        <row r="9097">
          <cell r="B9097" t="str">
            <v>LICAS</v>
          </cell>
        </row>
        <row r="9098">
          <cell r="A9098">
            <v>20250</v>
          </cell>
          <cell r="B9098" t="str">
            <v>SISAL</v>
          </cell>
          <cell r="C9098" t="str">
            <v>KG</v>
          </cell>
          <cell r="D9098">
            <v>1</v>
          </cell>
          <cell r="E9098">
            <v>3.25</v>
          </cell>
          <cell r="F9098">
            <v>4.55</v>
          </cell>
          <cell r="H9098">
            <v>6.98</v>
          </cell>
          <cell r="I9098" t="str">
            <v>MATE MDIV 20250</v>
          </cell>
        </row>
        <row r="9099">
          <cell r="A9099">
            <v>7</v>
          </cell>
          <cell r="B9099" t="str">
            <v>SODA CAUSTICA</v>
          </cell>
          <cell r="C9099" t="str">
            <v>KG</v>
          </cell>
          <cell r="D9099">
            <v>2</v>
          </cell>
          <cell r="E9099">
            <v>1.86</v>
          </cell>
          <cell r="F9099">
            <v>3.16</v>
          </cell>
          <cell r="H9099">
            <v>4.1100000000000003</v>
          </cell>
          <cell r="I9099" t="str">
            <v>MATE MDIV 7</v>
          </cell>
        </row>
        <row r="9100">
          <cell r="A9100">
            <v>12732</v>
          </cell>
          <cell r="B9100" t="str">
            <v>SOLDA P/ TUBO E CONEXOES DE COBRE 500 G</v>
          </cell>
          <cell r="C9100" t="str">
            <v>UN</v>
          </cell>
          <cell r="D9100">
            <v>2</v>
          </cell>
          <cell r="E9100">
            <v>28.71</v>
          </cell>
          <cell r="F9100">
            <v>37.15</v>
          </cell>
          <cell r="H9100">
            <v>60.49</v>
          </cell>
          <cell r="I9100" t="str">
            <v>MATE MHIS 12732</v>
          </cell>
        </row>
        <row r="9101">
          <cell r="A9101">
            <v>13388</v>
          </cell>
          <cell r="B9101" t="str">
            <v>SOLDA 50/50</v>
          </cell>
          <cell r="C9101" t="str">
            <v>KG</v>
          </cell>
          <cell r="D9101">
            <v>2</v>
          </cell>
          <cell r="E9101">
            <v>33.119999999999997</v>
          </cell>
          <cell r="F9101">
            <v>38.24</v>
          </cell>
          <cell r="H9101">
            <v>42.51</v>
          </cell>
          <cell r="I9101" t="str">
            <v>MATE MDIV 13388</v>
          </cell>
        </row>
        <row r="9102">
          <cell r="A9102">
            <v>6160</v>
          </cell>
          <cell r="B9102" t="str">
            <v>SOLDADOR</v>
          </cell>
          <cell r="C9102" t="str">
            <v>H</v>
          </cell>
          <cell r="D9102">
            <v>1</v>
          </cell>
          <cell r="E9102">
            <v>3.1</v>
          </cell>
          <cell r="F9102">
            <v>3.31</v>
          </cell>
          <cell r="H9102">
            <v>3.1</v>
          </cell>
          <cell r="I9102" t="str">
            <v>MOBR MOBA 6160</v>
          </cell>
        </row>
        <row r="9103">
          <cell r="A9103">
            <v>6166</v>
          </cell>
          <cell r="B9103" t="str">
            <v>SOLDADOR A (P/ SOLDA A SER TESTADA C/RAIOS X)</v>
          </cell>
          <cell r="C9103" t="str">
            <v>H</v>
          </cell>
          <cell r="D9103">
            <v>2</v>
          </cell>
          <cell r="E9103">
            <v>3.15</v>
          </cell>
          <cell r="F9103">
            <v>3.15</v>
          </cell>
          <cell r="H9103">
            <v>3.15</v>
          </cell>
          <cell r="I9103" t="str">
            <v>MOBR MOBA 6166</v>
          </cell>
        </row>
        <row r="9104">
          <cell r="A9104">
            <v>20274</v>
          </cell>
          <cell r="B9104" t="str">
            <v>SOLEIRA DE ALUMINIO C/ 3CM DE ALTURA</v>
          </cell>
          <cell r="C9104" t="str">
            <v>M</v>
          </cell>
          <cell r="D9104">
            <v>2</v>
          </cell>
          <cell r="E9104">
            <v>21.99</v>
          </cell>
          <cell r="F9104">
            <v>22.1</v>
          </cell>
          <cell r="H9104">
            <v>25.38</v>
          </cell>
          <cell r="I9104" t="str">
            <v>MATE MDIV 20274</v>
          </cell>
        </row>
        <row r="9105">
          <cell r="A9105">
            <v>20232</v>
          </cell>
          <cell r="B9105" t="str">
            <v>SOLEIRA GRANITO 15 X 3CM</v>
          </cell>
          <cell r="C9105" t="str">
            <v>M</v>
          </cell>
          <cell r="D9105">
            <v>2</v>
          </cell>
          <cell r="E9105">
            <v>25.62</v>
          </cell>
          <cell r="F9105">
            <v>29.31</v>
          </cell>
          <cell r="H9105">
            <v>33.43</v>
          </cell>
          <cell r="I9105" t="str">
            <v>MATE MDIV 20232</v>
          </cell>
        </row>
        <row r="9106">
          <cell r="A9106">
            <v>20233</v>
          </cell>
          <cell r="B9106" t="str">
            <v>SOLEIRA GRANITO 25 X 3CM</v>
          </cell>
          <cell r="C9106" t="str">
            <v>M</v>
          </cell>
          <cell r="D9106">
            <v>2</v>
          </cell>
          <cell r="E9106">
            <v>41.27</v>
          </cell>
          <cell r="F9106">
            <v>47.22</v>
          </cell>
          <cell r="H9106">
            <v>53.87</v>
          </cell>
          <cell r="I9106" t="str">
            <v>MATE MDIV 20233</v>
          </cell>
        </row>
        <row r="9107">
          <cell r="A9107">
            <v>4828</v>
          </cell>
          <cell r="B9107" t="str">
            <v>SOLEIRA MARMORE BRANCO L = 15CM E = 3CM, POLIDO</v>
          </cell>
          <cell r="C9107" t="str">
            <v>M</v>
          </cell>
          <cell r="D9107">
            <v>2</v>
          </cell>
          <cell r="E9107">
            <v>18.760000000000002</v>
          </cell>
          <cell r="F9107">
            <v>21.46</v>
          </cell>
          <cell r="H9107">
            <v>24.48</v>
          </cell>
          <cell r="I9107" t="str">
            <v>MATE MDIV 4828</v>
          </cell>
        </row>
        <row r="9108">
          <cell r="A9108">
            <v>4827</v>
          </cell>
          <cell r="B9108" t="str">
            <v>SOLEIRA MARMORE BRANCO L = 25CM E = 3CM, POLIDO</v>
          </cell>
          <cell r="C9108" t="str">
            <v>M</v>
          </cell>
          <cell r="D9108">
            <v>2</v>
          </cell>
          <cell r="E9108">
            <v>30.24</v>
          </cell>
          <cell r="F9108">
            <v>34.6</v>
          </cell>
          <cell r="H9108">
            <v>39.47</v>
          </cell>
          <cell r="I9108" t="str">
            <v>MATE MDIV 4827</v>
          </cell>
        </row>
        <row r="9109">
          <cell r="A9109">
            <v>20248</v>
          </cell>
          <cell r="B9109" t="str">
            <v>SOLEIRA MARMORE DE 3 X 5CM</v>
          </cell>
          <cell r="C9109" t="str">
            <v>M</v>
          </cell>
          <cell r="D9109">
            <v>2</v>
          </cell>
          <cell r="E9109">
            <v>15.65</v>
          </cell>
          <cell r="F9109">
            <v>17.91</v>
          </cell>
          <cell r="H9109">
            <v>20.43</v>
          </cell>
          <cell r="I9109" t="str">
            <v>MATE MDIV 20248</v>
          </cell>
        </row>
        <row r="9110">
          <cell r="A9110">
            <v>10856</v>
          </cell>
          <cell r="B9110" t="str">
            <v>SOLEIRA PREMOLDADA DE GRANILITE, MARMORITE OU GRANITINA - LA</v>
          </cell>
          <cell r="C9110" t="str">
            <v>M</v>
          </cell>
          <cell r="D9110">
            <v>2</v>
          </cell>
          <cell r="E9110">
            <v>18.48</v>
          </cell>
          <cell r="F9110">
            <v>18.48</v>
          </cell>
          <cell r="H9110">
            <v>18.48</v>
          </cell>
          <cell r="I9110" t="str">
            <v>MATE MDIV 10856</v>
          </cell>
        </row>
        <row r="9111">
          <cell r="B9111" t="str">
            <v>RG = 15 CM</v>
          </cell>
        </row>
        <row r="9112">
          <cell r="A9112">
            <v>13282</v>
          </cell>
          <cell r="B9112" t="str">
            <v>SOLEIRA PREMOLDADA DE GRANILITE, MARMORITE OU GRANITINA - LA</v>
          </cell>
          <cell r="C9112" t="str">
            <v>M</v>
          </cell>
          <cell r="D9112">
            <v>2</v>
          </cell>
          <cell r="E9112">
            <v>46.21</v>
          </cell>
          <cell r="F9112">
            <v>46.21</v>
          </cell>
          <cell r="H9112">
            <v>46.21</v>
          </cell>
          <cell r="I9112" t="str">
            <v>MATE MDIV 13282</v>
          </cell>
        </row>
        <row r="9113">
          <cell r="B9113" t="str">
            <v>RG = 25 CM</v>
          </cell>
        </row>
        <row r="9114">
          <cell r="A9114">
            <v>10483</v>
          </cell>
          <cell r="B9114" t="str">
            <v>SOLUÇÃO DE SILICONE HIDRORREPELENE PARA  APLICAÇÃO EM TIJOLO</v>
          </cell>
          <cell r="C9114" t="str">
            <v>L</v>
          </cell>
          <cell r="D9114">
            <v>2</v>
          </cell>
          <cell r="E9114">
            <v>12.86</v>
          </cell>
          <cell r="F9114">
            <v>13.3</v>
          </cell>
          <cell r="H9114">
            <v>13.63</v>
          </cell>
          <cell r="I9114" t="str">
            <v>MATE MDIV 10483</v>
          </cell>
        </row>
        <row r="9115">
          <cell r="B9115" t="str">
            <v>S E CONCRETOS APARENTES</v>
          </cell>
        </row>
        <row r="9116">
          <cell r="A9116">
            <v>10484</v>
          </cell>
          <cell r="B9116" t="str">
            <v>SOLUÇÃO DE SILICONE HIDRORREPELENTE PARA SER APLICADO EM CON</v>
          </cell>
          <cell r="C9116" t="str">
            <v>GL</v>
          </cell>
          <cell r="D9116">
            <v>2</v>
          </cell>
          <cell r="E9116">
            <v>46.31</v>
          </cell>
          <cell r="F9116">
            <v>47.9</v>
          </cell>
          <cell r="H9116">
            <v>49.1</v>
          </cell>
          <cell r="I9116" t="str">
            <v>MATE MDIV 10484</v>
          </cell>
        </row>
        <row r="9117">
          <cell r="B9117" t="str">
            <v>CRETOS E TIJOLOS APARENTES</v>
          </cell>
        </row>
        <row r="9118">
          <cell r="A9118">
            <v>20083</v>
          </cell>
          <cell r="B9118" t="str">
            <v>SOLUCAO LIMPADORA FRASCO PLASTICO C/ 1000CM3</v>
          </cell>
          <cell r="C9118" t="str">
            <v>UN</v>
          </cell>
          <cell r="D9118">
            <v>2</v>
          </cell>
          <cell r="E9118">
            <v>21.09</v>
          </cell>
          <cell r="F9118">
            <v>23.88</v>
          </cell>
          <cell r="H9118">
            <v>32.94</v>
          </cell>
          <cell r="I9118" t="str">
            <v>MATE MHIS 20083</v>
          </cell>
        </row>
        <row r="9119">
          <cell r="A9119">
            <v>20082</v>
          </cell>
          <cell r="B9119" t="str">
            <v>SOLUCAO LIMPADORA FRASCO PLASTICO C/ 200CM3</v>
          </cell>
          <cell r="C9119" t="str">
            <v>UN</v>
          </cell>
          <cell r="D9119">
            <v>2</v>
          </cell>
          <cell r="E9119">
            <v>6.33</v>
          </cell>
          <cell r="F9119">
            <v>7.17</v>
          </cell>
          <cell r="H9119">
            <v>9.9</v>
          </cell>
          <cell r="I9119" t="str">
            <v>MATE MHIS 20082</v>
          </cell>
        </row>
        <row r="9120">
          <cell r="A9120">
            <v>5318</v>
          </cell>
          <cell r="B9120" t="str">
            <v>SOLVENTE DILUENTE A BASE DE AGUARRAS</v>
          </cell>
          <cell r="C9120" t="str">
            <v>L</v>
          </cell>
          <cell r="D9120">
            <v>1</v>
          </cell>
          <cell r="E9120">
            <v>7.08</v>
          </cell>
          <cell r="F9120">
            <v>5.98</v>
          </cell>
          <cell r="H9120">
            <v>8.18</v>
          </cell>
          <cell r="I9120" t="str">
            <v>MATE MDIV 5318</v>
          </cell>
        </row>
        <row r="9121">
          <cell r="A9121">
            <v>10691</v>
          </cell>
          <cell r="B9121" t="str">
            <v>SOLVENTE P/ COLA FORMICA EMB 1/4 GL</v>
          </cell>
          <cell r="C9121" t="str">
            <v>UN</v>
          </cell>
          <cell r="D9121">
            <v>2</v>
          </cell>
          <cell r="E9121">
            <v>9</v>
          </cell>
          <cell r="F9121">
            <v>14107</v>
          </cell>
          <cell r="H9121">
            <v>9</v>
          </cell>
          <cell r="I9121" t="str">
            <v>MATE MDIV 10691</v>
          </cell>
        </row>
        <row r="9122">
          <cell r="A9122">
            <v>14020</v>
          </cell>
          <cell r="B9122" t="str">
            <v>SONDA PERCUSSAO EQUIP P/ENSAIOS (D=3 A 10")</v>
          </cell>
          <cell r="C9122" t="str">
            <v>UN</v>
          </cell>
          <cell r="D9122">
            <v>2</v>
          </cell>
          <cell r="E9122">
            <v>8574.19</v>
          </cell>
          <cell r="F9122">
            <v>8574.19</v>
          </cell>
          <cell r="H9122">
            <v>8574.19</v>
          </cell>
          <cell r="I9122" t="str">
            <v>EQHP EQAQ 14020</v>
          </cell>
        </row>
        <row r="9123">
          <cell r="A9123">
            <v>6173</v>
          </cell>
          <cell r="B9123" t="str">
            <v>SONDADOR</v>
          </cell>
          <cell r="C9123" t="str">
            <v>H</v>
          </cell>
          <cell r="D9123">
            <v>2</v>
          </cell>
          <cell r="E9123">
            <v>4.54</v>
          </cell>
          <cell r="F9123">
            <v>4.54</v>
          </cell>
          <cell r="H9123">
            <v>4.54</v>
          </cell>
          <cell r="I9123" t="str">
            <v>MOBR MOBA 6173</v>
          </cell>
        </row>
        <row r="9124">
          <cell r="A9124">
            <v>11281</v>
          </cell>
          <cell r="B9124" t="str">
            <v>SOQUETE COMPACTADOR DYNAPAC LC-71 3HP A GASOLINA, PESO 72KG*</v>
          </cell>
          <cell r="C9124" t="str">
            <v>UN</v>
          </cell>
          <cell r="D9124" t="str">
            <v>1     1</v>
          </cell>
          <cell r="E9124">
            <v>4700</v>
          </cell>
          <cell r="F9124">
            <v>14700</v>
          </cell>
          <cell r="G9124">
            <v>1</v>
          </cell>
          <cell r="H9124">
            <v>4700</v>
          </cell>
          <cell r="I9124" t="str">
            <v>EQHP EQAQ 11281</v>
          </cell>
        </row>
        <row r="9125">
          <cell r="B9125" t="str">
            <v>*CAIXA**</v>
          </cell>
        </row>
        <row r="9126">
          <cell r="A9126">
            <v>14543</v>
          </cell>
          <cell r="B9126" t="str">
            <v>SOQUETE P/ LAMPADA INCANDESCENTE (E-27) EM PVC C/ CHAVE 10A,</v>
          </cell>
          <cell r="C9126" t="str">
            <v>UN</v>
          </cell>
          <cell r="D9126">
            <v>2</v>
          </cell>
          <cell r="E9126">
            <v>3.18</v>
          </cell>
          <cell r="F9126">
            <v>3.37</v>
          </cell>
          <cell r="H9126">
            <v>3.75</v>
          </cell>
          <cell r="I9126" t="str">
            <v>MATE MELE 14543</v>
          </cell>
        </row>
        <row r="9127">
          <cell r="B9127" t="str">
            <v>250V</v>
          </cell>
        </row>
        <row r="9128">
          <cell r="A9128">
            <v>13329</v>
          </cell>
          <cell r="B9128" t="str">
            <v>SOQUETE P/ LAMPADA INCANDESCENTE (E-27) EM PVC C/ RABICHO 10</v>
          </cell>
          <cell r="C9128" t="str">
            <v>UN</v>
          </cell>
          <cell r="D9128">
            <v>1</v>
          </cell>
          <cell r="E9128">
            <v>1.7</v>
          </cell>
          <cell r="F9128">
            <v>1.8</v>
          </cell>
          <cell r="H9128">
            <v>2</v>
          </cell>
          <cell r="I9128" t="str">
            <v>MATE MELE 13329</v>
          </cell>
        </row>
        <row r="9129">
          <cell r="B9129" t="str">
            <v>A, 250V</v>
          </cell>
        </row>
        <row r="9130">
          <cell r="A9130">
            <v>21044</v>
          </cell>
          <cell r="B9130" t="str">
            <v>SPRINKLER TIPO PENDENTE 68 GRAUS CELSIUS (BULBO VERMELHO) AC</v>
          </cell>
          <cell r="C9130" t="str">
            <v>UN</v>
          </cell>
          <cell r="D9130">
            <v>2</v>
          </cell>
          <cell r="E9130">
            <v>16.57</v>
          </cell>
          <cell r="F9130">
            <v>27.63</v>
          </cell>
          <cell r="H9130">
            <v>38.68</v>
          </cell>
          <cell r="I9130" t="str">
            <v>MATE MDIV 21044</v>
          </cell>
        </row>
        <row r="9131">
          <cell r="B9131" t="str">
            <v>ABAMENTO CROMADO 1/2"-15MM</v>
          </cell>
        </row>
        <row r="9132">
          <cell r="A9132">
            <v>21045</v>
          </cell>
          <cell r="B9132" t="str">
            <v>SPRINKLER TIPO PENDENTE 68 GRAUS CELSIUS (BULBO VERMELHO) AC</v>
          </cell>
          <cell r="C9132" t="str">
            <v>UN</v>
          </cell>
          <cell r="D9132">
            <v>2</v>
          </cell>
          <cell r="E9132">
            <v>17.36</v>
          </cell>
          <cell r="F9132">
            <v>28.94</v>
          </cell>
          <cell r="H9132">
            <v>40.520000000000003</v>
          </cell>
          <cell r="I9132" t="str">
            <v>MATE MDIV 21045</v>
          </cell>
        </row>
        <row r="9133">
          <cell r="B9133" t="str">
            <v>ABAMENTO CROMADO 3/4"-20MM</v>
          </cell>
        </row>
        <row r="9134">
          <cell r="A9134">
            <v>21040</v>
          </cell>
          <cell r="B9134" t="str">
            <v>SPRINKLER TIPO PENDENTE 68 GRAUS CELSIUS (BULBO VERMELHO) AC</v>
          </cell>
          <cell r="C9134" t="str">
            <v>UN</v>
          </cell>
          <cell r="D9134">
            <v>1</v>
          </cell>
          <cell r="E9134">
            <v>15</v>
          </cell>
          <cell r="F9134">
            <v>25</v>
          </cell>
          <cell r="H9134">
            <v>35</v>
          </cell>
          <cell r="I9134" t="str">
            <v>MATE MDIV 21040</v>
          </cell>
        </row>
        <row r="9135">
          <cell r="B9135" t="str">
            <v>ABAMENTO NATURAL 1/2"-15MM</v>
          </cell>
        </row>
        <row r="9136">
          <cell r="A9136">
            <v>21041</v>
          </cell>
          <cell r="B9136" t="str">
            <v>SPRINKLER TIPO PENDENTE 68 GRAUS CELSIUS (BULBO VERMELHO) AC</v>
          </cell>
          <cell r="C9136" t="str">
            <v>UN</v>
          </cell>
          <cell r="D9136">
            <v>2</v>
          </cell>
          <cell r="E9136">
            <v>15.78</v>
          </cell>
          <cell r="F9136">
            <v>26.31</v>
          </cell>
          <cell r="H9136">
            <v>36.840000000000003</v>
          </cell>
          <cell r="I9136" t="str">
            <v>MATE MDIV 21041</v>
          </cell>
        </row>
        <row r="9137">
          <cell r="B9137" t="str">
            <v>ABAMENTO NATURAL 3/4"-20MM</v>
          </cell>
        </row>
        <row r="9138">
          <cell r="A9138">
            <v>21046</v>
          </cell>
          <cell r="B9138" t="str">
            <v>SPRINKLER TIPO PENDENTE 79 GRAUS CELSIUS (BULBO AMARELO) ACA</v>
          </cell>
          <cell r="C9138" t="str">
            <v>UN</v>
          </cell>
          <cell r="D9138">
            <v>2</v>
          </cell>
          <cell r="E9138">
            <v>18.940000000000001</v>
          </cell>
          <cell r="F9138">
            <v>31.57</v>
          </cell>
          <cell r="H9138">
            <v>44.21</v>
          </cell>
          <cell r="I9138" t="str">
            <v>MATE MDIV 21046</v>
          </cell>
        </row>
        <row r="9139">
          <cell r="B9139" t="str">
            <v>BAMENTO CROMADO 1/2"-15MM</v>
          </cell>
        </row>
        <row r="9140">
          <cell r="A9140">
            <v>21047</v>
          </cell>
          <cell r="B9140" t="str">
            <v>SPRINKLER TIPO PENDENTE 79 GRAUS CELSIUS (BULBO AMARELO) ACA</v>
          </cell>
          <cell r="C9140" t="str">
            <v>UN</v>
          </cell>
          <cell r="D9140">
            <v>2</v>
          </cell>
          <cell r="E9140">
            <v>18.940000000000001</v>
          </cell>
          <cell r="F9140">
            <v>31.57</v>
          </cell>
          <cell r="H9140">
            <v>44.21</v>
          </cell>
          <cell r="I9140" t="str">
            <v>MATE MDIV 21047</v>
          </cell>
        </row>
        <row r="9141">
          <cell r="B9141" t="str">
            <v>BAMENTO CROMADO 3/4"-20MM</v>
          </cell>
        </row>
        <row r="9142">
          <cell r="A9142">
            <v>21042</v>
          </cell>
          <cell r="B9142" t="str">
            <v>SPRINKLER TIPO PENDENTE 79 GRAUS CELSIUS (BULBO AMARELO) ACA</v>
          </cell>
          <cell r="C9142" t="str">
            <v>UN</v>
          </cell>
          <cell r="D9142">
            <v>2</v>
          </cell>
          <cell r="E9142">
            <v>16.57</v>
          </cell>
          <cell r="F9142">
            <v>27.63</v>
          </cell>
          <cell r="H9142">
            <v>38.68</v>
          </cell>
          <cell r="I9142" t="str">
            <v>MATE MDIV 21042</v>
          </cell>
        </row>
        <row r="9143">
          <cell r="B9143" t="str">
            <v>BAMENTO NATURAL 1/2"-15MM</v>
          </cell>
        </row>
        <row r="9144">
          <cell r="A9144">
            <v>21043</v>
          </cell>
          <cell r="B9144" t="str">
            <v>SPRINKLER TIPO PENDENTE 79 GRAUS CELSIUS (BULBO AMARELO) ACA</v>
          </cell>
          <cell r="C9144" t="str">
            <v>UN</v>
          </cell>
          <cell r="D9144">
            <v>2</v>
          </cell>
          <cell r="E9144">
            <v>16.97</v>
          </cell>
          <cell r="F9144">
            <v>28.28</v>
          </cell>
          <cell r="H9144">
            <v>39.6</v>
          </cell>
          <cell r="I9144" t="str">
            <v>MATE MDIV 21043</v>
          </cell>
        </row>
        <row r="9145">
          <cell r="B9145" t="str">
            <v>BAMENTO NATURAL 3/4"-20MM</v>
          </cell>
        </row>
        <row r="9146">
          <cell r="A9146">
            <v>1105</v>
          </cell>
          <cell r="B9146" t="str">
            <v>STARTER S- 10 (P/ LAMPADA 30/40/65W)</v>
          </cell>
          <cell r="C9146" t="str">
            <v>UN</v>
          </cell>
          <cell r="D9146">
            <v>2</v>
          </cell>
          <cell r="E9146">
            <v>0.82</v>
          </cell>
          <cell r="F9146">
            <v>0.96</v>
          </cell>
          <cell r="H9146">
            <v>1.07</v>
          </cell>
          <cell r="I9146" t="str">
            <v>MATE MELE 1105</v>
          </cell>
        </row>
        <row r="9147">
          <cell r="A9147">
            <v>1104</v>
          </cell>
          <cell r="B9147" t="str">
            <v>STARTER S- 2 (P/ LAMPADA 15/20W)</v>
          </cell>
          <cell r="C9147" t="str">
            <v>UN</v>
          </cell>
          <cell r="D9147">
            <v>2</v>
          </cell>
          <cell r="E9147">
            <v>0.74</v>
          </cell>
          <cell r="F9147">
            <v>0.87</v>
          </cell>
          <cell r="H9147">
            <v>0.97</v>
          </cell>
          <cell r="I9147" t="str">
            <v>MATE MELE 1104</v>
          </cell>
        </row>
        <row r="9148">
          <cell r="A9148">
            <v>11895</v>
          </cell>
          <cell r="B9148" t="str">
            <v>SUMIDOURO CONCRETO PRE MOLDADO COMPLETO PARA 10 CONTRIBUINTE</v>
          </cell>
          <cell r="C9148" t="str">
            <v>UN</v>
          </cell>
          <cell r="D9148">
            <v>2</v>
          </cell>
          <cell r="E9148">
            <v>305.24</v>
          </cell>
          <cell r="F9148">
            <v>305.24</v>
          </cell>
          <cell r="H9148">
            <v>305.24</v>
          </cell>
          <cell r="I9148" t="str">
            <v>MATE MHIS 11895</v>
          </cell>
        </row>
        <row r="9149">
          <cell r="B9149" t="str">
            <v>S</v>
          </cell>
        </row>
        <row r="9150">
          <cell r="A9150">
            <v>11896</v>
          </cell>
          <cell r="B9150" t="str">
            <v>SUMIDOURO CONCRETO PRE MOLDADO COMPLETO PARA 100 CONTRIBUINT</v>
          </cell>
          <cell r="C9150" t="str">
            <v>UN</v>
          </cell>
          <cell r="D9150">
            <v>2</v>
          </cell>
          <cell r="E9150">
            <v>2115.79</v>
          </cell>
          <cell r="F9150">
            <v>2115.79</v>
          </cell>
          <cell r="H9150">
            <v>2115.79</v>
          </cell>
          <cell r="I9150" t="str">
            <v>MATE MHIS 11896</v>
          </cell>
        </row>
        <row r="9151">
          <cell r="B9151" t="str">
            <v>ES</v>
          </cell>
        </row>
        <row r="9152">
          <cell r="A9152">
            <v>11897</v>
          </cell>
          <cell r="B9152" t="str">
            <v>SUMIDOURO CONCRETO PRE MOLDADO COMPLETO PARA 150 CONTRIBUINT</v>
          </cell>
          <cell r="C9152" t="str">
            <v>UN</v>
          </cell>
          <cell r="D9152">
            <v>2</v>
          </cell>
          <cell r="E9152">
            <v>2376.48</v>
          </cell>
          <cell r="F9152">
            <v>2376.48</v>
          </cell>
          <cell r="H9152">
            <v>2376.48</v>
          </cell>
          <cell r="I9152" t="str">
            <v>MATE MHIS 11897</v>
          </cell>
        </row>
        <row r="9153">
          <cell r="B9153" t="str">
            <v>ES</v>
          </cell>
        </row>
        <row r="9154">
          <cell r="A9154">
            <v>11898</v>
          </cell>
          <cell r="B9154" t="str">
            <v>SUMIDOURO CONCRETO PRE MOLDADO COMPLETO PARA 200 CONTRIBUINT</v>
          </cell>
          <cell r="C9154" t="str">
            <v>UN</v>
          </cell>
          <cell r="D9154">
            <v>2</v>
          </cell>
          <cell r="E9154">
            <v>3015.58</v>
          </cell>
          <cell r="F9154">
            <v>3015.58</v>
          </cell>
          <cell r="H9154">
            <v>3015.58</v>
          </cell>
          <cell r="I9154" t="str">
            <v>MATE MHIS 11898</v>
          </cell>
        </row>
        <row r="9155">
          <cell r="B9155" t="str">
            <v>ES</v>
          </cell>
        </row>
        <row r="9156">
          <cell r="A9156">
            <v>3282</v>
          </cell>
          <cell r="B9156" t="str">
            <v>SUMIDOURO CONCRETO PRE MOLDADO COMPLETO PARA 5 CONTRIBUINTES</v>
          </cell>
          <cell r="C9156" t="str">
            <v>UN</v>
          </cell>
          <cell r="D9156">
            <v>2</v>
          </cell>
          <cell r="E9156">
            <v>219.16</v>
          </cell>
          <cell r="F9156">
            <v>219.16</v>
          </cell>
          <cell r="H9156">
            <v>219.16</v>
          </cell>
          <cell r="I9156" t="str">
            <v>MATE MHIS 3282</v>
          </cell>
        </row>
        <row r="9157">
          <cell r="A9157">
            <v>11899</v>
          </cell>
          <cell r="B9157" t="str">
            <v>SUMIDOURO CONCRETO PRE MOLDADO COMPLETO PARA 50 CONTRIBUINTE</v>
          </cell>
          <cell r="C9157" t="str">
            <v>UN</v>
          </cell>
          <cell r="D9157">
            <v>2</v>
          </cell>
          <cell r="E9157">
            <v>1126.08</v>
          </cell>
          <cell r="F9157">
            <v>1126.08</v>
          </cell>
          <cell r="H9157">
            <v>1126.08</v>
          </cell>
          <cell r="I9157" t="str">
            <v>MATE MHIS 11899</v>
          </cell>
        </row>
        <row r="9158">
          <cell r="B9158" t="str">
            <v>S</v>
          </cell>
        </row>
        <row r="9159">
          <cell r="A9159">
            <v>11900</v>
          </cell>
          <cell r="B9159" t="str">
            <v>SUMIDOURO CONCRETO PRE MOLDADO COMPLETO PARA 75 CONTRIBUINTE</v>
          </cell>
          <cell r="C9159" t="str">
            <v>UN</v>
          </cell>
          <cell r="D9159">
            <v>2</v>
          </cell>
          <cell r="E9159">
            <v>1372.27</v>
          </cell>
          <cell r="F9159">
            <v>1372.27</v>
          </cell>
          <cell r="H9159">
            <v>1372.27</v>
          </cell>
          <cell r="I9159" t="str">
            <v>MATE MHIS 11900</v>
          </cell>
        </row>
        <row r="9160">
          <cell r="B9160" t="str">
            <v>S</v>
          </cell>
        </row>
        <row r="9161">
          <cell r="A9161">
            <v>13408</v>
          </cell>
          <cell r="B9161" t="str">
            <v>SUPER PLASTIFICANTE P/ CONCRETO - TAMBOR 200KG</v>
          </cell>
          <cell r="C9161" t="str">
            <v>200KG</v>
          </cell>
          <cell r="D9161">
            <v>2</v>
          </cell>
          <cell r="E9161">
            <v>1087.03</v>
          </cell>
          <cell r="F9161">
            <v>1239.32</v>
          </cell>
          <cell r="H9161">
            <v>1323.34</v>
          </cell>
          <cell r="I9161" t="str">
            <v>MATE MDIV 13408</v>
          </cell>
        </row>
        <row r="9162">
          <cell r="A9162">
            <v>14149</v>
          </cell>
          <cell r="B9162" t="str">
            <v>SUPORTE "Y" P/ INST. APARENTE" CAIXA COM 100 UNIDADES</v>
          </cell>
          <cell r="C9162" t="str">
            <v>CX</v>
          </cell>
          <cell r="D9162">
            <v>2</v>
          </cell>
          <cell r="E9162">
            <v>81.09</v>
          </cell>
          <cell r="F9162">
            <v>81.099999999999994</v>
          </cell>
          <cell r="H9162">
            <v>88.15</v>
          </cell>
          <cell r="I9162" t="str">
            <v>MATE MDIV 14149</v>
          </cell>
        </row>
        <row r="9163">
          <cell r="A9163">
            <v>20061</v>
          </cell>
          <cell r="B9163" t="str">
            <v>SUPORTE DE PVC MR AQUAPLUV D = 125MM</v>
          </cell>
          <cell r="C9163" t="str">
            <v>UN</v>
          </cell>
          <cell r="D9163">
            <v>2</v>
          </cell>
          <cell r="E9163">
            <v>5.88</v>
          </cell>
          <cell r="F9163">
            <v>5.88</v>
          </cell>
          <cell r="H9163">
            <v>5.88</v>
          </cell>
          <cell r="I9163" t="str">
            <v>MATE MHIS 20061</v>
          </cell>
        </row>
        <row r="9164">
          <cell r="A9164">
            <v>7576</v>
          </cell>
          <cell r="B9164" t="str">
            <v>SUPORTE DT 185 X 95MM X 5/16" P/TRANSFORMADOR</v>
          </cell>
          <cell r="C9164" t="str">
            <v>UN</v>
          </cell>
          <cell r="D9164">
            <v>2</v>
          </cell>
          <cell r="E9164">
            <v>23.39</v>
          </cell>
          <cell r="F9164">
            <v>46.52</v>
          </cell>
          <cell r="H9164">
            <v>50.86</v>
          </cell>
          <cell r="I9164" t="str">
            <v>MATE MELE 7576</v>
          </cell>
        </row>
        <row r="9165">
          <cell r="A9165">
            <v>7572</v>
          </cell>
          <cell r="B9165" t="str">
            <v>SUPORTE ISOLADOR REFORCADO ROSCA SOBERBA EM FG C/ ISOLADOR</v>
          </cell>
          <cell r="C9165" t="str">
            <v>UN</v>
          </cell>
          <cell r="D9165">
            <v>2</v>
          </cell>
          <cell r="E9165">
            <v>4.79</v>
          </cell>
          <cell r="F9165">
            <v>4.92</v>
          </cell>
          <cell r="H9165">
            <v>5.27</v>
          </cell>
          <cell r="I9165" t="str">
            <v>MATE MELE 7572</v>
          </cell>
        </row>
        <row r="9166">
          <cell r="A9166">
            <v>3396</v>
          </cell>
          <cell r="B9166" t="str">
            <v>SUPORTE ISOLADOR SIMPLES ROSCA SOBERBA C/ ISOLADOR</v>
          </cell>
          <cell r="C9166" t="str">
            <v>UN</v>
          </cell>
          <cell r="D9166">
            <v>2</v>
          </cell>
          <cell r="E9166">
            <v>2.02</v>
          </cell>
          <cell r="F9166">
            <v>2.0699999999999998</v>
          </cell>
          <cell r="H9166">
            <v>2.2200000000000002</v>
          </cell>
          <cell r="I9166" t="str">
            <v>MATE MELE 3396</v>
          </cell>
        </row>
        <row r="9167">
          <cell r="A9167">
            <v>11033</v>
          </cell>
          <cell r="B9167" t="str">
            <v>SUPORTE PARA CALHA DE 150 MM EM FG</v>
          </cell>
          <cell r="C9167" t="str">
            <v>UN</v>
          </cell>
          <cell r="D9167">
            <v>2</v>
          </cell>
          <cell r="E9167">
            <v>11.45</v>
          </cell>
          <cell r="F9167">
            <v>13.32</v>
          </cell>
          <cell r="H9167">
            <v>14.99</v>
          </cell>
          <cell r="I9167" t="str">
            <v>MATE MDIV 11033</v>
          </cell>
        </row>
        <row r="9168">
          <cell r="A9168">
            <v>390</v>
          </cell>
          <cell r="B9168" t="str">
            <v>SUPORTE PARA TUBO DE PROTECAO DN 2'' C/ ROSCA MECANICA</v>
          </cell>
          <cell r="C9168" t="str">
            <v>UN</v>
          </cell>
          <cell r="D9168">
            <v>2</v>
          </cell>
          <cell r="E9168">
            <v>4.3600000000000003</v>
          </cell>
          <cell r="F9168">
            <v>4.4800000000000004</v>
          </cell>
          <cell r="H9168">
            <v>4.8</v>
          </cell>
          <cell r="I9168" t="str">
            <v>MATE MELE 390</v>
          </cell>
        </row>
        <row r="9169">
          <cell r="A9169">
            <v>3384</v>
          </cell>
          <cell r="B9169" t="str">
            <v>SUPORTE SIMPLES C/ROLDANA P/ CHUMBAR GT-P1 GAMATEC OU SIMILA</v>
          </cell>
          <cell r="C9169" t="str">
            <v>UN</v>
          </cell>
          <cell r="D9169">
            <v>2</v>
          </cell>
          <cell r="E9169">
            <v>2.88</v>
          </cell>
          <cell r="F9169">
            <v>4.16</v>
          </cell>
          <cell r="H9169">
            <v>4.93</v>
          </cell>
          <cell r="I9169" t="str">
            <v>MATE MELE 3384</v>
          </cell>
        </row>
        <row r="9170">
          <cell r="B9170" t="str">
            <v>R</v>
          </cell>
        </row>
        <row r="9171">
          <cell r="A9171">
            <v>12626</v>
          </cell>
          <cell r="B9171" t="str">
            <v>SUPORTE ZINCADO DOBRADO AQUAPLUV (PVC-TIGRE)</v>
          </cell>
          <cell r="C9171" t="str">
            <v>UN</v>
          </cell>
          <cell r="D9171">
            <v>2</v>
          </cell>
          <cell r="E9171">
            <v>7.02</v>
          </cell>
          <cell r="F9171">
            <v>7.02</v>
          </cell>
          <cell r="H9171">
            <v>7.02</v>
          </cell>
          <cell r="I9171" t="str">
            <v>MATE MHIS 12626</v>
          </cell>
        </row>
        <row r="9172">
          <cell r="A9172">
            <v>10477</v>
          </cell>
          <cell r="B9172" t="str">
            <v>SYNTEKO C/ CATALIZADOR</v>
          </cell>
          <cell r="C9172" t="str">
            <v>L</v>
          </cell>
          <cell r="D9172">
            <v>2</v>
          </cell>
          <cell r="E9172">
            <v>12.99</v>
          </cell>
          <cell r="F9172">
            <v>13.43</v>
          </cell>
          <cell r="H9172">
            <v>13.77</v>
          </cell>
          <cell r="I9172" t="str">
            <v>MATE MDIV 10477</v>
          </cell>
        </row>
        <row r="9173">
          <cell r="A9173">
            <v>20249</v>
          </cell>
          <cell r="B9173" t="str">
            <v>TABEIRA EM MARMORE 2 X 5CM</v>
          </cell>
          <cell r="C9173" t="str">
            <v>M</v>
          </cell>
          <cell r="D9173">
            <v>2</v>
          </cell>
          <cell r="E9173">
            <v>8.5399999999999991</v>
          </cell>
          <cell r="F9173">
            <v>9.77</v>
          </cell>
          <cell r="H9173">
            <v>11.14</v>
          </cell>
          <cell r="I9173" t="str">
            <v>MATE MDIV 20249</v>
          </cell>
        </row>
        <row r="9174">
          <cell r="A9174">
            <v>25400</v>
          </cell>
          <cell r="B9174" t="str">
            <v>TABELA BASQUETE LAM NAVAL 180X120 ARO METAL E REDE - CONJUNT</v>
          </cell>
          <cell r="C9174" t="str">
            <v>UN</v>
          </cell>
          <cell r="D9174">
            <v>2</v>
          </cell>
          <cell r="E9174">
            <v>940.91</v>
          </cell>
          <cell r="F9174">
            <v>940.91</v>
          </cell>
          <cell r="H9174">
            <v>994.69</v>
          </cell>
          <cell r="I9174" t="str">
            <v>MATE MDIV 25400</v>
          </cell>
        </row>
        <row r="9175">
          <cell r="B9175" t="str">
            <v>O COM 02 TABELAS</v>
          </cell>
        </row>
        <row r="9176">
          <cell r="A9176">
            <v>10715</v>
          </cell>
          <cell r="B9176" t="str">
            <v>TABUA DE EUCALIPTO 1A QUALIDADE LARG. 30 X 300 CM</v>
          </cell>
          <cell r="C9176" t="str">
            <v>UN</v>
          </cell>
          <cell r="D9176">
            <v>2</v>
          </cell>
          <cell r="E9176">
            <v>8.49</v>
          </cell>
          <cell r="F9176">
            <v>8.84</v>
          </cell>
          <cell r="H9176">
            <v>9.17</v>
          </cell>
          <cell r="I9176" t="str">
            <v>MATE MDIV 10715</v>
          </cell>
        </row>
        <row r="9177">
          <cell r="A9177">
            <v>10717</v>
          </cell>
          <cell r="B9177" t="str">
            <v>TABUA DE PINUS 1A QUALIDADE 10 X 300CM</v>
          </cell>
          <cell r="C9177" t="str">
            <v>UN</v>
          </cell>
          <cell r="D9177">
            <v>2</v>
          </cell>
          <cell r="E9177">
            <v>2.77</v>
          </cell>
          <cell r="F9177">
            <v>2.88</v>
          </cell>
          <cell r="H9177">
            <v>2.99</v>
          </cell>
          <cell r="I9177" t="str">
            <v>MATE MDIV 10717</v>
          </cell>
        </row>
        <row r="9178">
          <cell r="A9178">
            <v>10718</v>
          </cell>
          <cell r="B9178" t="str">
            <v>TABUA DE PINUS 1A QUALIDADE 20 X 300CM</v>
          </cell>
          <cell r="C9178" t="str">
            <v>UN</v>
          </cell>
          <cell r="D9178">
            <v>2</v>
          </cell>
          <cell r="E9178">
            <v>5.54</v>
          </cell>
          <cell r="F9178">
            <v>5.77</v>
          </cell>
          <cell r="H9178">
            <v>5.99</v>
          </cell>
          <cell r="I9178" t="str">
            <v>MATE MDIV 10718</v>
          </cell>
        </row>
        <row r="9179">
          <cell r="A9179">
            <v>10719</v>
          </cell>
          <cell r="B9179" t="str">
            <v>TABUA DE PINUS 1A QUALIDADE 30 X 300CM</v>
          </cell>
          <cell r="C9179" t="str">
            <v>UN</v>
          </cell>
          <cell r="D9179">
            <v>2</v>
          </cell>
          <cell r="E9179">
            <v>8.31</v>
          </cell>
          <cell r="F9179">
            <v>8.66</v>
          </cell>
          <cell r="H9179">
            <v>8.99</v>
          </cell>
          <cell r="I9179" t="str">
            <v>MATE MDIV 10719</v>
          </cell>
        </row>
        <row r="9180">
          <cell r="A9180">
            <v>20195</v>
          </cell>
          <cell r="B9180" t="str">
            <v>TABUA EM MADEIRA DE LEI 2A QUALIDADE MACHO/FEMEA 10 X 2,0CM</v>
          </cell>
          <cell r="C9180" t="str">
            <v>M2</v>
          </cell>
          <cell r="D9180">
            <v>2</v>
          </cell>
          <cell r="E9180">
            <v>58.75</v>
          </cell>
          <cell r="F9180">
            <v>61.28</v>
          </cell>
          <cell r="H9180">
            <v>64.58</v>
          </cell>
          <cell r="I9180" t="str">
            <v>MATE MDIV 20195</v>
          </cell>
        </row>
        <row r="9181">
          <cell r="B9181" t="str">
            <v>P/ PISO</v>
          </cell>
        </row>
        <row r="9182">
          <cell r="A9182">
            <v>3993</v>
          </cell>
          <cell r="B9182" t="str">
            <v>TABUA MADEIRA LEI 1A QUALIDADE E = 2,5CM (1") APARELHADA</v>
          </cell>
          <cell r="C9182" t="str">
            <v>M2</v>
          </cell>
          <cell r="D9182">
            <v>2</v>
          </cell>
          <cell r="E9182">
            <v>40.03</v>
          </cell>
          <cell r="F9182">
            <v>41.03</v>
          </cell>
          <cell r="H9182">
            <v>77.5</v>
          </cell>
          <cell r="I9182" t="str">
            <v>MATE MDIV 3993</v>
          </cell>
        </row>
        <row r="9183">
          <cell r="A9183">
            <v>6178</v>
          </cell>
          <cell r="B9183" t="str">
            <v>TABUA MADEIRA LEI 1A QUALIDADE MACHO/FEMEA 10 X 2,0CM P/ PIS</v>
          </cell>
          <cell r="C9183" t="str">
            <v>M2</v>
          </cell>
          <cell r="D9183">
            <v>2</v>
          </cell>
          <cell r="E9183">
            <v>87.21</v>
          </cell>
          <cell r="F9183">
            <v>90.96</v>
          </cell>
          <cell r="H9183">
            <v>95.87</v>
          </cell>
          <cell r="I9183" t="str">
            <v>MATE MDIV 6178</v>
          </cell>
        </row>
        <row r="9184">
          <cell r="B9184" t="str">
            <v>O</v>
          </cell>
        </row>
        <row r="9185">
          <cell r="A9185">
            <v>6180</v>
          </cell>
          <cell r="B9185" t="str">
            <v>TABUA MADEIRA LEI 1A QUALIDADE MACHO/FEMEA 15 X 2,0CM P/ PIS</v>
          </cell>
          <cell r="C9185" t="str">
            <v>M2</v>
          </cell>
          <cell r="D9185">
            <v>1</v>
          </cell>
          <cell r="E9185">
            <v>79.97</v>
          </cell>
          <cell r="F9185">
            <v>83.41</v>
          </cell>
          <cell r="H9185">
            <v>87.91</v>
          </cell>
          <cell r="I9185" t="str">
            <v>MATE MDIV 6180</v>
          </cell>
        </row>
        <row r="9186">
          <cell r="B9186" t="str">
            <v>O</v>
          </cell>
        </row>
        <row r="9187">
          <cell r="A9187">
            <v>6182</v>
          </cell>
          <cell r="B9187" t="str">
            <v>TABUA MADEIRA LEI 1A QUALIDADE MACHO/FEMEA 20 X 2,0CM P/ PIS</v>
          </cell>
          <cell r="C9187" t="str">
            <v>M2</v>
          </cell>
          <cell r="D9187">
            <v>2</v>
          </cell>
          <cell r="E9187">
            <v>87.67</v>
          </cell>
          <cell r="F9187">
            <v>91.44</v>
          </cell>
          <cell r="H9187">
            <v>96.37</v>
          </cell>
          <cell r="I9187" t="str">
            <v>MATE MDIV 6182</v>
          </cell>
        </row>
        <row r="9188">
          <cell r="B9188" t="str">
            <v>O</v>
          </cell>
        </row>
        <row r="9189">
          <cell r="A9189">
            <v>10720</v>
          </cell>
          <cell r="B9189" t="str">
            <v>TABUA MADEIRA LEI 1A QUALIDADE 1,5 X 20,0CM (1/2 X 8") APARE</v>
          </cell>
          <cell r="C9189" t="str">
            <v>M</v>
          </cell>
          <cell r="D9189">
            <v>2</v>
          </cell>
          <cell r="E9189">
            <v>4.8</v>
          </cell>
          <cell r="F9189">
            <v>4.92</v>
          </cell>
          <cell r="H9189">
            <v>9.3000000000000007</v>
          </cell>
          <cell r="I9189" t="str">
            <v>MATE MDIV 10720</v>
          </cell>
        </row>
        <row r="9190">
          <cell r="B9190" t="str">
            <v>LHADA</v>
          </cell>
        </row>
        <row r="9191">
          <cell r="A9191">
            <v>3990</v>
          </cell>
          <cell r="B9191" t="str">
            <v>TABUA MADEIRA LEI 1A QUALIDADE 2,5 X 25,0CM (1 X 10") APAREL</v>
          </cell>
          <cell r="C9191" t="str">
            <v>M</v>
          </cell>
          <cell r="D9191">
            <v>2</v>
          </cell>
          <cell r="E9191">
            <v>10.02</v>
          </cell>
          <cell r="F9191">
            <v>10.27</v>
          </cell>
          <cell r="H9191">
            <v>19.399999999999999</v>
          </cell>
          <cell r="I9191" t="str">
            <v>MATE MDIV 3990</v>
          </cell>
        </row>
        <row r="9192">
          <cell r="B9192" t="str">
            <v>HADA</v>
          </cell>
        </row>
        <row r="9193">
          <cell r="A9193">
            <v>3992</v>
          </cell>
          <cell r="B9193" t="str">
            <v>TABUA MADEIRA LEI 1A QUALIDADE 2,5 X 30,0CM (1 X 12") APAREL</v>
          </cell>
          <cell r="C9193" t="str">
            <v>M</v>
          </cell>
          <cell r="D9193">
            <v>2</v>
          </cell>
          <cell r="E9193">
            <v>12.02</v>
          </cell>
          <cell r="F9193">
            <v>12.32</v>
          </cell>
          <cell r="H9193">
            <v>23.28</v>
          </cell>
          <cell r="I9193" t="str">
            <v>MATE MDIV 3992</v>
          </cell>
        </row>
        <row r="9194">
          <cell r="B9194" t="str">
            <v>HADA</v>
          </cell>
        </row>
        <row r="9195">
          <cell r="A9195">
            <v>6207</v>
          </cell>
          <cell r="B9195" t="str">
            <v>TABUA MADEIRA 1A QUALIDADE 2,5 X 20,0CM (1 X 8") NAO APARELH</v>
          </cell>
          <cell r="C9195" t="str">
            <v>M</v>
          </cell>
          <cell r="D9195">
            <v>2</v>
          </cell>
          <cell r="E9195">
            <v>3.79</v>
          </cell>
          <cell r="F9195">
            <v>3.95</v>
          </cell>
          <cell r="H9195">
            <v>4.09</v>
          </cell>
          <cell r="I9195" t="str">
            <v>MATE MDIV 6207</v>
          </cell>
        </row>
        <row r="9196">
          <cell r="B9196" t="str">
            <v>ADA</v>
          </cell>
        </row>
        <row r="9197">
          <cell r="A9197">
            <v>10566</v>
          </cell>
          <cell r="B9197" t="str">
            <v>TABUA MADEIRA 1A QUALIDADE 2,5 X 23,0CM (1 X 9") NAO APARELH</v>
          </cell>
          <cell r="C9197" t="str">
            <v>M</v>
          </cell>
          <cell r="D9197">
            <v>2</v>
          </cell>
          <cell r="E9197">
            <v>4.37</v>
          </cell>
          <cell r="F9197">
            <v>4.55</v>
          </cell>
          <cell r="H9197">
            <v>4.72</v>
          </cell>
          <cell r="I9197" t="str">
            <v>MATE MDIV 10566</v>
          </cell>
        </row>
        <row r="9198">
          <cell r="B9198" t="str">
            <v>ADA</v>
          </cell>
        </row>
        <row r="9199">
          <cell r="A9199">
            <v>6205</v>
          </cell>
          <cell r="B9199" t="str">
            <v>TABUA MADEIRA 1A QUALIDADE 2,5 X 30,0CM (1 X 12") NAO APAREL</v>
          </cell>
          <cell r="C9199" t="str">
            <v>M</v>
          </cell>
          <cell r="D9199">
            <v>2</v>
          </cell>
          <cell r="E9199">
            <v>5.7</v>
          </cell>
          <cell r="F9199">
            <v>5.94</v>
          </cell>
          <cell r="H9199">
            <v>6.16</v>
          </cell>
          <cell r="I9199" t="str">
            <v>MATE MDIV 6205</v>
          </cell>
        </row>
        <row r="9200">
          <cell r="B9200" t="str">
            <v>HADA</v>
          </cell>
        </row>
        <row r="9201">
          <cell r="A9201">
            <v>6206</v>
          </cell>
          <cell r="B9201" t="str">
            <v>TABUA MADEIRA 1A QUALIDADE 2,5 X 30CM (1 X 12") NAO APARELHA</v>
          </cell>
          <cell r="C9201" t="str">
            <v>M2</v>
          </cell>
          <cell r="D9201">
            <v>2</v>
          </cell>
          <cell r="E9201">
            <v>18.96</v>
          </cell>
          <cell r="F9201">
            <v>19.760000000000002</v>
          </cell>
          <cell r="H9201">
            <v>20.49</v>
          </cell>
          <cell r="I9201" t="str">
            <v>MATE MDIV 6206</v>
          </cell>
        </row>
        <row r="9202">
          <cell r="B9202" t="str">
            <v>DA</v>
          </cell>
        </row>
        <row r="9203">
          <cell r="A9203">
            <v>6193</v>
          </cell>
          <cell r="B9203" t="str">
            <v>TABUA MADEIRA 2A QUALIDADE 2,5 X 20,0CM (1 X 8") NAO APARELH</v>
          </cell>
          <cell r="C9203" t="str">
            <v>M</v>
          </cell>
          <cell r="D9203">
            <v>2</v>
          </cell>
          <cell r="E9203">
            <v>2.96</v>
          </cell>
          <cell r="F9203">
            <v>3.09</v>
          </cell>
          <cell r="H9203">
            <v>3.2</v>
          </cell>
          <cell r="I9203" t="str">
            <v>MATE MDIV 6193</v>
          </cell>
        </row>
        <row r="9204">
          <cell r="B9204" t="str">
            <v>ADA</v>
          </cell>
        </row>
        <row r="9205">
          <cell r="A9205">
            <v>6189</v>
          </cell>
          <cell r="B9205" t="str">
            <v>TABUA MADEIRA 2A QUALIDADE 2,5 X 30,0CM (1 X 12") NAO APAREL</v>
          </cell>
          <cell r="C9205" t="str">
            <v>M</v>
          </cell>
          <cell r="D9205">
            <v>2</v>
          </cell>
          <cell r="E9205">
            <v>4.42</v>
          </cell>
          <cell r="F9205">
            <v>4.6100000000000003</v>
          </cell>
          <cell r="H9205">
            <v>4.78</v>
          </cell>
          <cell r="I9205" t="str">
            <v>MATE MDIV 6189</v>
          </cell>
        </row>
        <row r="9206">
          <cell r="B9206" t="str">
            <v>HADA</v>
          </cell>
        </row>
        <row r="9207">
          <cell r="A9207">
            <v>13628</v>
          </cell>
          <cell r="B9207" t="str">
            <v>TABUA MADEIRA 3A QUALIDADE 1/2 X 8" (1,5 X 20,0CM) NAO APARE</v>
          </cell>
          <cell r="C9207" t="str">
            <v>M</v>
          </cell>
          <cell r="D9207">
            <v>2</v>
          </cell>
          <cell r="E9207">
            <v>1.34</v>
          </cell>
          <cell r="F9207">
            <v>1.4</v>
          </cell>
          <cell r="H9207">
            <v>1.45</v>
          </cell>
          <cell r="I9207" t="str">
            <v>MATE MDIV 13628</v>
          </cell>
        </row>
        <row r="9208">
          <cell r="B9208" t="str">
            <v>LHADA</v>
          </cell>
        </row>
        <row r="9209">
          <cell r="A9209">
            <v>10568</v>
          </cell>
          <cell r="B9209" t="str">
            <v>TABUA MADEIRA 3A QUALIDADE 2,5 X 15,0CM (1 X 6") NAO APARELH</v>
          </cell>
          <cell r="C9209" t="str">
            <v>M</v>
          </cell>
          <cell r="D9209">
            <v>2</v>
          </cell>
          <cell r="E9209">
            <v>1.69</v>
          </cell>
          <cell r="F9209">
            <v>1.76</v>
          </cell>
          <cell r="H9209">
            <v>1.83</v>
          </cell>
          <cell r="I9209" t="str">
            <v>MATE MDIV 10568</v>
          </cell>
        </row>
        <row r="9210">
          <cell r="B9210" t="str">
            <v>ADA</v>
          </cell>
        </row>
        <row r="9211">
          <cell r="A9211">
            <v>10567</v>
          </cell>
          <cell r="B9211" t="str">
            <v>TABUA MADEIRA 3A QUALIDADE 2,5 X 23,0CM (1 X 9") NAO APARELH</v>
          </cell>
          <cell r="C9211" t="str">
            <v>M</v>
          </cell>
          <cell r="D9211">
            <v>2</v>
          </cell>
          <cell r="E9211">
            <v>2.59</v>
          </cell>
          <cell r="F9211">
            <v>2.7</v>
          </cell>
          <cell r="H9211">
            <v>2.8</v>
          </cell>
          <cell r="I9211" t="str">
            <v>MATE MDIV 10567</v>
          </cell>
        </row>
        <row r="9212">
          <cell r="B9212" t="str">
            <v>ADA</v>
          </cell>
        </row>
        <row r="9213">
          <cell r="A9213">
            <v>6212</v>
          </cell>
          <cell r="B9213" t="str">
            <v>TABUA MADEIRA 3A QUALIDADE 2,5 X 30,0CM (1 X 12") NAO APAREL</v>
          </cell>
          <cell r="C9213" t="str">
            <v>M</v>
          </cell>
          <cell r="D9213">
            <v>2</v>
          </cell>
          <cell r="E9213">
            <v>3.36</v>
          </cell>
          <cell r="F9213">
            <v>4.13</v>
          </cell>
          <cell r="H9213">
            <v>3.64</v>
          </cell>
          <cell r="I9213" t="str">
            <v>MATE MDIV 6212</v>
          </cell>
        </row>
        <row r="9214">
          <cell r="B9214" t="str">
            <v>HADA</v>
          </cell>
        </row>
        <row r="9215">
          <cell r="A9215">
            <v>6188</v>
          </cell>
          <cell r="B9215" t="str">
            <v>TABUA MADEIRA 3A QUALIDADE 2,5 X 30CM (1 X 12") NAO APARELHA</v>
          </cell>
          <cell r="C9215" t="str">
            <v>M2</v>
          </cell>
          <cell r="D9215">
            <v>2</v>
          </cell>
          <cell r="E9215">
            <v>11.24</v>
          </cell>
          <cell r="F9215">
            <v>11.71</v>
          </cell>
          <cell r="H9215">
            <v>12.15</v>
          </cell>
          <cell r="I9215" t="str">
            <v>MATE MDIV 6188</v>
          </cell>
        </row>
        <row r="9216">
          <cell r="B9216" t="str">
            <v>DA</v>
          </cell>
        </row>
        <row r="9217">
          <cell r="A9217">
            <v>6214</v>
          </cell>
          <cell r="B9217" t="str">
            <v>TACO DE IPE 7 X 21CM</v>
          </cell>
          <cell r="C9217" t="str">
            <v>M2</v>
          </cell>
          <cell r="D9217">
            <v>1</v>
          </cell>
          <cell r="E9217">
            <v>34</v>
          </cell>
          <cell r="F9217">
            <v>34</v>
          </cell>
          <cell r="H9217">
            <v>34</v>
          </cell>
          <cell r="I9217" t="str">
            <v>MATE MDIV 6214</v>
          </cell>
        </row>
        <row r="9218">
          <cell r="A9218">
            <v>6215</v>
          </cell>
          <cell r="B9218" t="str">
            <v>TACO DE PEROBA 7 X 21CM</v>
          </cell>
          <cell r="C9218" t="str">
            <v>M2</v>
          </cell>
          <cell r="D9218">
            <v>2</v>
          </cell>
          <cell r="E9218">
            <v>38.979999999999997</v>
          </cell>
          <cell r="F9218">
            <v>38.979999999999997</v>
          </cell>
          <cell r="H9218">
            <v>38.979999999999997</v>
          </cell>
          <cell r="I9218" t="str">
            <v>MATE MDIV 6215</v>
          </cell>
        </row>
        <row r="9219">
          <cell r="A9219">
            <v>6216</v>
          </cell>
          <cell r="B9219" t="str">
            <v>TACO PARQUET IPE CERNE</v>
          </cell>
          <cell r="C9219" t="str">
            <v>UN</v>
          </cell>
          <cell r="D9219">
            <v>2</v>
          </cell>
          <cell r="E9219">
            <v>32.479999999999997</v>
          </cell>
          <cell r="F9219">
            <v>32.479999999999997</v>
          </cell>
          <cell r="H9219">
            <v>32.479999999999997</v>
          </cell>
          <cell r="I9219" t="str">
            <v>MATE MDIV 6216</v>
          </cell>
        </row>
        <row r="9220">
          <cell r="A9220">
            <v>10809</v>
          </cell>
          <cell r="B9220" t="str">
            <v>TALHA ELETRICA 3 T</v>
          </cell>
          <cell r="C9220" t="str">
            <v>H</v>
          </cell>
          <cell r="D9220">
            <v>2</v>
          </cell>
          <cell r="E9220">
            <v>1.51</v>
          </cell>
          <cell r="F9220">
            <v>1.51</v>
          </cell>
          <cell r="H9220">
            <v>1.51</v>
          </cell>
          <cell r="I9220" t="str">
            <v>EQHP EQLC 10809</v>
          </cell>
        </row>
        <row r="9221">
          <cell r="A9221">
            <v>10740</v>
          </cell>
          <cell r="B9221" t="str">
            <v>TALHA ELETRICA 3T</v>
          </cell>
          <cell r="C9221" t="str">
            <v>UN</v>
          </cell>
          <cell r="D9221">
            <v>2</v>
          </cell>
          <cell r="E9221">
            <v>8929.7999999999993</v>
          </cell>
          <cell r="F9221">
            <v>8929.7999999999993</v>
          </cell>
          <cell r="H9221">
            <v>8929.7999999999993</v>
          </cell>
          <cell r="I9221" t="str">
            <v>EQHP EQAQ 10740</v>
          </cell>
        </row>
        <row r="9222">
          <cell r="A9222">
            <v>13914</v>
          </cell>
          <cell r="B9222" t="str">
            <v>TALHA GUINCHO MANUAL 1.5T</v>
          </cell>
          <cell r="C9222" t="str">
            <v>UN</v>
          </cell>
          <cell r="D9222">
            <v>2</v>
          </cell>
          <cell r="E9222">
            <v>1107.6199999999999</v>
          </cell>
          <cell r="F9222">
            <v>1107.6199999999999</v>
          </cell>
          <cell r="H9222">
            <v>1107.6199999999999</v>
          </cell>
          <cell r="I9222" t="str">
            <v>EQHP EQAQ 13914</v>
          </cell>
        </row>
        <row r="9223">
          <cell r="A9223">
            <v>10742</v>
          </cell>
          <cell r="B9223" t="str">
            <v>TALHA MANUAL 2T</v>
          </cell>
          <cell r="C9223" t="str">
            <v>UN</v>
          </cell>
          <cell r="D9223">
            <v>2</v>
          </cell>
          <cell r="E9223">
            <v>793.5</v>
          </cell>
          <cell r="F9223">
            <v>793.5</v>
          </cell>
          <cell r="H9223">
            <v>793.5</v>
          </cell>
          <cell r="I9223" t="str">
            <v>EQHP EQAQ 10742</v>
          </cell>
        </row>
        <row r="9224">
          <cell r="A9224">
            <v>10811</v>
          </cell>
          <cell r="B9224" t="str">
            <v>TALHA MANUAL 2T</v>
          </cell>
          <cell r="C9224" t="str">
            <v>H</v>
          </cell>
          <cell r="D9224">
            <v>1</v>
          </cell>
          <cell r="E9224">
            <v>0.47</v>
          </cell>
          <cell r="F9224">
            <v>0.47</v>
          </cell>
          <cell r="H9224">
            <v>0.47</v>
          </cell>
          <cell r="I9224" t="str">
            <v>EQHP EQLC 10811</v>
          </cell>
        </row>
        <row r="9225">
          <cell r="A9225">
            <v>11730</v>
          </cell>
          <cell r="B9225" t="str">
            <v>TAMPA CEGA EM ACO INOX P/ RALO SIFONADO 20 X 20CM</v>
          </cell>
          <cell r="C9225" t="str">
            <v>UN</v>
          </cell>
          <cell r="D9225">
            <v>2</v>
          </cell>
          <cell r="E9225">
            <v>21.38</v>
          </cell>
          <cell r="F9225">
            <v>22.75</v>
          </cell>
          <cell r="H9225">
            <v>23.6</v>
          </cell>
          <cell r="I9225" t="str">
            <v>MATE MDIV 11730</v>
          </cell>
        </row>
        <row r="9226">
          <cell r="A9226">
            <v>7552</v>
          </cell>
          <cell r="B9226" t="str">
            <v>TAMPA CEGA EM LATAO POLIDO PARA CONDULETE EM LIGA DE ALUMINI</v>
          </cell>
          <cell r="C9226" t="str">
            <v>UN</v>
          </cell>
          <cell r="D9226">
            <v>2</v>
          </cell>
          <cell r="E9226">
            <v>7.27</v>
          </cell>
          <cell r="F9226">
            <v>8.1300000000000008</v>
          </cell>
          <cell r="H9226">
            <v>8.23</v>
          </cell>
          <cell r="I9226" t="str">
            <v>MATE MELE 7552</v>
          </cell>
        </row>
        <row r="9227">
          <cell r="B9227" t="str">
            <v>O 4 X 4"</v>
          </cell>
        </row>
        <row r="9228">
          <cell r="A9228">
            <v>7543</v>
          </cell>
          <cell r="B9228" t="str">
            <v>TAMPA CEGA EM PVC P/CONDULETE 4 X 2"</v>
          </cell>
          <cell r="C9228" t="str">
            <v>UN</v>
          </cell>
          <cell r="D9228">
            <v>2</v>
          </cell>
          <cell r="E9228">
            <v>2.2799999999999998</v>
          </cell>
          <cell r="F9228">
            <v>2.41</v>
          </cell>
          <cell r="H9228">
            <v>3.14</v>
          </cell>
          <cell r="I9228" t="str">
            <v>MATE MELE 7543</v>
          </cell>
        </row>
        <row r="9229">
          <cell r="A9229">
            <v>13255</v>
          </cell>
          <cell r="B9229" t="str">
            <v>TAMPA CONCRETO P/PV E/OU CX. INSPECAO 60 X 60 X 8CM</v>
          </cell>
          <cell r="C9229" t="str">
            <v>UN</v>
          </cell>
          <cell r="D9229">
            <v>2</v>
          </cell>
          <cell r="E9229">
            <v>28</v>
          </cell>
          <cell r="F9229">
            <v>29.29</v>
          </cell>
          <cell r="H9229">
            <v>32.770000000000003</v>
          </cell>
          <cell r="I9229" t="str">
            <v>MATE MDIV 13255</v>
          </cell>
        </row>
        <row r="9230">
          <cell r="A9230">
            <v>11299</v>
          </cell>
          <cell r="B9230" t="str">
            <v>TAMPA FOFO TIPO R2 PADRAO TELEBRAS 545 X 1104MM 75KG CARGA M</v>
          </cell>
          <cell r="C9230" t="str">
            <v>UN</v>
          </cell>
          <cell r="D9230">
            <v>2</v>
          </cell>
          <cell r="E9230">
            <v>128.16999999999999</v>
          </cell>
          <cell r="F9230">
            <v>128.16999999999999</v>
          </cell>
          <cell r="H9230">
            <v>128.16999999999999</v>
          </cell>
          <cell r="I9230" t="str">
            <v>MATE MDIV 11299</v>
          </cell>
        </row>
        <row r="9231">
          <cell r="B9231" t="str">
            <v>AX 2000KG P/ CAIXA TELEFONE</v>
          </cell>
        </row>
        <row r="9232">
          <cell r="A9232">
            <v>14112</v>
          </cell>
          <cell r="B9232" t="str">
            <v>TAMPA FOFO TP R1 PADRAO TELEBRAS 385 X 630MM 25KG CARGA MAX</v>
          </cell>
          <cell r="C9232" t="str">
            <v>UN</v>
          </cell>
          <cell r="D9232">
            <v>2</v>
          </cell>
          <cell r="E9232">
            <v>76.72</v>
          </cell>
          <cell r="F9232">
            <v>76.72</v>
          </cell>
          <cell r="H9232">
            <v>76.72</v>
          </cell>
          <cell r="I9232" t="str">
            <v>MATE MDIV 14112</v>
          </cell>
        </row>
        <row r="9233">
          <cell r="B9233" t="str">
            <v>1500KG P/ CAIXA TELEFONE</v>
          </cell>
        </row>
        <row r="9234">
          <cell r="A9234">
            <v>21069</v>
          </cell>
          <cell r="B9234" t="str">
            <v>TAMPA FOFO 9KG CARGA MAX 12500KG D = 100MM P/ CAIXA REGISTRO</v>
          </cell>
          <cell r="C9234" t="str">
            <v>UN</v>
          </cell>
          <cell r="D9234">
            <v>2</v>
          </cell>
          <cell r="E9234">
            <v>23.54</v>
          </cell>
          <cell r="F9234">
            <v>23.54</v>
          </cell>
          <cell r="H9234">
            <v>23.54</v>
          </cell>
          <cell r="I9234" t="str">
            <v>MATE MDIV 21069</v>
          </cell>
        </row>
        <row r="9235">
          <cell r="B9235" t="str">
            <v>DE AGUA</v>
          </cell>
        </row>
        <row r="9236">
          <cell r="A9236">
            <v>21070</v>
          </cell>
          <cell r="B9236" t="str">
            <v>TAMPA QUADRADA FOFO C/ BASE 300 X 300MM CARGA MAX 2000KG P/</v>
          </cell>
          <cell r="C9236" t="str">
            <v>UN</v>
          </cell>
          <cell r="D9236">
            <v>2</v>
          </cell>
          <cell r="E9236">
            <v>51.44</v>
          </cell>
          <cell r="F9236">
            <v>51.44</v>
          </cell>
          <cell r="H9236">
            <v>51.44</v>
          </cell>
          <cell r="I9236" t="str">
            <v>MATE MDIV 21070</v>
          </cell>
        </row>
        <row r="9237">
          <cell r="B9237" t="str">
            <v>CAIXA INSPECAO, ESGOTO, AGUA, ELETRICA  ETC</v>
          </cell>
        </row>
        <row r="9238">
          <cell r="A9238">
            <v>21071</v>
          </cell>
          <cell r="B9238" t="str">
            <v>TAMPA QUADRADA FOFO C/ BASE 400 X 400MM CARGA MAX 2000KG P/</v>
          </cell>
          <cell r="C9238" t="str">
            <v>UN</v>
          </cell>
          <cell r="D9238">
            <v>2</v>
          </cell>
          <cell r="E9238">
            <v>62.95</v>
          </cell>
          <cell r="F9238">
            <v>62.95</v>
          </cell>
          <cell r="H9238">
            <v>62.95</v>
          </cell>
          <cell r="I9238" t="str">
            <v>MATE MDIV 21071</v>
          </cell>
        </row>
        <row r="9239">
          <cell r="B9239" t="str">
            <v>CAIXA INSPECAO, ESGOTO, AGUA, ELETRICA  ETC</v>
          </cell>
        </row>
        <row r="9240">
          <cell r="A9240">
            <v>21072</v>
          </cell>
          <cell r="B9240" t="str">
            <v>TAMPA QUADRADA FOFO C/ BASE 600 X 600MM CARGA MAX 2000KG P/</v>
          </cell>
          <cell r="C9240" t="str">
            <v>UN</v>
          </cell>
          <cell r="D9240">
            <v>2</v>
          </cell>
          <cell r="E9240">
            <v>119.45</v>
          </cell>
          <cell r="F9240">
            <v>119.45</v>
          </cell>
          <cell r="H9240">
            <v>119.45</v>
          </cell>
          <cell r="I9240" t="str">
            <v>MATE MDIV 21072</v>
          </cell>
        </row>
        <row r="9241">
          <cell r="B9241" t="str">
            <v>CAIXA INSPECAO, ESGOTO, AGUA, ELETRICA  ETC</v>
          </cell>
        </row>
        <row r="9242">
          <cell r="A9242">
            <v>21073</v>
          </cell>
          <cell r="B9242" t="str">
            <v>TAMPA QUADRADA FOFO C/ BASE 800 X 800MM CARGA MAX 2000KG P/</v>
          </cell>
          <cell r="C9242" t="str">
            <v>UN</v>
          </cell>
          <cell r="D9242">
            <v>2</v>
          </cell>
          <cell r="E9242">
            <v>189.2</v>
          </cell>
          <cell r="F9242">
            <v>189.2</v>
          </cell>
          <cell r="H9242">
            <v>189.2</v>
          </cell>
          <cell r="I9242" t="str">
            <v>MATE MDIV 21073</v>
          </cell>
        </row>
        <row r="9243">
          <cell r="B9243" t="str">
            <v>CAIXA INSPECAO, ESGOTO, AGUA, ELETRICA  ETC</v>
          </cell>
        </row>
        <row r="9244">
          <cell r="A9244">
            <v>7539</v>
          </cell>
          <cell r="B9244" t="str">
            <v>TAMPA S/ EQUIPAMENTO 2 TECLAS P/ CONDUTORES 1/2'' OU 3/4'',</v>
          </cell>
          <cell r="C9244" t="str">
            <v>UN</v>
          </cell>
          <cell r="D9244">
            <v>2</v>
          </cell>
          <cell r="E9244">
            <v>1.04</v>
          </cell>
          <cell r="F9244">
            <v>1.26</v>
          </cell>
          <cell r="H9244">
            <v>1.58</v>
          </cell>
          <cell r="I9244" t="str">
            <v>MATE MELE 7539</v>
          </cell>
        </row>
        <row r="9245">
          <cell r="B9245" t="str">
            <v>TIPO C11 MOFERCO OU EQUVALENTE</v>
          </cell>
        </row>
        <row r="9246">
          <cell r="A9246">
            <v>21087</v>
          </cell>
          <cell r="B9246" t="str">
            <v>TAMPAO FOFO ARTICULADO 37KG CARGA MAX 12500KG DIAM ABERT 500</v>
          </cell>
          <cell r="C9246" t="str">
            <v>UN</v>
          </cell>
          <cell r="D9246">
            <v>2</v>
          </cell>
          <cell r="E9246">
            <v>109.86</v>
          </cell>
          <cell r="F9246">
            <v>109.86</v>
          </cell>
          <cell r="H9246">
            <v>109.86</v>
          </cell>
          <cell r="I9246" t="str">
            <v>MATE MDIV 21087</v>
          </cell>
        </row>
        <row r="9247">
          <cell r="B9247" t="str">
            <v>MM P/ POCO VISITA DE REDE AGUA PLUVIAL, ESGOTO  ETC</v>
          </cell>
        </row>
        <row r="9248">
          <cell r="A9248">
            <v>21088</v>
          </cell>
          <cell r="B9248" t="str">
            <v>TAMPAO FOFO ARTICULADO 57KG DIAM ABERT 600MM P/ POCO VISITA</v>
          </cell>
          <cell r="C9248" t="str">
            <v>UN</v>
          </cell>
          <cell r="D9248">
            <v>2</v>
          </cell>
          <cell r="E9248">
            <v>142.9</v>
          </cell>
          <cell r="F9248">
            <v>142.9</v>
          </cell>
          <cell r="H9248">
            <v>142.9</v>
          </cell>
          <cell r="I9248" t="str">
            <v>MATE MDIV 21088</v>
          </cell>
        </row>
        <row r="9249">
          <cell r="B9249" t="str">
            <v>DE REDE AGUA PLUVIAL, ESGOTO  ETC</v>
          </cell>
        </row>
        <row r="9250">
          <cell r="A9250">
            <v>21089</v>
          </cell>
          <cell r="B9250" t="str">
            <v>TAMPAO FOFO ARTICULADO 72KG CARGA MAX 30000KG DIAM ABERT 610</v>
          </cell>
          <cell r="C9250" t="str">
            <v>UN</v>
          </cell>
          <cell r="D9250">
            <v>2</v>
          </cell>
          <cell r="E9250">
            <v>178.91</v>
          </cell>
          <cell r="F9250">
            <v>178.91</v>
          </cell>
          <cell r="H9250">
            <v>178.91</v>
          </cell>
          <cell r="I9250" t="str">
            <v>MATE MDIV 21089</v>
          </cell>
        </row>
        <row r="9251">
          <cell r="B9251" t="str">
            <v>MM P/ POCO VISITA DE REDE AGUA PLUVIAL, ESGOTO  ETC</v>
          </cell>
        </row>
        <row r="9252">
          <cell r="A9252">
            <v>21090</v>
          </cell>
          <cell r="B9252" t="str">
            <v>TAMPAO FOFO ARTICULADO 83KG CARGA MAX 30000KG DIAM ABERT 600</v>
          </cell>
          <cell r="C9252" t="str">
            <v>UN</v>
          </cell>
          <cell r="D9252">
            <v>2</v>
          </cell>
          <cell r="E9252">
            <v>195.39</v>
          </cell>
          <cell r="F9252">
            <v>195.39</v>
          </cell>
          <cell r="H9252">
            <v>195.39</v>
          </cell>
          <cell r="I9252" t="str">
            <v>MATE MDIV 21090</v>
          </cell>
        </row>
        <row r="9253">
          <cell r="B9253" t="str">
            <v>MM P/ POCO VISITA DE REDE AGUA PLUVIAL, ESGOTO  ETC</v>
          </cell>
        </row>
        <row r="9254">
          <cell r="A9254">
            <v>21091</v>
          </cell>
          <cell r="B9254" t="str">
            <v>TAMPAO FOFO ARTICULADO 88KG DIAM ABERT 610MM P/ POCO VISITA</v>
          </cell>
          <cell r="C9254" t="str">
            <v>UN</v>
          </cell>
          <cell r="D9254">
            <v>2</v>
          </cell>
          <cell r="E9254">
            <v>165.66</v>
          </cell>
          <cell r="F9254">
            <v>165.66</v>
          </cell>
          <cell r="H9254">
            <v>165.66</v>
          </cell>
          <cell r="I9254" t="str">
            <v>MATE MDIV 21091</v>
          </cell>
        </row>
        <row r="9255">
          <cell r="B9255" t="str">
            <v>DE REDE AGUA PLUVIAL, ESGOTO  ETC</v>
          </cell>
        </row>
        <row r="9256">
          <cell r="A9256">
            <v>11301</v>
          </cell>
          <cell r="B9256" t="str">
            <v>TAMPAO FOFO ARTICULADO83KG CARGA MAX 12500KG DIAM ABERT 600M</v>
          </cell>
          <cell r="C9256" t="str">
            <v>UN</v>
          </cell>
          <cell r="D9256">
            <v>2</v>
          </cell>
          <cell r="E9256">
            <v>376.67</v>
          </cell>
          <cell r="F9256">
            <v>376.67</v>
          </cell>
          <cell r="H9256">
            <v>376.67</v>
          </cell>
          <cell r="I9256" t="str">
            <v>MATE MDIV 11301</v>
          </cell>
        </row>
        <row r="9257">
          <cell r="B9257" t="str">
            <v>M P/ POCO VISITA DE REDE AGUA PLUVIAL, ESGOTO  ETC</v>
          </cell>
        </row>
        <row r="9258">
          <cell r="A9258">
            <v>11298</v>
          </cell>
          <cell r="B9258" t="str">
            <v>TAMPAO FOFO P/ CAIXA REGISTRO T-34 (34 KG)</v>
          </cell>
          <cell r="C9258" t="str">
            <v>UN</v>
          </cell>
          <cell r="D9258">
            <v>2</v>
          </cell>
          <cell r="E9258">
            <v>54.58</v>
          </cell>
          <cell r="F9258">
            <v>54.58</v>
          </cell>
          <cell r="H9258">
            <v>54.58</v>
          </cell>
          <cell r="I9258" t="str">
            <v>MATE MDIV 11298</v>
          </cell>
        </row>
        <row r="9259">
          <cell r="A9259">
            <v>14113</v>
          </cell>
          <cell r="B9259" t="str">
            <v>TAMPAO FOFO P/ CX R3 PADRAO TELEBRAS</v>
          </cell>
          <cell r="C9259" t="str">
            <v>UN</v>
          </cell>
          <cell r="D9259">
            <v>2</v>
          </cell>
          <cell r="E9259">
            <v>204.03</v>
          </cell>
          <cell r="F9259">
            <v>204.03</v>
          </cell>
          <cell r="H9259">
            <v>204.03</v>
          </cell>
          <cell r="I9259" t="str">
            <v>MATE MDIV 14113</v>
          </cell>
        </row>
        <row r="9260">
          <cell r="A9260">
            <v>11303</v>
          </cell>
          <cell r="B9260" t="str">
            <v>TAMPAO FOFO T-100 D=745MM 79,5KG</v>
          </cell>
          <cell r="C9260" t="str">
            <v>UN</v>
          </cell>
          <cell r="D9260">
            <v>2</v>
          </cell>
          <cell r="E9260">
            <v>93.68</v>
          </cell>
          <cell r="F9260">
            <v>93.68</v>
          </cell>
          <cell r="H9260">
            <v>93.68</v>
          </cell>
          <cell r="I9260" t="str">
            <v>MATE MDIV 11303</v>
          </cell>
        </row>
        <row r="9261">
          <cell r="A9261">
            <v>11315</v>
          </cell>
          <cell r="B9261" t="str">
            <v>TAMPAO FOFO T-16 (7KG) - 30x30CM (P/ CAIXA DE INSPECAO)</v>
          </cell>
          <cell r="C9261" t="str">
            <v>UN</v>
          </cell>
          <cell r="D9261">
            <v>2</v>
          </cell>
          <cell r="E9261">
            <v>21.61</v>
          </cell>
          <cell r="F9261">
            <v>21.61</v>
          </cell>
          <cell r="H9261">
            <v>21.61</v>
          </cell>
          <cell r="I9261" t="str">
            <v>MATE MDIV 11315</v>
          </cell>
        </row>
        <row r="9262">
          <cell r="A9262">
            <v>21086</v>
          </cell>
          <cell r="B9262" t="str">
            <v>TAMPAO FOFO TIPO R3 PADRAO TELEBRAS 155KG CARGA MAX 30000KG</v>
          </cell>
          <cell r="C9262" t="str">
            <v>UN</v>
          </cell>
          <cell r="D9262">
            <v>2</v>
          </cell>
          <cell r="E9262">
            <v>216.23</v>
          </cell>
          <cell r="F9262">
            <v>216.23</v>
          </cell>
          <cell r="H9262">
            <v>216.23</v>
          </cell>
          <cell r="I9262" t="str">
            <v>MATE MDIV 21086</v>
          </cell>
        </row>
        <row r="9263">
          <cell r="B9263" t="str">
            <v>DIAM ABERT 664MM P/ POCO VISITA DE REDE TELEFONE</v>
          </cell>
        </row>
        <row r="9264">
          <cell r="A9264">
            <v>11290</v>
          </cell>
          <cell r="B9264" t="str">
            <v>TAMPAO FOFO 125 KG P/ POCO VISITA</v>
          </cell>
          <cell r="C9264" t="str">
            <v>UN</v>
          </cell>
          <cell r="D9264">
            <v>2</v>
          </cell>
          <cell r="E9264">
            <v>148.22</v>
          </cell>
          <cell r="F9264">
            <v>148.22</v>
          </cell>
          <cell r="H9264">
            <v>148.22</v>
          </cell>
          <cell r="I9264" t="str">
            <v>MATE MDIV 11290</v>
          </cell>
        </row>
        <row r="9265">
          <cell r="A9265">
            <v>21074</v>
          </cell>
          <cell r="B9265" t="str">
            <v>TAMPAO FOFO 137KG CARGA MAX 9000KG DIAM ABERT 542MM P/ POCO</v>
          </cell>
          <cell r="C9265" t="str">
            <v>UN</v>
          </cell>
          <cell r="D9265">
            <v>2</v>
          </cell>
          <cell r="E9265">
            <v>165.66</v>
          </cell>
          <cell r="F9265">
            <v>165.66</v>
          </cell>
          <cell r="H9265">
            <v>165.66</v>
          </cell>
          <cell r="I9265" t="str">
            <v>MATE MDIV 21074</v>
          </cell>
        </row>
        <row r="9266">
          <cell r="B9266" t="str">
            <v>VISITA DE REDE AGUA PLUVIAL, ESGOTO  ETC</v>
          </cell>
        </row>
        <row r="9267">
          <cell r="A9267">
            <v>21075</v>
          </cell>
          <cell r="B9267" t="str">
            <v>TAMPAO FOFO 139KG CARGA MAX 30000KG DIAM ABERT 900MM P/ POCO</v>
          </cell>
          <cell r="C9267" t="str">
            <v>UN</v>
          </cell>
          <cell r="D9267">
            <v>2</v>
          </cell>
          <cell r="E9267">
            <v>363.59</v>
          </cell>
          <cell r="F9267">
            <v>363.59</v>
          </cell>
          <cell r="H9267">
            <v>363.59</v>
          </cell>
          <cell r="I9267" t="str">
            <v>MATE MDIV 21075</v>
          </cell>
        </row>
        <row r="9268">
          <cell r="B9268" t="str">
            <v>VISITA DE REDE AGUA PLUVIAL, ESGOTO  ETC</v>
          </cell>
        </row>
        <row r="9269">
          <cell r="A9269">
            <v>11296</v>
          </cell>
          <cell r="B9269" t="str">
            <v>TAMPAO FOFO 170KG CARGA MAX 30000KG DIAM ABERT 900MM P/ POCO</v>
          </cell>
          <cell r="C9269" t="str">
            <v>UN</v>
          </cell>
          <cell r="D9269">
            <v>2</v>
          </cell>
          <cell r="E9269">
            <v>995.73</v>
          </cell>
          <cell r="F9269">
            <v>995.73</v>
          </cell>
          <cell r="H9269">
            <v>995.73</v>
          </cell>
          <cell r="I9269" t="str">
            <v>MATE MDIV 11296</v>
          </cell>
        </row>
        <row r="9270">
          <cell r="B9270" t="str">
            <v>VISITA DE REDE DE AGUA PLUVIAL, ESGOTO  ETC</v>
          </cell>
        </row>
        <row r="9271">
          <cell r="A9271">
            <v>11291</v>
          </cell>
          <cell r="B9271" t="str">
            <v>TAMPAO FOFO 175 KG P/ POCO VISITA T-175</v>
          </cell>
          <cell r="C9271" t="str">
            <v>UN</v>
          </cell>
          <cell r="D9271">
            <v>2</v>
          </cell>
          <cell r="E9271">
            <v>191.82</v>
          </cell>
          <cell r="F9271">
            <v>191.82</v>
          </cell>
          <cell r="H9271">
            <v>191.82</v>
          </cell>
          <cell r="I9271" t="str">
            <v>MATE MDIV 11291</v>
          </cell>
        </row>
        <row r="9272">
          <cell r="A9272">
            <v>21076</v>
          </cell>
          <cell r="B9272" t="str">
            <v>TAMPAO FOFO 240KG CARGA MAX 13000KG DIAM ABERT 600MM P/ POCO</v>
          </cell>
          <cell r="C9272" t="str">
            <v>UN</v>
          </cell>
          <cell r="D9272">
            <v>2</v>
          </cell>
          <cell r="E9272">
            <v>435.96</v>
          </cell>
          <cell r="F9272">
            <v>435.96</v>
          </cell>
          <cell r="H9272">
            <v>435.96</v>
          </cell>
          <cell r="I9272" t="str">
            <v>MATE MDIV 21076</v>
          </cell>
        </row>
        <row r="9273">
          <cell r="B9273" t="str">
            <v>VISITA DE REDE AGUA PLUVIAL, ESGOTO  ETC</v>
          </cell>
        </row>
        <row r="9274">
          <cell r="A9274">
            <v>11292</v>
          </cell>
          <cell r="B9274" t="str">
            <v>TAMPAO FOFO 30 X 40 CM S/INSCRICAO</v>
          </cell>
          <cell r="C9274" t="str">
            <v>UN</v>
          </cell>
          <cell r="D9274">
            <v>2</v>
          </cell>
          <cell r="E9274">
            <v>47.08</v>
          </cell>
          <cell r="F9274">
            <v>47.08</v>
          </cell>
          <cell r="H9274">
            <v>47.08</v>
          </cell>
          <cell r="I9274" t="str">
            <v>MATE MDIV 11292</v>
          </cell>
        </row>
        <row r="9275">
          <cell r="A9275">
            <v>11316</v>
          </cell>
          <cell r="B9275" t="str">
            <v>TAMPAO FOFO 33KG CARGA MAX 12500KG DIAM ABERT 500MM P/ POCO</v>
          </cell>
          <cell r="C9275" t="str">
            <v>UN</v>
          </cell>
          <cell r="D9275">
            <v>2</v>
          </cell>
          <cell r="E9275">
            <v>101.14</v>
          </cell>
          <cell r="F9275">
            <v>101.14</v>
          </cell>
          <cell r="H9275">
            <v>101.14</v>
          </cell>
          <cell r="I9275" t="str">
            <v>MATE MDIV 11316</v>
          </cell>
        </row>
        <row r="9276">
          <cell r="B9276" t="str">
            <v>VISITA DE REDE DE AGUA PLUVIAL, ESGOTO  ETC</v>
          </cell>
        </row>
        <row r="9277">
          <cell r="A9277">
            <v>11293</v>
          </cell>
          <cell r="B9277" t="str">
            <v>TAMPAO FOFO 40X50CM C/INSCRICAO "INCENDIO"</v>
          </cell>
          <cell r="C9277" t="str">
            <v>UN</v>
          </cell>
          <cell r="D9277">
            <v>2</v>
          </cell>
          <cell r="E9277">
            <v>72.36</v>
          </cell>
          <cell r="F9277">
            <v>72.36</v>
          </cell>
          <cell r="H9277">
            <v>72.36</v>
          </cell>
          <cell r="I9277" t="str">
            <v>MATE MDIV 11293</v>
          </cell>
        </row>
        <row r="9278">
          <cell r="A9278">
            <v>21077</v>
          </cell>
          <cell r="B9278" t="str">
            <v>TAMPAO FOFO 43KG DIAM ABERT 576MM P/ POCO VISITA DE REDE AGU</v>
          </cell>
          <cell r="C9278" t="str">
            <v>UN</v>
          </cell>
          <cell r="D9278">
            <v>2</v>
          </cell>
          <cell r="E9278">
            <v>95.91</v>
          </cell>
          <cell r="F9278">
            <v>95.91</v>
          </cell>
          <cell r="H9278">
            <v>95.91</v>
          </cell>
          <cell r="I9278" t="str">
            <v>MATE MDIV 21077</v>
          </cell>
        </row>
        <row r="9279">
          <cell r="B9279" t="str">
            <v>A PLUVIAL, ESGOTO  ETC</v>
          </cell>
        </row>
        <row r="9280">
          <cell r="A9280">
            <v>21078</v>
          </cell>
          <cell r="B9280" t="str">
            <v>TAMPAO FOFO 51KG CARGA MAX 30000KG DIAM ABERT 500MM P/ POCO</v>
          </cell>
          <cell r="C9280" t="str">
            <v>UN</v>
          </cell>
          <cell r="D9280">
            <v>2</v>
          </cell>
          <cell r="E9280">
            <v>120.06</v>
          </cell>
          <cell r="F9280">
            <v>120.06</v>
          </cell>
          <cell r="H9280">
            <v>120.06</v>
          </cell>
          <cell r="I9280" t="str">
            <v>MATE MDIV 21078</v>
          </cell>
        </row>
        <row r="9281">
          <cell r="B9281" t="str">
            <v>VISITA DE REDE AGUA PLUVIAL, ESGOTO  ETC EM VIA TRAFEGO LEVE</v>
          </cell>
        </row>
        <row r="9282">
          <cell r="A9282">
            <v>21079</v>
          </cell>
          <cell r="B9282" t="str">
            <v>TAMPAO FOFO 55KG CARGA MAX 2600KG DIAM ABERT 476MM P/ POCO V</v>
          </cell>
          <cell r="C9282" t="str">
            <v>UN</v>
          </cell>
          <cell r="D9282">
            <v>2</v>
          </cell>
          <cell r="E9282">
            <v>95.91</v>
          </cell>
          <cell r="F9282">
            <v>95.91</v>
          </cell>
          <cell r="H9282">
            <v>95.91</v>
          </cell>
          <cell r="I9282" t="str">
            <v>MATE MDIV 21079</v>
          </cell>
        </row>
        <row r="9283">
          <cell r="B9283" t="str">
            <v>ISITA DE REDE AGUA PLUVIAL, ESGOTO  ETC EM VIA TRAFEGO LEVE</v>
          </cell>
        </row>
        <row r="9284">
          <cell r="A9284">
            <v>21080</v>
          </cell>
          <cell r="B9284" t="str">
            <v>TAMPAO FOFO 57KG CARGA MAX 12500KG DIAM ABERT 600MM P/ POCO</v>
          </cell>
          <cell r="C9284" t="str">
            <v>UN</v>
          </cell>
          <cell r="D9284">
            <v>2</v>
          </cell>
          <cell r="E9284">
            <v>113.35</v>
          </cell>
          <cell r="F9284">
            <v>113.35</v>
          </cell>
          <cell r="H9284">
            <v>113.35</v>
          </cell>
          <cell r="I9284" t="str">
            <v>MATE MDIV 21080</v>
          </cell>
        </row>
        <row r="9285">
          <cell r="B9285" t="str">
            <v>VISITA DE REDE AGUA PLUVIAL, ESGOTO  ETC EM VIA TRAFEGO LEVE</v>
          </cell>
        </row>
        <row r="9286">
          <cell r="A9286">
            <v>21081</v>
          </cell>
          <cell r="B9286" t="str">
            <v>TAMPAO FOFO 65KG CARGA MAX 12500KG DIAM ABERT 500MM P/ POCO</v>
          </cell>
          <cell r="C9286" t="str">
            <v>UN</v>
          </cell>
          <cell r="D9286">
            <v>2</v>
          </cell>
          <cell r="E9286">
            <v>102.45</v>
          </cell>
          <cell r="F9286">
            <v>102.45</v>
          </cell>
          <cell r="H9286">
            <v>102.45</v>
          </cell>
          <cell r="I9286" t="str">
            <v>MATE MDIV 21081</v>
          </cell>
        </row>
        <row r="9287">
          <cell r="B9287" t="str">
            <v>VISITA, REDE AGUA PLUVIAL, ESGOTO  ETC.</v>
          </cell>
        </row>
        <row r="9288">
          <cell r="A9288">
            <v>21082</v>
          </cell>
          <cell r="B9288" t="str">
            <v>TAMPAO FOFO 65KG CARGA MAX 30000KG DIAM ABERT 500MM P/ POCO</v>
          </cell>
          <cell r="C9288" t="str">
            <v>UN</v>
          </cell>
          <cell r="D9288">
            <v>2</v>
          </cell>
          <cell r="E9288">
            <v>148.22</v>
          </cell>
          <cell r="F9288">
            <v>148.22</v>
          </cell>
          <cell r="H9288">
            <v>148.22</v>
          </cell>
          <cell r="I9288" t="str">
            <v>MATE MDIV 21082</v>
          </cell>
        </row>
        <row r="9289">
          <cell r="B9289" t="str">
            <v>VISITA DE REDE AGUA PLUVIAL, ESGOTO  ETC</v>
          </cell>
        </row>
        <row r="9290">
          <cell r="A9290">
            <v>21083</v>
          </cell>
          <cell r="B9290" t="str">
            <v>TAMPAO FOFO 70KG CARGA MAX 3100KG DIAM ABERT 556MM P/ POCO V</v>
          </cell>
          <cell r="C9290" t="str">
            <v>UN</v>
          </cell>
          <cell r="D9290">
            <v>2</v>
          </cell>
          <cell r="E9290">
            <v>101.14</v>
          </cell>
          <cell r="F9290">
            <v>101.14</v>
          </cell>
          <cell r="H9290">
            <v>101.14</v>
          </cell>
          <cell r="I9290" t="str">
            <v>MATE MDIV 21083</v>
          </cell>
        </row>
        <row r="9291">
          <cell r="B9291" t="str">
            <v>ISITA DE REDE AGUA PLUVIAL, ESGOTO  ETC EM VIA TRAFEGO LEVE</v>
          </cell>
        </row>
        <row r="9292">
          <cell r="A9292">
            <v>21084</v>
          </cell>
          <cell r="B9292" t="str">
            <v>TAMPAO FOFO 73KG CARGA MAX 30000KG DIAM ABERT 555MM P/ POCO</v>
          </cell>
          <cell r="C9292" t="str">
            <v>UN</v>
          </cell>
          <cell r="D9292">
            <v>2</v>
          </cell>
          <cell r="E9292">
            <v>156.94</v>
          </cell>
          <cell r="F9292">
            <v>156.94</v>
          </cell>
          <cell r="H9292">
            <v>156.94</v>
          </cell>
          <cell r="I9292" t="str">
            <v>MATE MDIV 21084</v>
          </cell>
        </row>
        <row r="9293">
          <cell r="B9293" t="str">
            <v>VISITA DE REDE AGUA PLUVIAL, ESGOTO  ETC</v>
          </cell>
        </row>
        <row r="9294">
          <cell r="A9294">
            <v>6236</v>
          </cell>
          <cell r="B9294" t="str">
            <v>TAMPAO FOFO 80KG CARGA MAX 3900KG DIAM ABERT 528MM P/ POCO V</v>
          </cell>
          <cell r="C9294" t="str">
            <v>UN</v>
          </cell>
          <cell r="D9294">
            <v>2</v>
          </cell>
          <cell r="E9294">
            <v>113.35</v>
          </cell>
          <cell r="F9294">
            <v>113.35</v>
          </cell>
          <cell r="H9294">
            <v>113.35</v>
          </cell>
          <cell r="I9294" t="str">
            <v>MATE MDIV 6236</v>
          </cell>
        </row>
        <row r="9295">
          <cell r="B9295" t="str">
            <v>ISITA DE REDE AGUA PLUVIAL, ESGOTO  ETC EM VIA TRAFEGO MEDIO</v>
          </cell>
        </row>
        <row r="9296">
          <cell r="A9296">
            <v>6243</v>
          </cell>
          <cell r="B9296" t="str">
            <v>TAMPAO FOFO 83KG CARGA MAX 12500KG DIAM ABERT 600MM P/ POCO</v>
          </cell>
          <cell r="C9296" t="str">
            <v>UN</v>
          </cell>
          <cell r="D9296">
            <v>2</v>
          </cell>
          <cell r="E9296">
            <v>355.74</v>
          </cell>
          <cell r="F9296">
            <v>355.74</v>
          </cell>
          <cell r="H9296">
            <v>355.74</v>
          </cell>
          <cell r="I9296" t="str">
            <v>MATE MDIV 6243</v>
          </cell>
        </row>
        <row r="9297">
          <cell r="B9297" t="str">
            <v>VISITA DE REDE DE AGUA PLUVIAL, ESGOTO  ETC</v>
          </cell>
        </row>
        <row r="9298">
          <cell r="A9298">
            <v>6240</v>
          </cell>
          <cell r="B9298" t="str">
            <v>TAMPAO FOFO 83KG CARGA MAX 30000KG DIAM ABERT 600MM P/ POCO</v>
          </cell>
          <cell r="C9298" t="str">
            <v>UN</v>
          </cell>
          <cell r="D9298">
            <v>2</v>
          </cell>
          <cell r="E9298">
            <v>204.9</v>
          </cell>
          <cell r="F9298">
            <v>204.9</v>
          </cell>
          <cell r="H9298">
            <v>204.9</v>
          </cell>
          <cell r="I9298" t="str">
            <v>MATE MDIV 6240</v>
          </cell>
        </row>
        <row r="9299">
          <cell r="B9299" t="str">
            <v>VISITA DE REDE DE AGUA PLUVIAL, ESGOTO  ETC</v>
          </cell>
        </row>
        <row r="9300">
          <cell r="A9300">
            <v>21085</v>
          </cell>
          <cell r="B9300" t="str">
            <v>TAMPAO FOFO 88KG CARGA MAX 30000KG DIAM ABERT 610MM P/ POCO</v>
          </cell>
          <cell r="C9300" t="str">
            <v>UN</v>
          </cell>
          <cell r="D9300">
            <v>2</v>
          </cell>
          <cell r="E9300">
            <v>203.85</v>
          </cell>
          <cell r="F9300">
            <v>203.85</v>
          </cell>
          <cell r="H9300">
            <v>203.85</v>
          </cell>
          <cell r="I9300" t="str">
            <v>MATE MDIV 21085</v>
          </cell>
        </row>
        <row r="9301">
          <cell r="B9301" t="str">
            <v>VISITA DE REDE AGUA PLUVIAL, ESGOTO  ETC</v>
          </cell>
        </row>
        <row r="9302">
          <cell r="A9302">
            <v>20964</v>
          </cell>
          <cell r="B9302" t="str">
            <v>TAMPAO LATAO C/ CORRENTE P/ INSTALACAO PREDIAL COMBATE A INC</v>
          </cell>
          <cell r="C9302" t="str">
            <v>UN</v>
          </cell>
          <cell r="D9302">
            <v>2</v>
          </cell>
          <cell r="E9302">
            <v>23.36</v>
          </cell>
          <cell r="F9302">
            <v>23.36</v>
          </cell>
          <cell r="H9302">
            <v>26.17</v>
          </cell>
          <cell r="I9302" t="str">
            <v>MATE MDIV 20964</v>
          </cell>
        </row>
        <row r="9303">
          <cell r="B9303" t="str">
            <v>ENDIO ENGATE RAPIDO 1 1/2"</v>
          </cell>
        </row>
        <row r="9304">
          <cell r="A9304">
            <v>10905</v>
          </cell>
          <cell r="B9304" t="str">
            <v>TAMPAO LATAO C/ CORRENTE P/ INSTALACAO PREDIAL COMBATE A INC</v>
          </cell>
          <cell r="C9304" t="str">
            <v>UN</v>
          </cell>
          <cell r="D9304">
            <v>2</v>
          </cell>
          <cell r="E9304">
            <v>37.25</v>
          </cell>
          <cell r="F9304">
            <v>37.25</v>
          </cell>
          <cell r="H9304">
            <v>41.72</v>
          </cell>
          <cell r="I9304" t="str">
            <v>MATE MDIV 10905</v>
          </cell>
        </row>
        <row r="9305">
          <cell r="B9305" t="str">
            <v>ENDIO ENGATE RAPIDO 2 1/2"</v>
          </cell>
        </row>
        <row r="9306">
          <cell r="A9306">
            <v>11066</v>
          </cell>
          <cell r="B9306" t="str">
            <v>TAMPAO P/ TELHA FIBROCIMENTO CANALETE 49 OU KATELHA</v>
          </cell>
          <cell r="C9306" t="str">
            <v>UN</v>
          </cell>
          <cell r="D9306">
            <v>2</v>
          </cell>
          <cell r="E9306">
            <v>3.29</v>
          </cell>
          <cell r="F9306">
            <v>3.97</v>
          </cell>
          <cell r="H9306">
            <v>4.51</v>
          </cell>
          <cell r="I9306" t="str">
            <v>MATE MDIV 11066</v>
          </cell>
        </row>
        <row r="9307">
          <cell r="A9307">
            <v>11065</v>
          </cell>
          <cell r="B9307" t="str">
            <v>TAMPAO P/ TELHA FIBROCIMENTO CANALETE 90</v>
          </cell>
          <cell r="C9307" t="str">
            <v>UN</v>
          </cell>
          <cell r="D9307">
            <v>2</v>
          </cell>
          <cell r="E9307">
            <v>4.8</v>
          </cell>
          <cell r="F9307">
            <v>5.79</v>
          </cell>
          <cell r="H9307">
            <v>6.58</v>
          </cell>
          <cell r="I9307" t="str">
            <v>MATE MDIV 11065</v>
          </cell>
        </row>
        <row r="9308">
          <cell r="A9308">
            <v>6249</v>
          </cell>
          <cell r="B9308" t="str">
            <v>TAMPAO PVC P/ TIL EB-644 P/ REDE COLET ESG DN 100MM</v>
          </cell>
          <cell r="C9308" t="str">
            <v>UN</v>
          </cell>
          <cell r="D9308">
            <v>1</v>
          </cell>
          <cell r="E9308">
            <v>48.61</v>
          </cell>
          <cell r="F9308">
            <v>48.61</v>
          </cell>
          <cell r="H9308">
            <v>48.61</v>
          </cell>
          <cell r="I9308" t="str">
            <v>MATE MHIS 6249</v>
          </cell>
        </row>
        <row r="9309">
          <cell r="A9309">
            <v>6250</v>
          </cell>
          <cell r="B9309" t="str">
            <v>TAMPAO PVC P/ TIL EB-644 P/ REDE COLET ESG DN 125MM</v>
          </cell>
          <cell r="C9309" t="str">
            <v>UN</v>
          </cell>
          <cell r="D9309">
            <v>2</v>
          </cell>
          <cell r="E9309">
            <v>59.89</v>
          </cell>
          <cell r="F9309">
            <v>59.89</v>
          </cell>
          <cell r="H9309">
            <v>59.89</v>
          </cell>
          <cell r="I9309" t="str">
            <v>MATE MHIS 6250</v>
          </cell>
        </row>
        <row r="9310">
          <cell r="A9310">
            <v>6251</v>
          </cell>
          <cell r="B9310" t="str">
            <v>TAMPAO PVC P/ TIL EB-644 P/ REDE COLET ESG DN 150MM</v>
          </cell>
          <cell r="C9310" t="str">
            <v>UN</v>
          </cell>
          <cell r="D9310">
            <v>2</v>
          </cell>
          <cell r="E9310">
            <v>69.89</v>
          </cell>
          <cell r="F9310">
            <v>69.89</v>
          </cell>
          <cell r="H9310">
            <v>69.89</v>
          </cell>
          <cell r="I9310" t="str">
            <v>MATE MHIS 6251</v>
          </cell>
        </row>
        <row r="9311">
          <cell r="A9311">
            <v>6252</v>
          </cell>
          <cell r="B9311" t="str">
            <v>TAMPAO PVC P/ TIL EB-644 P/ REDE COLET ESG DN 200MM</v>
          </cell>
          <cell r="C9311" t="str">
            <v>UN</v>
          </cell>
          <cell r="D9311">
            <v>2</v>
          </cell>
          <cell r="E9311">
            <v>97.46</v>
          </cell>
          <cell r="F9311">
            <v>97.46</v>
          </cell>
          <cell r="H9311">
            <v>97.46</v>
          </cell>
          <cell r="I9311" t="str">
            <v>MATE MHIS 6252</v>
          </cell>
        </row>
        <row r="9312">
          <cell r="A9312">
            <v>11289</v>
          </cell>
          <cell r="B9312" t="str">
            <v>TAMPAO T-5 AR (5,0Kg) 20 X 20CM   P/ CAIXA DE REGISTRO</v>
          </cell>
          <cell r="C9312" t="str">
            <v>UN</v>
          </cell>
          <cell r="D9312">
            <v>2</v>
          </cell>
          <cell r="E9312">
            <v>10.81</v>
          </cell>
          <cell r="F9312">
            <v>10.81</v>
          </cell>
          <cell r="H9312">
            <v>10.81</v>
          </cell>
          <cell r="I9312" t="str">
            <v>MATE MDIV 11289</v>
          </cell>
        </row>
        <row r="9313">
          <cell r="A9313">
            <v>2666</v>
          </cell>
          <cell r="B9313" t="str">
            <v>TAMPAO/TERMINAL 1 1/4" P/ DUTOS TP KANAFLEX</v>
          </cell>
          <cell r="C9313" t="str">
            <v>UN</v>
          </cell>
          <cell r="D9313">
            <v>2</v>
          </cell>
          <cell r="E9313">
            <v>1.83</v>
          </cell>
          <cell r="F9313">
            <v>1.94</v>
          </cell>
          <cell r="H9313">
            <v>2.52</v>
          </cell>
          <cell r="I9313" t="str">
            <v>MATE MELE 2666</v>
          </cell>
        </row>
        <row r="9314">
          <cell r="A9314">
            <v>2668</v>
          </cell>
          <cell r="B9314" t="str">
            <v>TAMPAO/TERMINAL 2" P/ DUTOS TP KANAFLEX</v>
          </cell>
          <cell r="C9314" t="str">
            <v>UN</v>
          </cell>
          <cell r="D9314">
            <v>2</v>
          </cell>
          <cell r="E9314">
            <v>2.54</v>
          </cell>
          <cell r="F9314">
            <v>2.69</v>
          </cell>
          <cell r="H9314">
            <v>3.5</v>
          </cell>
          <cell r="I9314" t="str">
            <v>MATE MELE 2668</v>
          </cell>
        </row>
        <row r="9315">
          <cell r="A9315">
            <v>2664</v>
          </cell>
          <cell r="B9315" t="str">
            <v>TAMPAO/TERMINAL 3" P/ DUTOS TP KANAFLEX</v>
          </cell>
          <cell r="C9315" t="str">
            <v>UN</v>
          </cell>
          <cell r="D9315">
            <v>2</v>
          </cell>
          <cell r="E9315">
            <v>3.54</v>
          </cell>
          <cell r="F9315">
            <v>3.75</v>
          </cell>
          <cell r="H9315">
            <v>4.87</v>
          </cell>
          <cell r="I9315" t="str">
            <v>MATE MELE 2664</v>
          </cell>
        </row>
        <row r="9316">
          <cell r="A9316">
            <v>2662</v>
          </cell>
          <cell r="B9316" t="str">
            <v>TAMPAO/TERMINAL 4" P/ DUTOS TP KANAFLEX</v>
          </cell>
          <cell r="C9316" t="str">
            <v>UN</v>
          </cell>
          <cell r="D9316">
            <v>2</v>
          </cell>
          <cell r="E9316">
            <v>7.04</v>
          </cell>
          <cell r="F9316">
            <v>7.45</v>
          </cell>
          <cell r="H9316">
            <v>9.68</v>
          </cell>
          <cell r="I9316" t="str">
            <v>MATE MELE 2662</v>
          </cell>
        </row>
        <row r="9317">
          <cell r="A9317">
            <v>2663</v>
          </cell>
          <cell r="B9317" t="str">
            <v>TAMPAO/TERMINAL 5" P/ DUTOS TP KANAFLEX</v>
          </cell>
          <cell r="C9317" t="str">
            <v>UN</v>
          </cell>
          <cell r="D9317">
            <v>2</v>
          </cell>
          <cell r="E9317">
            <v>10.61</v>
          </cell>
          <cell r="F9317">
            <v>11.23</v>
          </cell>
          <cell r="H9317">
            <v>14.59</v>
          </cell>
          <cell r="I9317" t="str">
            <v>MATE MELE 2663</v>
          </cell>
        </row>
        <row r="9318">
          <cell r="A9318">
            <v>2665</v>
          </cell>
          <cell r="B9318" t="str">
            <v>TAMPAO/TERMINAL 6" P/ DUTOS TP KANAFLEX</v>
          </cell>
          <cell r="C9318" t="str">
            <v>UN</v>
          </cell>
          <cell r="D9318">
            <v>2</v>
          </cell>
          <cell r="E9318">
            <v>13</v>
          </cell>
          <cell r="F9318">
            <v>13.76</v>
          </cell>
          <cell r="H9318">
            <v>17.88</v>
          </cell>
          <cell r="I9318" t="str">
            <v>MATE MELE 2665</v>
          </cell>
        </row>
        <row r="9319">
          <cell r="A9319">
            <v>377</v>
          </cell>
          <cell r="B9319" t="str">
            <v>TAMPO PLASTICO STANDARD P/ VASO SANITARIO</v>
          </cell>
          <cell r="C9319" t="str">
            <v>UN</v>
          </cell>
          <cell r="D9319">
            <v>1</v>
          </cell>
          <cell r="E9319">
            <v>18</v>
          </cell>
          <cell r="F9319">
            <v>18.2</v>
          </cell>
          <cell r="H9319">
            <v>18.8</v>
          </cell>
          <cell r="I9319" t="str">
            <v>MATE MDIV 377</v>
          </cell>
        </row>
        <row r="9320">
          <cell r="A9320">
            <v>11688</v>
          </cell>
          <cell r="B9320" t="str">
            <v>TANQUE ACO INOX CHAPA 22/304 52X54X30CM</v>
          </cell>
          <cell r="C9320" t="str">
            <v>UN</v>
          </cell>
          <cell r="D9320">
            <v>2</v>
          </cell>
          <cell r="E9320">
            <v>138.33000000000001</v>
          </cell>
          <cell r="F9320">
            <v>150.62</v>
          </cell>
          <cell r="H9320">
            <v>180.27</v>
          </cell>
          <cell r="I9320" t="str">
            <v>MATE MDIV 11688</v>
          </cell>
        </row>
        <row r="9321">
          <cell r="A9321">
            <v>20234</v>
          </cell>
          <cell r="B9321" t="str">
            <v>TANQUE DE GRANITINA/GRANILITE OU MARMORITE MONOBLOCO</v>
          </cell>
          <cell r="C9321" t="str">
            <v>UN</v>
          </cell>
          <cell r="D9321">
            <v>1</v>
          </cell>
          <cell r="E9321">
            <v>39.9</v>
          </cell>
          <cell r="F9321">
            <v>58</v>
          </cell>
          <cell r="H9321">
            <v>70</v>
          </cell>
          <cell r="I9321" t="str">
            <v>MATE MDIV 20234</v>
          </cell>
        </row>
        <row r="9322">
          <cell r="A9322">
            <v>25014</v>
          </cell>
          <cell r="B9322" t="str">
            <v>TANQUE ESTACIONARIO FERLEX TAA -MACARICO CAP 20 000 L**CAIXA</v>
          </cell>
          <cell r="C9322" t="str">
            <v>UN</v>
          </cell>
          <cell r="D9322" t="str">
            <v>2     5</v>
          </cell>
          <cell r="E9322">
            <v>5506.35</v>
          </cell>
          <cell r="F9322">
            <v>55506.35</v>
          </cell>
          <cell r="G9322">
            <v>5</v>
          </cell>
          <cell r="H9322">
            <v>5506.35</v>
          </cell>
          <cell r="I9322" t="str">
            <v>EQHP EQAQ 25014</v>
          </cell>
        </row>
        <row r="9323">
          <cell r="B9323" t="str">
            <v>**</v>
          </cell>
        </row>
        <row r="9324">
          <cell r="A9324">
            <v>25013</v>
          </cell>
          <cell r="B9324" t="str">
            <v>TANQUE ESTACIONARIO FERLEX TAA -SERPENTINA CAP 20 000 L**CAI</v>
          </cell>
          <cell r="C9324" t="str">
            <v>UN</v>
          </cell>
          <cell r="D9324" t="str">
            <v>2     4</v>
          </cell>
          <cell r="E9324">
            <v>9178.44</v>
          </cell>
          <cell r="F9324">
            <v>49178.44</v>
          </cell>
          <cell r="G9324">
            <v>4</v>
          </cell>
          <cell r="H9324">
            <v>9178.44</v>
          </cell>
          <cell r="I9324" t="str">
            <v>EQHP EQAQ 25013</v>
          </cell>
        </row>
        <row r="9325">
          <cell r="A9325">
            <v>14405</v>
          </cell>
          <cell r="B9325" t="str">
            <v>TANQUE ESTACIONARIO FERLEX TAA -SERPENTINA CAP 30 000 L**CAI</v>
          </cell>
          <cell r="C9325" t="str">
            <v>UN</v>
          </cell>
          <cell r="D9325" t="str">
            <v>1     6</v>
          </cell>
          <cell r="E9325">
            <v>6490.6</v>
          </cell>
          <cell r="F9325">
            <v>66490.600000000006</v>
          </cell>
          <cell r="G9325">
            <v>6</v>
          </cell>
          <cell r="H9325">
            <v>6490.6</v>
          </cell>
          <cell r="I9325" t="str">
            <v>EQHP EQAQ 14405</v>
          </cell>
        </row>
        <row r="9326">
          <cell r="B9326" t="str">
            <v>XA**</v>
          </cell>
        </row>
        <row r="9327">
          <cell r="A9327">
            <v>10424</v>
          </cell>
          <cell r="B9327" t="str">
            <v>TANQUE LOUCA BRANCA C/COLUNA - 22L OU EQUIV</v>
          </cell>
          <cell r="C9327" t="str">
            <v>UN</v>
          </cell>
          <cell r="D9327">
            <v>2</v>
          </cell>
          <cell r="E9327">
            <v>99.64</v>
          </cell>
          <cell r="F9327">
            <v>100.84</v>
          </cell>
          <cell r="H9327">
            <v>115.88</v>
          </cell>
          <cell r="I9327" t="str">
            <v>MATE MDIV 10424</v>
          </cell>
        </row>
        <row r="9328">
          <cell r="A9328">
            <v>10423</v>
          </cell>
          <cell r="B9328" t="str">
            <v>TANQUE LOUCA BRANCA SUSPENSO - 18L OU EQUIV</v>
          </cell>
          <cell r="C9328" t="str">
            <v>UN</v>
          </cell>
          <cell r="D9328">
            <v>2</v>
          </cell>
          <cell r="E9328">
            <v>84.59</v>
          </cell>
          <cell r="F9328">
            <v>85.61</v>
          </cell>
          <cell r="H9328">
            <v>98.38</v>
          </cell>
          <cell r="I9328" t="str">
            <v>MATE MDIV 10423</v>
          </cell>
        </row>
        <row r="9329">
          <cell r="A9329">
            <v>20271</v>
          </cell>
          <cell r="B9329" t="str">
            <v>TANQUE LOUCA EM COR C/COLUNA - 30L OU EQUIV</v>
          </cell>
          <cell r="C9329" t="str">
            <v>UN</v>
          </cell>
          <cell r="D9329">
            <v>2</v>
          </cell>
          <cell r="E9329">
            <v>97.4</v>
          </cell>
          <cell r="F9329">
            <v>98.58</v>
          </cell>
          <cell r="H9329">
            <v>113.28</v>
          </cell>
          <cell r="I9329" t="str">
            <v>MATE MDIV 20271</v>
          </cell>
        </row>
        <row r="9330">
          <cell r="A9330">
            <v>11690</v>
          </cell>
          <cell r="B9330" t="str">
            <v>TANQUE MARMORE SINTETICO 22L</v>
          </cell>
          <cell r="C9330" t="str">
            <v>UN</v>
          </cell>
          <cell r="D9330">
            <v>2</v>
          </cell>
          <cell r="E9330">
            <v>33.880000000000003</v>
          </cell>
          <cell r="F9330">
            <v>49.25</v>
          </cell>
          <cell r="H9330">
            <v>59.44</v>
          </cell>
          <cell r="I9330" t="str">
            <v>MATE MDIV 11690</v>
          </cell>
        </row>
        <row r="9331">
          <cell r="A9331">
            <v>6253</v>
          </cell>
          <cell r="B9331" t="str">
            <v>TANQUE SIMPLES PRE-MOLDADO DE CONCRETO</v>
          </cell>
          <cell r="C9331" t="str">
            <v>UN</v>
          </cell>
          <cell r="D9331">
            <v>1</v>
          </cell>
          <cell r="E9331">
            <v>29.5</v>
          </cell>
          <cell r="F9331">
            <v>38.1</v>
          </cell>
          <cell r="H9331">
            <v>40</v>
          </cell>
          <cell r="I9331" t="str">
            <v>MATE MDIV 6253</v>
          </cell>
        </row>
        <row r="9332">
          <cell r="A9332">
            <v>4763</v>
          </cell>
          <cell r="B9332" t="str">
            <v>TAQUEADOR OU TAQUEIRO</v>
          </cell>
          <cell r="C9332" t="str">
            <v>H</v>
          </cell>
          <cell r="D9332">
            <v>2</v>
          </cell>
          <cell r="E9332">
            <v>3.1</v>
          </cell>
          <cell r="F9332">
            <v>3.1</v>
          </cell>
          <cell r="H9332">
            <v>3.1</v>
          </cell>
          <cell r="I9332" t="str">
            <v>MOBR MOBA 4763</v>
          </cell>
        </row>
        <row r="9333">
          <cell r="A9333">
            <v>14583</v>
          </cell>
          <cell r="B9333" t="str">
            <v>TARIFA "A" ENTRE  0 E 20M3 FORNECIMENTO D'AGUA</v>
          </cell>
          <cell r="C9333" t="str">
            <v>M3</v>
          </cell>
          <cell r="D9333">
            <v>2</v>
          </cell>
          <cell r="E9333">
            <v>5.67</v>
          </cell>
          <cell r="F9333">
            <v>5.67</v>
          </cell>
          <cell r="H9333">
            <v>5.67</v>
          </cell>
          <cell r="I9333" t="str">
            <v>MATE MDIV 14583</v>
          </cell>
        </row>
        <row r="9334">
          <cell r="A9334">
            <v>14250</v>
          </cell>
          <cell r="B9334" t="str">
            <v>TARIFA DE CONSUMO DE ENERGIA ELETRICA COMERCIAL, BAIXA TENSA</v>
          </cell>
          <cell r="C9334" t="str">
            <v>KW/H</v>
          </cell>
          <cell r="D9334">
            <v>1</v>
          </cell>
          <cell r="E9334">
            <v>0.3</v>
          </cell>
          <cell r="F9334">
            <v>0.3</v>
          </cell>
          <cell r="H9334">
            <v>0.3</v>
          </cell>
          <cell r="I9334" t="str">
            <v>OUTR ESPC 14250</v>
          </cell>
        </row>
        <row r="9335">
          <cell r="B9335" t="str">
            <v>O</v>
          </cell>
        </row>
        <row r="9336">
          <cell r="A9336">
            <v>11457</v>
          </cell>
          <cell r="B9336" t="str">
            <v>TARJETA TIPO LIVRE/OCUPADO  P/ PORTA BANHEIRO</v>
          </cell>
          <cell r="C9336" t="str">
            <v>UN</v>
          </cell>
          <cell r="D9336">
            <v>2</v>
          </cell>
          <cell r="E9336">
            <v>29.26</v>
          </cell>
          <cell r="F9336">
            <v>31.52</v>
          </cell>
          <cell r="H9336">
            <v>35.799999999999997</v>
          </cell>
          <cell r="I9336" t="str">
            <v>MATE MDIV 11457</v>
          </cell>
        </row>
        <row r="9337">
          <cell r="A9337">
            <v>13304</v>
          </cell>
          <cell r="B9337" t="str">
            <v>TAXA DE LIGACAO DE ENERGIA COMERCIAL MONOFASICA, BAIXA TENSA</v>
          </cell>
          <cell r="C9337" t="str">
            <v>UN</v>
          </cell>
          <cell r="D9337">
            <v>1</v>
          </cell>
          <cell r="E9337">
            <v>4.12</v>
          </cell>
          <cell r="F9337">
            <v>4.12</v>
          </cell>
          <cell r="H9337">
            <v>4.12</v>
          </cell>
          <cell r="I9337" t="str">
            <v>OUTR ESPC 13304</v>
          </cell>
        </row>
        <row r="9338">
          <cell r="B9338" t="str">
            <v>O</v>
          </cell>
        </row>
        <row r="9339">
          <cell r="A9339">
            <v>6445</v>
          </cell>
          <cell r="B9339" t="str">
            <v>TE C/BOLSAS E FLANGES JM FOFO PN-16 DN 600X200 INCLUSIVE ANE</v>
          </cell>
          <cell r="C9339" t="str">
            <v>UN</v>
          </cell>
          <cell r="D9339">
            <v>2</v>
          </cell>
          <cell r="E9339">
            <v>3139.18</v>
          </cell>
          <cell r="F9339">
            <v>3483.75</v>
          </cell>
          <cell r="H9339">
            <v>3816.27</v>
          </cell>
          <cell r="I9339" t="str">
            <v>MATE MHIS 6445</v>
          </cell>
        </row>
        <row r="9340">
          <cell r="B9340" t="str">
            <v>L BORRACHA</v>
          </cell>
        </row>
        <row r="9341">
          <cell r="A9341">
            <v>6358</v>
          </cell>
          <cell r="B9341" t="str">
            <v>TE C/BOLSAS E FLANGES JM FOFO PN-16 DN 600X300 INCLUSIVE ANE</v>
          </cell>
          <cell r="C9341" t="str">
            <v>UN</v>
          </cell>
          <cell r="D9341">
            <v>2</v>
          </cell>
          <cell r="E9341">
            <v>3382.79</v>
          </cell>
          <cell r="F9341">
            <v>3754.09</v>
          </cell>
          <cell r="H9341">
            <v>4112.43</v>
          </cell>
          <cell r="I9341" t="str">
            <v>MATE MHIS 6358</v>
          </cell>
        </row>
        <row r="9342">
          <cell r="B9342" t="str">
            <v>L BORRACHA</v>
          </cell>
        </row>
        <row r="9343">
          <cell r="A9343">
            <v>6444</v>
          </cell>
          <cell r="B9343" t="str">
            <v>TE C/BOLSAS E FLANGES JM FOFO PN-16 DN 600X400 INCLUSIVE ANE</v>
          </cell>
          <cell r="C9343" t="str">
            <v>UN</v>
          </cell>
          <cell r="D9343">
            <v>2</v>
          </cell>
          <cell r="E9343">
            <v>3731.77</v>
          </cell>
          <cell r="F9343">
            <v>4141.3900000000003</v>
          </cell>
          <cell r="H9343">
            <v>4536.6899999999996</v>
          </cell>
          <cell r="I9343" t="str">
            <v>MATE MHIS 6444</v>
          </cell>
        </row>
        <row r="9344">
          <cell r="B9344" t="str">
            <v>L BORRACHA</v>
          </cell>
        </row>
        <row r="9345">
          <cell r="A9345">
            <v>6360</v>
          </cell>
          <cell r="B9345" t="str">
            <v>TE C/BOLSAS E FLANGES JM FOFO PN-16 DN 600X600 INCLUSIVE ANE</v>
          </cell>
          <cell r="C9345" t="str">
            <v>UN</v>
          </cell>
          <cell r="D9345">
            <v>2</v>
          </cell>
          <cell r="E9345">
            <v>4493.59</v>
          </cell>
          <cell r="F9345">
            <v>4986.83</v>
          </cell>
          <cell r="H9345">
            <v>5462.82</v>
          </cell>
          <cell r="I9345" t="str">
            <v>MATE MHIS 6360</v>
          </cell>
        </row>
        <row r="9346">
          <cell r="B9346" t="str">
            <v>L BORRACHA</v>
          </cell>
        </row>
        <row r="9347">
          <cell r="A9347">
            <v>6334</v>
          </cell>
          <cell r="B9347" t="str">
            <v>TE C/BOLSAS E FLANGES JM PN-10 DN 1000X200 INCLUSIVE ANEL BO</v>
          </cell>
          <cell r="C9347" t="str">
            <v>UN</v>
          </cell>
          <cell r="D9347">
            <v>2</v>
          </cell>
          <cell r="E9347">
            <v>5058.1400000000003</v>
          </cell>
          <cell r="F9347">
            <v>5613.34</v>
          </cell>
          <cell r="H9347">
            <v>6149.14</v>
          </cell>
          <cell r="I9347" t="str">
            <v>MATE MHIS 6334</v>
          </cell>
        </row>
        <row r="9348">
          <cell r="B9348" t="str">
            <v>RRACHA</v>
          </cell>
        </row>
        <row r="9349">
          <cell r="A9349">
            <v>6357</v>
          </cell>
          <cell r="B9349" t="str">
            <v>TE C/BOLSAS E FLANGES JM PN-10/16 DN 600X100 INCLUSIVE ANEL</v>
          </cell>
          <cell r="C9349" t="str">
            <v>UN</v>
          </cell>
          <cell r="D9349">
            <v>2</v>
          </cell>
          <cell r="E9349">
            <v>2599.27</v>
          </cell>
          <cell r="F9349">
            <v>2884.57</v>
          </cell>
          <cell r="H9349">
            <v>3159.91</v>
          </cell>
          <cell r="I9349" t="str">
            <v>MATE MHIS 6357</v>
          </cell>
        </row>
        <row r="9350">
          <cell r="A9350" t="str">
            <v>ÓDIGO</v>
          </cell>
          <cell r="B9350" t="str">
            <v>| DESCRIÇÃO DO INSUMO</v>
          </cell>
          <cell r="C9350" t="str">
            <v>| UNID.</v>
          </cell>
          <cell r="D9350" t="str">
            <v>| CAT.</v>
          </cell>
          <cell r="E9350" t="str">
            <v>P R E Ç O</v>
          </cell>
          <cell r="F9350" t="str">
            <v>S  C A L C</v>
          </cell>
          <cell r="G9350" t="str">
            <v>U L A</v>
          </cell>
          <cell r="H9350" t="str">
            <v>D O S  |</v>
          </cell>
          <cell r="I9350" t="str">
            <v>COD.INTELIGENTE</v>
          </cell>
        </row>
        <row r="9351">
          <cell r="D9351">
            <v>1</v>
          </cell>
          <cell r="E9351" t="str">
            <v>.QUARTIL</v>
          </cell>
          <cell r="F9351" t="str">
            <v>MEDIANO</v>
          </cell>
          <cell r="G9351">
            <v>3</v>
          </cell>
          <cell r="H9351" t="str">
            <v>.QUARTIL</v>
          </cell>
        </row>
        <row r="9353">
          <cell r="A9353" t="str">
            <v>íNCULO..</v>
          </cell>
          <cell r="B9353" t="str">
            <v>...: NACIONAL CAIXA</v>
          </cell>
        </row>
        <row r="9355">
          <cell r="B9355" t="str">
            <v>BORRACHA</v>
          </cell>
        </row>
        <row r="9356">
          <cell r="A9356">
            <v>6414</v>
          </cell>
          <cell r="B9356" t="str">
            <v>TE C/BOLSAS JE FOFO E BOLSA P/TUBO PVC DN 100X50</v>
          </cell>
          <cell r="C9356" t="str">
            <v>UN</v>
          </cell>
          <cell r="D9356">
            <v>2</v>
          </cell>
          <cell r="E9356">
            <v>147.6</v>
          </cell>
          <cell r="F9356">
            <v>163.80000000000001</v>
          </cell>
          <cell r="H9356">
            <v>179.44</v>
          </cell>
          <cell r="I9356" t="str">
            <v>MATE MHIS 6414</v>
          </cell>
        </row>
        <row r="9357">
          <cell r="A9357">
            <v>6415</v>
          </cell>
          <cell r="B9357" t="str">
            <v>TE C/BOLSAS JE FOFO E BOLSA P/TUBO PVC DN 100X75</v>
          </cell>
          <cell r="C9357" t="str">
            <v>UN</v>
          </cell>
          <cell r="D9357">
            <v>2</v>
          </cell>
          <cell r="E9357">
            <v>98.93</v>
          </cell>
          <cell r="F9357">
            <v>109.79</v>
          </cell>
          <cell r="H9357">
            <v>120.27</v>
          </cell>
          <cell r="I9357" t="str">
            <v>MATE MHIS 6415</v>
          </cell>
        </row>
        <row r="9358">
          <cell r="A9358">
            <v>6424</v>
          </cell>
          <cell r="B9358" t="str">
            <v>TE C/BOLSAS JE FOFO E BOLSA P/TUBO PVC DN 150X100</v>
          </cell>
          <cell r="C9358" t="str">
            <v>UN</v>
          </cell>
          <cell r="D9358">
            <v>2</v>
          </cell>
          <cell r="E9358">
            <v>180.58</v>
          </cell>
          <cell r="F9358">
            <v>200.4</v>
          </cell>
          <cell r="H9358">
            <v>219.53</v>
          </cell>
          <cell r="I9358" t="str">
            <v>MATE MHIS 6424</v>
          </cell>
        </row>
        <row r="9359">
          <cell r="A9359">
            <v>6416</v>
          </cell>
          <cell r="B9359" t="str">
            <v>TE C/BOLSAS JE FOFO E BOLSA P/TUBO PVC DN 150X50</v>
          </cell>
          <cell r="C9359" t="str">
            <v>UN</v>
          </cell>
          <cell r="D9359">
            <v>2</v>
          </cell>
          <cell r="E9359">
            <v>130.41</v>
          </cell>
          <cell r="F9359">
            <v>144.72999999999999</v>
          </cell>
          <cell r="H9359">
            <v>158.55000000000001</v>
          </cell>
          <cell r="I9359" t="str">
            <v>MATE MHIS 6416</v>
          </cell>
        </row>
        <row r="9360">
          <cell r="A9360">
            <v>6417</v>
          </cell>
          <cell r="B9360" t="str">
            <v>TE C/BOLSAS JE FOFO E BOLSA P/TUBO PVC DN 150X75</v>
          </cell>
          <cell r="C9360" t="str">
            <v>UN</v>
          </cell>
          <cell r="D9360">
            <v>2</v>
          </cell>
          <cell r="E9360">
            <v>131.44</v>
          </cell>
          <cell r="F9360">
            <v>145.87</v>
          </cell>
          <cell r="H9360">
            <v>159.79</v>
          </cell>
          <cell r="I9360" t="str">
            <v>MATE MHIS 6417</v>
          </cell>
        </row>
        <row r="9361">
          <cell r="A9361">
            <v>6419</v>
          </cell>
          <cell r="B9361" t="str">
            <v>TE C/BOLSAS JE FOFO E BOLSA P/TUBO PVC DN 200X100</v>
          </cell>
          <cell r="C9361" t="str">
            <v>UN</v>
          </cell>
          <cell r="D9361">
            <v>2</v>
          </cell>
          <cell r="E9361">
            <v>219.07</v>
          </cell>
          <cell r="F9361">
            <v>243.12</v>
          </cell>
          <cell r="H9361">
            <v>266.33</v>
          </cell>
          <cell r="I9361" t="str">
            <v>MATE MHIS 6419</v>
          </cell>
        </row>
        <row r="9362">
          <cell r="A9362">
            <v>6418</v>
          </cell>
          <cell r="B9362" t="str">
            <v>TE C/BOLSAS JE FOFO E BOLSA P/TUBO PVC DN 200X50</v>
          </cell>
          <cell r="C9362" t="str">
            <v>UN</v>
          </cell>
          <cell r="D9362">
            <v>2</v>
          </cell>
          <cell r="E9362">
            <v>181.97</v>
          </cell>
          <cell r="F9362">
            <v>201.95</v>
          </cell>
          <cell r="H9362">
            <v>221.22</v>
          </cell>
          <cell r="I9362" t="str">
            <v>MATE MHIS 6418</v>
          </cell>
        </row>
        <row r="9363">
          <cell r="A9363">
            <v>6423</v>
          </cell>
          <cell r="B9363" t="str">
            <v>TE C/BOLSAS JE FOFO E BOLSA P/TUBO PVC DN 200X75</v>
          </cell>
          <cell r="C9363" t="str">
            <v>UN</v>
          </cell>
          <cell r="D9363">
            <v>2</v>
          </cell>
          <cell r="E9363">
            <v>276.91000000000003</v>
          </cell>
          <cell r="F9363">
            <v>307.3</v>
          </cell>
          <cell r="H9363">
            <v>336.63</v>
          </cell>
          <cell r="I9363" t="str">
            <v>MATE MHIS 6423</v>
          </cell>
        </row>
        <row r="9364">
          <cell r="A9364">
            <v>6421</v>
          </cell>
          <cell r="B9364" t="str">
            <v>TE C/BOLSAS JE FOFO E BOLSA P/TUBO PVC DN 250X100</v>
          </cell>
          <cell r="C9364" t="str">
            <v>UN</v>
          </cell>
          <cell r="D9364">
            <v>2</v>
          </cell>
          <cell r="E9364">
            <v>436.31</v>
          </cell>
          <cell r="F9364">
            <v>484.2</v>
          </cell>
          <cell r="H9364">
            <v>530.41999999999996</v>
          </cell>
          <cell r="I9364" t="str">
            <v>MATE MHIS 6421</v>
          </cell>
        </row>
        <row r="9365">
          <cell r="A9365">
            <v>6422</v>
          </cell>
          <cell r="B9365" t="str">
            <v>TE C/BOLSAS JE FOFO E BOLSA P/TUBO PVC DN 250X50</v>
          </cell>
          <cell r="C9365" t="str">
            <v>UN</v>
          </cell>
          <cell r="D9365">
            <v>2</v>
          </cell>
          <cell r="E9365">
            <v>374.2</v>
          </cell>
          <cell r="F9365">
            <v>415.27</v>
          </cell>
          <cell r="H9365">
            <v>454.91</v>
          </cell>
          <cell r="I9365" t="str">
            <v>MATE MHIS 6422</v>
          </cell>
        </row>
        <row r="9366">
          <cell r="A9366">
            <v>6420</v>
          </cell>
          <cell r="B9366" t="str">
            <v>TE C/BOLSAS JE FOFO E BOLSA P/TUBO PVC DN 250X75</v>
          </cell>
          <cell r="C9366" t="str">
            <v>UN</v>
          </cell>
          <cell r="D9366">
            <v>2</v>
          </cell>
          <cell r="E9366">
            <v>410.75</v>
          </cell>
          <cell r="F9366">
            <v>455.84</v>
          </cell>
          <cell r="H9366">
            <v>499.35</v>
          </cell>
          <cell r="I9366" t="str">
            <v>MATE MHIS 6420</v>
          </cell>
        </row>
        <row r="9367">
          <cell r="A9367">
            <v>6916</v>
          </cell>
          <cell r="B9367" t="str">
            <v>TE C/BOLSAS JGS E FLANGE FOFO PN-10 DN 400X400 INCLUSIVE ANE</v>
          </cell>
          <cell r="C9367" t="str">
            <v>UN</v>
          </cell>
          <cell r="D9367">
            <v>2</v>
          </cell>
          <cell r="E9367">
            <v>1990.04</v>
          </cell>
          <cell r="F9367">
            <v>2208.48</v>
          </cell>
          <cell r="H9367">
            <v>2419.2800000000002</v>
          </cell>
          <cell r="I9367" t="str">
            <v>MATE MHIS 6916</v>
          </cell>
        </row>
        <row r="9368">
          <cell r="B9368" t="str">
            <v>L BORRACHA</v>
          </cell>
        </row>
        <row r="9369">
          <cell r="A9369">
            <v>6859</v>
          </cell>
          <cell r="B9369" t="str">
            <v>TE C/BOLSAS JGS E FLANGE FOFO PN-10 DN 500X300   INCLUSIVE A</v>
          </cell>
          <cell r="C9369" t="str">
            <v>UN</v>
          </cell>
          <cell r="D9369">
            <v>2</v>
          </cell>
          <cell r="E9369">
            <v>2322.42</v>
          </cell>
          <cell r="F9369">
            <v>2577.34</v>
          </cell>
          <cell r="H9369">
            <v>2823.35</v>
          </cell>
          <cell r="I9369" t="str">
            <v>MATE MHIS 6859</v>
          </cell>
        </row>
        <row r="9370">
          <cell r="B9370" t="str">
            <v>NEL BORRACHA</v>
          </cell>
        </row>
        <row r="9371">
          <cell r="A9371">
            <v>6968</v>
          </cell>
          <cell r="B9371" t="str">
            <v>TE C/BOLSAS JGS E FLANGE FOFO PN-10 DN 500X400 INCLUSIVE ANE</v>
          </cell>
          <cell r="C9371" t="str">
            <v>UN</v>
          </cell>
          <cell r="D9371">
            <v>2</v>
          </cell>
          <cell r="E9371">
            <v>2763.1</v>
          </cell>
          <cell r="F9371">
            <v>3066.39</v>
          </cell>
          <cell r="H9371">
            <v>3359.08</v>
          </cell>
          <cell r="I9371" t="str">
            <v>MATE MHIS 6968</v>
          </cell>
        </row>
        <row r="9372">
          <cell r="B9372" t="str">
            <v>L BORRACHA</v>
          </cell>
        </row>
        <row r="9373">
          <cell r="A9373">
            <v>6969</v>
          </cell>
          <cell r="B9373" t="str">
            <v>TE C/BOLSAS JGS E FLANGE FOFO PN-10 DN 500X500 INCLUSIVE ANE</v>
          </cell>
          <cell r="C9373" t="str">
            <v>UN</v>
          </cell>
          <cell r="D9373">
            <v>2</v>
          </cell>
          <cell r="E9373">
            <v>3190</v>
          </cell>
          <cell r="F9373">
            <v>3540.15</v>
          </cell>
          <cell r="H9373">
            <v>3878.06</v>
          </cell>
          <cell r="I9373" t="str">
            <v>MATE MHIS 6969</v>
          </cell>
        </row>
        <row r="9374">
          <cell r="B9374" t="str">
            <v>L BORRACHA</v>
          </cell>
        </row>
        <row r="9375">
          <cell r="A9375">
            <v>6972</v>
          </cell>
          <cell r="B9375" t="str">
            <v>TE C/BOLSAS JGS E FLANGE FOFO PN-10 DN 600X400 INCLUSIVE ANE</v>
          </cell>
          <cell r="C9375" t="str">
            <v>UN</v>
          </cell>
          <cell r="D9375">
            <v>2</v>
          </cell>
          <cell r="E9375">
            <v>3550.26</v>
          </cell>
          <cell r="F9375">
            <v>3939.95</v>
          </cell>
          <cell r="H9375">
            <v>4316.0200000000004</v>
          </cell>
          <cell r="I9375" t="str">
            <v>MATE MHIS 6972</v>
          </cell>
        </row>
        <row r="9376">
          <cell r="B9376" t="str">
            <v>L BORRACHA</v>
          </cell>
        </row>
        <row r="9377">
          <cell r="A9377">
            <v>6857</v>
          </cell>
          <cell r="B9377" t="str">
            <v>TE C/BOLSAS JGS E FLANGE FOFO PN-10 DN 600X600 INCLUSIVE ANE</v>
          </cell>
          <cell r="C9377" t="str">
            <v>UN</v>
          </cell>
          <cell r="D9377">
            <v>2</v>
          </cell>
          <cell r="E9377">
            <v>4665.7299999999996</v>
          </cell>
          <cell r="F9377">
            <v>5177.8599999999997</v>
          </cell>
          <cell r="H9377">
            <v>5672.09</v>
          </cell>
          <cell r="I9377" t="str">
            <v>MATE MHIS 6857</v>
          </cell>
        </row>
        <row r="9378">
          <cell r="B9378" t="str">
            <v>L BORRACHA</v>
          </cell>
        </row>
        <row r="9379">
          <cell r="A9379">
            <v>6911</v>
          </cell>
          <cell r="B9379" t="str">
            <v>TE C/BOLSAS JGS E FLANGE FOFO PN-10/16 DN 300X200 INCLUSIVE</v>
          </cell>
          <cell r="C9379" t="str">
            <v>UN</v>
          </cell>
          <cell r="D9379">
            <v>2</v>
          </cell>
          <cell r="E9379">
            <v>952.04</v>
          </cell>
          <cell r="F9379">
            <v>1056.54</v>
          </cell>
          <cell r="H9379">
            <v>1157.3900000000001</v>
          </cell>
          <cell r="I9379" t="str">
            <v>MATE MHIS 6911</v>
          </cell>
        </row>
        <row r="9380">
          <cell r="B9380" t="str">
            <v>ANEL BORRACHA</v>
          </cell>
        </row>
        <row r="9381">
          <cell r="A9381" t="str">
            <v>ÓDIGO</v>
          </cell>
          <cell r="B9381" t="str">
            <v>| DESCRIÇÃO DO INSUMO</v>
          </cell>
          <cell r="C9381" t="str">
            <v>| UNID.</v>
          </cell>
          <cell r="D9381" t="str">
            <v>| CAT.</v>
          </cell>
          <cell r="E9381" t="str">
            <v>P R E Ç O</v>
          </cell>
          <cell r="F9381" t="str">
            <v>S  C A L C</v>
          </cell>
          <cell r="G9381" t="str">
            <v>U L A</v>
          </cell>
          <cell r="H9381" t="str">
            <v>D O S  |</v>
          </cell>
          <cell r="I9381" t="str">
            <v>COD.INTELIGENTE</v>
          </cell>
        </row>
        <row r="9382">
          <cell r="D9382">
            <v>1</v>
          </cell>
          <cell r="E9382" t="str">
            <v>.QUARTIL</v>
          </cell>
          <cell r="F9382" t="str">
            <v>MEDIANO</v>
          </cell>
          <cell r="G9382">
            <v>3</v>
          </cell>
          <cell r="H9382" t="str">
            <v>.QUARTIL</v>
          </cell>
        </row>
        <row r="9384">
          <cell r="A9384" t="str">
            <v>íNCULO..</v>
          </cell>
          <cell r="B9384" t="str">
            <v>...: NACIONAL CAIXA</v>
          </cell>
        </row>
        <row r="9386">
          <cell r="A9386">
            <v>6844</v>
          </cell>
          <cell r="B9386" t="str">
            <v>TE C/BOLSAS JGS E FLANGE FOFO PN-10/16 DN 300X300 INCLUSIVE</v>
          </cell>
          <cell r="C9386" t="str">
            <v>UN</v>
          </cell>
          <cell r="D9386">
            <v>2</v>
          </cell>
          <cell r="E9386">
            <v>1153.51</v>
          </cell>
          <cell r="F9386">
            <v>1280.1300000000001</v>
          </cell>
          <cell r="H9386">
            <v>1402.32</v>
          </cell>
          <cell r="I9386" t="str">
            <v>MATE MHIS 6844</v>
          </cell>
        </row>
        <row r="9387">
          <cell r="B9387" t="str">
            <v>ANEL BORRACHA</v>
          </cell>
        </row>
        <row r="9388">
          <cell r="A9388">
            <v>6912</v>
          </cell>
          <cell r="B9388" t="str">
            <v>TE C/BOLSAS JGS E FLANGE FOFO PN-10/16 DN 350X200 INCLUSIVE</v>
          </cell>
          <cell r="C9388" t="str">
            <v>UN</v>
          </cell>
          <cell r="D9388">
            <v>2</v>
          </cell>
          <cell r="E9388">
            <v>1201.78</v>
          </cell>
          <cell r="F9388">
            <v>1333.7</v>
          </cell>
          <cell r="H9388">
            <v>1461</v>
          </cell>
          <cell r="I9388" t="str">
            <v>MATE MHIS 6912</v>
          </cell>
        </row>
        <row r="9389">
          <cell r="B9389" t="str">
            <v>ANEL BORRACHA</v>
          </cell>
        </row>
        <row r="9390">
          <cell r="A9390">
            <v>6632</v>
          </cell>
          <cell r="B9390" t="str">
            <v>TE C/BOLSAS JGS E FLANGE FOFO PN-10/16 DN 350X350   INCLUSIV</v>
          </cell>
          <cell r="C9390" t="str">
            <v>UN</v>
          </cell>
          <cell r="D9390">
            <v>2</v>
          </cell>
          <cell r="E9390">
            <v>1614.93</v>
          </cell>
          <cell r="F9390">
            <v>1792.19</v>
          </cell>
          <cell r="H9390">
            <v>1963.26</v>
          </cell>
          <cell r="I9390" t="str">
            <v>MATE MHIS 6632</v>
          </cell>
        </row>
        <row r="9391">
          <cell r="B9391" t="str">
            <v>E ANEL BORRACHA</v>
          </cell>
        </row>
        <row r="9392">
          <cell r="A9392">
            <v>6914</v>
          </cell>
          <cell r="B9392" t="str">
            <v>TE C/BOLSAS JGS E FLANGE FOFO PN-10/16 DN 400X200 INCLUSIVE</v>
          </cell>
          <cell r="C9392" t="str">
            <v>UN</v>
          </cell>
          <cell r="D9392">
            <v>2</v>
          </cell>
          <cell r="E9392">
            <v>1565.65</v>
          </cell>
          <cell r="F9392">
            <v>1737.5</v>
          </cell>
          <cell r="H9392">
            <v>1903.35</v>
          </cell>
          <cell r="I9392" t="str">
            <v>MATE MHIS 6914</v>
          </cell>
        </row>
        <row r="9393">
          <cell r="B9393" t="str">
            <v>ANEL BORRACHA</v>
          </cell>
        </row>
        <row r="9394">
          <cell r="A9394">
            <v>6915</v>
          </cell>
          <cell r="B9394" t="str">
            <v>TE C/BOLSAS JGS E FLANGE FOFO PN-10/16 DN 400X300 INCLUSIVE</v>
          </cell>
          <cell r="C9394" t="str">
            <v>UN</v>
          </cell>
          <cell r="D9394">
            <v>2</v>
          </cell>
          <cell r="E9394">
            <v>1739.17</v>
          </cell>
          <cell r="F9394">
            <v>1930.07</v>
          </cell>
          <cell r="H9394">
            <v>2114.29</v>
          </cell>
          <cell r="I9394" t="str">
            <v>MATE MHIS 6915</v>
          </cell>
        </row>
        <row r="9395">
          <cell r="B9395" t="str">
            <v>ANEL BORRACHA</v>
          </cell>
        </row>
        <row r="9396">
          <cell r="A9396">
            <v>6967</v>
          </cell>
          <cell r="B9396" t="str">
            <v>TE C/BOLSAS JGS E FLANGE FOFO PN-10/16 DN 500X200 INCLUSIVE</v>
          </cell>
          <cell r="C9396" t="str">
            <v>UN</v>
          </cell>
          <cell r="D9396">
            <v>2</v>
          </cell>
          <cell r="E9396">
            <v>1964.35</v>
          </cell>
          <cell r="F9396">
            <v>2179.9699999999998</v>
          </cell>
          <cell r="H9396">
            <v>2388.04</v>
          </cell>
          <cell r="I9396" t="str">
            <v>MATE MHIS 6967</v>
          </cell>
        </row>
        <row r="9397">
          <cell r="B9397" t="str">
            <v>ANEL BORRACHA</v>
          </cell>
        </row>
        <row r="9398">
          <cell r="A9398">
            <v>6532</v>
          </cell>
          <cell r="B9398" t="str">
            <v>TE C/BOLSAS JGS E FLANGE FOFO PN-10/16 DN 500X300 INCLUSIVE</v>
          </cell>
          <cell r="C9398" t="str">
            <v>UN</v>
          </cell>
          <cell r="D9398">
            <v>2</v>
          </cell>
          <cell r="E9398">
            <v>2322.42</v>
          </cell>
          <cell r="F9398">
            <v>2577.34</v>
          </cell>
          <cell r="H9398">
            <v>2823.35</v>
          </cell>
          <cell r="I9398" t="str">
            <v>MATE MHIS 6532</v>
          </cell>
        </row>
        <row r="9399">
          <cell r="B9399" t="str">
            <v>ANEL BORRACHA</v>
          </cell>
        </row>
        <row r="9400">
          <cell r="A9400">
            <v>6971</v>
          </cell>
          <cell r="B9400" t="str">
            <v>TE C/BOLSAS JGS E FLANGE FOFO PN-10/16 DN 600X200 INCLUSIVE</v>
          </cell>
          <cell r="C9400" t="str">
            <v>UN</v>
          </cell>
          <cell r="D9400">
            <v>2</v>
          </cell>
          <cell r="E9400">
            <v>2359.04</v>
          </cell>
          <cell r="F9400">
            <v>2617.98</v>
          </cell>
          <cell r="H9400">
            <v>2867.86</v>
          </cell>
          <cell r="I9400" t="str">
            <v>MATE MHIS 6971</v>
          </cell>
        </row>
        <row r="9401">
          <cell r="B9401" t="str">
            <v>ANEL BORRACHA</v>
          </cell>
        </row>
        <row r="9402">
          <cell r="A9402">
            <v>6858</v>
          </cell>
          <cell r="B9402" t="str">
            <v>TE C/BOLSAS JGS E FLANGE FOFO PN-10/16 DN 600X300 INCLUSIVE</v>
          </cell>
          <cell r="C9402" t="str">
            <v>UN</v>
          </cell>
          <cell r="D9402">
            <v>2</v>
          </cell>
          <cell r="E9402">
            <v>2999.41</v>
          </cell>
          <cell r="F9402">
            <v>3328.64</v>
          </cell>
          <cell r="H9402">
            <v>3646.36</v>
          </cell>
          <cell r="I9402" t="str">
            <v>MATE MHIS 6858</v>
          </cell>
        </row>
        <row r="9403">
          <cell r="B9403" t="str">
            <v>ANEL BORRACHA</v>
          </cell>
        </row>
        <row r="9404">
          <cell r="A9404">
            <v>6734</v>
          </cell>
          <cell r="B9404" t="str">
            <v>TE C/BOLSAS JGS E FLANGE FOFO PN-10/16/25 DN 100X80 INCLUSIV</v>
          </cell>
          <cell r="C9404" t="str">
            <v>UN</v>
          </cell>
          <cell r="D9404">
            <v>2</v>
          </cell>
          <cell r="E9404">
            <v>161.88999999999999</v>
          </cell>
          <cell r="F9404">
            <v>179.66</v>
          </cell>
          <cell r="H9404">
            <v>196.81</v>
          </cell>
          <cell r="I9404" t="str">
            <v>MATE MHIS 6734</v>
          </cell>
        </row>
        <row r="9405">
          <cell r="B9405" t="str">
            <v>E ANEL BORRACHA</v>
          </cell>
        </row>
        <row r="9406">
          <cell r="A9406">
            <v>6735</v>
          </cell>
          <cell r="B9406" t="str">
            <v>TE C/BOLSAS JGS E FLANGE FOFO PN-10/16/25 DN 150X80 INCLUSIV</v>
          </cell>
          <cell r="C9406" t="str">
            <v>UN</v>
          </cell>
          <cell r="D9406">
            <v>2</v>
          </cell>
          <cell r="E9406">
            <v>222.56</v>
          </cell>
          <cell r="F9406">
            <v>246.99</v>
          </cell>
          <cell r="H9406">
            <v>270.56</v>
          </cell>
          <cell r="I9406" t="str">
            <v>MATE MHIS 6735</v>
          </cell>
        </row>
        <row r="9407">
          <cell r="B9407" t="str">
            <v>E ANEL BORRACHA</v>
          </cell>
        </row>
        <row r="9408">
          <cell r="A9408">
            <v>6809</v>
          </cell>
          <cell r="B9408" t="str">
            <v>TE C/BOLSAS JGS E FLANGE FOFO PN-10/16/25 DN 200X100 INCLUSI</v>
          </cell>
          <cell r="C9408" t="str">
            <v>UN</v>
          </cell>
          <cell r="D9408">
            <v>2</v>
          </cell>
          <cell r="E9408">
            <v>354.25</v>
          </cell>
          <cell r="F9408">
            <v>393.14</v>
          </cell>
          <cell r="H9408">
            <v>430.66</v>
          </cell>
          <cell r="I9408" t="str">
            <v>MATE MHIS 6809</v>
          </cell>
        </row>
        <row r="9409">
          <cell r="B9409" t="str">
            <v>VE ANEL BORRACHA</v>
          </cell>
        </row>
        <row r="9410">
          <cell r="A9410">
            <v>6810</v>
          </cell>
          <cell r="B9410" t="str">
            <v>TE C/BOLSAS JGS E FLANGE FOFO PN-10/16/25 DN 200X80 INCLUSIV</v>
          </cell>
          <cell r="C9410" t="str">
            <v>UN</v>
          </cell>
          <cell r="D9410">
            <v>2</v>
          </cell>
          <cell r="E9410">
            <v>311.67</v>
          </cell>
          <cell r="F9410">
            <v>345.88</v>
          </cell>
          <cell r="H9410">
            <v>378.89</v>
          </cell>
          <cell r="I9410" t="str">
            <v>MATE MHIS 6810</v>
          </cell>
        </row>
        <row r="9411">
          <cell r="B9411" t="str">
            <v>E ANEL BORRACHA</v>
          </cell>
        </row>
        <row r="9412">
          <cell r="A9412" t="str">
            <v>ÓDIGO</v>
          </cell>
          <cell r="B9412" t="str">
            <v>| DESCRIÇÃO DO INSUMO</v>
          </cell>
          <cell r="C9412" t="str">
            <v>| UNID.</v>
          </cell>
          <cell r="D9412" t="str">
            <v>| CAT.</v>
          </cell>
          <cell r="E9412" t="str">
            <v>P R E Ç O</v>
          </cell>
          <cell r="F9412" t="str">
            <v>S  C A L C</v>
          </cell>
          <cell r="G9412" t="str">
            <v>U L A</v>
          </cell>
          <cell r="H9412" t="str">
            <v>D O S  |</v>
          </cell>
          <cell r="I9412" t="str">
            <v>COD.INTELIGENTE</v>
          </cell>
        </row>
        <row r="9413">
          <cell r="D9413">
            <v>1</v>
          </cell>
          <cell r="E9413" t="str">
            <v>.QUARTIL</v>
          </cell>
          <cell r="F9413" t="str">
            <v>MEDIANO</v>
          </cell>
          <cell r="G9413">
            <v>3</v>
          </cell>
          <cell r="H9413" t="str">
            <v>.QUARTIL</v>
          </cell>
        </row>
        <row r="9415">
          <cell r="A9415" t="str">
            <v>íNCULO..</v>
          </cell>
          <cell r="B9415" t="str">
            <v>...: NACIONAL CAIXA</v>
          </cell>
        </row>
        <row r="9417">
          <cell r="A9417">
            <v>6909</v>
          </cell>
          <cell r="B9417" t="str">
            <v>TE C/BOLSAS JGS E FLANGE FOFO PN-10/16/25 DN 250X100 INCLUSI</v>
          </cell>
          <cell r="C9417" t="str">
            <v>UN</v>
          </cell>
          <cell r="D9417">
            <v>2</v>
          </cell>
          <cell r="E9417">
            <v>421.88</v>
          </cell>
          <cell r="F9417">
            <v>468.19</v>
          </cell>
          <cell r="H9417">
            <v>512.88</v>
          </cell>
          <cell r="I9417" t="str">
            <v>MATE MHIS 6909</v>
          </cell>
        </row>
        <row r="9418">
          <cell r="B9418" t="str">
            <v>VE ANEL BORRACHA</v>
          </cell>
        </row>
        <row r="9419">
          <cell r="A9419">
            <v>6908</v>
          </cell>
          <cell r="B9419" t="str">
            <v>TE C/BOLSAS JGS E FLANGE FOFO PN-10/16/25 DN 250X80 INCLUSIV</v>
          </cell>
          <cell r="C9419" t="str">
            <v>UN</v>
          </cell>
          <cell r="D9419">
            <v>2</v>
          </cell>
          <cell r="E9419">
            <v>371.19</v>
          </cell>
          <cell r="F9419">
            <v>411.93</v>
          </cell>
          <cell r="H9419">
            <v>451.25</v>
          </cell>
          <cell r="I9419" t="str">
            <v>MATE MHIS 6908</v>
          </cell>
        </row>
        <row r="9420">
          <cell r="B9420" t="str">
            <v>E ANEL BORRACHA</v>
          </cell>
        </row>
        <row r="9421">
          <cell r="A9421">
            <v>6910</v>
          </cell>
          <cell r="B9421" t="str">
            <v>TE C/BOLSAS JGS E FLANGE FOFO PN-10/16/25 DN 300X100 INCLUSI</v>
          </cell>
          <cell r="C9421" t="str">
            <v>UN</v>
          </cell>
          <cell r="D9421">
            <v>2</v>
          </cell>
          <cell r="E9421">
            <v>573.80999999999995</v>
          </cell>
          <cell r="F9421">
            <v>636.79</v>
          </cell>
          <cell r="H9421">
            <v>697.58</v>
          </cell>
          <cell r="I9421" t="str">
            <v>MATE MHIS 6910</v>
          </cell>
        </row>
        <row r="9422">
          <cell r="B9422" t="str">
            <v>VE ANEL BORRACHA</v>
          </cell>
        </row>
        <row r="9423">
          <cell r="A9423">
            <v>6630</v>
          </cell>
          <cell r="B9423" t="str">
            <v>TE C/BOLSAS JGS E FLANGE FOFO PN-10/16/25 DN 350X100 INCLUSI</v>
          </cell>
          <cell r="C9423" t="str">
            <v>UN</v>
          </cell>
          <cell r="D9423">
            <v>2</v>
          </cell>
          <cell r="E9423">
            <v>863.77</v>
          </cell>
          <cell r="F9423">
            <v>958.58</v>
          </cell>
          <cell r="H9423">
            <v>1050.08</v>
          </cell>
          <cell r="I9423" t="str">
            <v>MATE MHIS 6630</v>
          </cell>
        </row>
        <row r="9424">
          <cell r="B9424" t="str">
            <v>VE ANEL BORRACHA</v>
          </cell>
        </row>
        <row r="9425">
          <cell r="B9425" t="str">
            <v>NAL 2,35 T - IMPACTO DINAMICO 4,545 T**C</v>
          </cell>
        </row>
        <row r="9426">
          <cell r="B9426" t="str">
            <v>AIXA**</v>
          </cell>
        </row>
        <row r="9427">
          <cell r="A9427">
            <v>6677</v>
          </cell>
          <cell r="B9427" t="str">
            <v>TE C/BOLSAS JGS E FLANGE FOFO PN-10/16/25 DN 400X100 INCLUSI</v>
          </cell>
          <cell r="C9427" t="str">
            <v>UN</v>
          </cell>
          <cell r="D9427">
            <v>2</v>
          </cell>
          <cell r="E9427">
            <v>1036.53</v>
          </cell>
          <cell r="F9427">
            <v>1150.3</v>
          </cell>
          <cell r="H9427">
            <v>1260.0999999999999</v>
          </cell>
          <cell r="I9427" t="str">
            <v>MATE MHIS 6677</v>
          </cell>
        </row>
        <row r="9428">
          <cell r="B9428" t="str">
            <v>VE ANEL BORRACHA</v>
          </cell>
        </row>
        <row r="9429">
          <cell r="A9429">
            <v>6920</v>
          </cell>
          <cell r="B9429" t="str">
            <v>TE C/BOLSAS JGS E FLANGE FOFO PN-10/16/25 DN 500X100 INCLUSI</v>
          </cell>
          <cell r="C9429" t="str">
            <v>UN</v>
          </cell>
          <cell r="D9429">
            <v>2</v>
          </cell>
          <cell r="E9429">
            <v>1461.77</v>
          </cell>
          <cell r="F9429">
            <v>1622.23</v>
          </cell>
          <cell r="H9429">
            <v>1777.07</v>
          </cell>
          <cell r="I9429" t="str">
            <v>MATE MHIS 6920</v>
          </cell>
        </row>
        <row r="9430">
          <cell r="B9430" t="str">
            <v>VE ANEL BORRACHA</v>
          </cell>
        </row>
        <row r="9431">
          <cell r="A9431">
            <v>6970</v>
          </cell>
          <cell r="B9431" t="str">
            <v>TE C/BOLSAS JGS E FLANGE FOFO PN-10/16/25 DN 600X100 INCLUSI</v>
          </cell>
          <cell r="C9431" t="str">
            <v>UN</v>
          </cell>
          <cell r="D9431">
            <v>2</v>
          </cell>
          <cell r="E9431">
            <v>1860.44</v>
          </cell>
          <cell r="F9431">
            <v>2064.65</v>
          </cell>
          <cell r="H9431">
            <v>2261.73</v>
          </cell>
          <cell r="I9431" t="str">
            <v>MATE MHIS 6970</v>
          </cell>
        </row>
        <row r="9432">
          <cell r="B9432" t="str">
            <v>VE ANEL BORRACHA</v>
          </cell>
        </row>
        <row r="9433">
          <cell r="A9433">
            <v>6664</v>
          </cell>
          <cell r="B9433" t="str">
            <v>TE C/BOLSAS JGS E FLANGE FOFO PN-10/16/25 DN 80X50 INCLUSIVE</v>
          </cell>
          <cell r="C9433" t="str">
            <v>UN</v>
          </cell>
          <cell r="D9433">
            <v>2</v>
          </cell>
          <cell r="E9433">
            <v>117.37</v>
          </cell>
          <cell r="F9433">
            <v>130.25</v>
          </cell>
          <cell r="H9433">
            <v>142.68</v>
          </cell>
          <cell r="I9433" t="str">
            <v>MATE MHIS 6664</v>
          </cell>
        </row>
        <row r="9434">
          <cell r="B9434" t="str">
            <v>ANEL BORRACHA</v>
          </cell>
        </row>
        <row r="9435">
          <cell r="A9435">
            <v>12840</v>
          </cell>
          <cell r="B9435" t="str">
            <v>TE C/BOLSAS JGS E FLANGE FOFO PN-10/16/25 DN 80X80 INCLUSIVE</v>
          </cell>
          <cell r="C9435" t="str">
            <v>UN</v>
          </cell>
          <cell r="D9435">
            <v>2</v>
          </cell>
          <cell r="E9435">
            <v>129.52000000000001</v>
          </cell>
          <cell r="F9435">
            <v>143.72999999999999</v>
          </cell>
          <cell r="H9435">
            <v>157.44999999999999</v>
          </cell>
          <cell r="I9435" t="str">
            <v>MATE MHIS 12840</v>
          </cell>
        </row>
        <row r="9436">
          <cell r="B9436" t="str">
            <v>ANEL BORRACHA</v>
          </cell>
        </row>
        <row r="9437">
          <cell r="A9437">
            <v>15015</v>
          </cell>
          <cell r="B9437" t="str">
            <v>TE C/BOLSAS JGS E FLANGE FOFO PN-16 DN 350X200 INCLUSIVE ANE</v>
          </cell>
          <cell r="C9437" t="str">
            <v>UN</v>
          </cell>
          <cell r="D9437">
            <v>2</v>
          </cell>
          <cell r="E9437">
            <v>1201.78</v>
          </cell>
          <cell r="F9437">
            <v>1333.7</v>
          </cell>
          <cell r="H9437">
            <v>1461</v>
          </cell>
          <cell r="I9437" t="str">
            <v>MATE MHIS 15015</v>
          </cell>
        </row>
        <row r="9438">
          <cell r="B9438" t="str">
            <v>L BORRACHA</v>
          </cell>
        </row>
        <row r="9439">
          <cell r="A9439">
            <v>15016</v>
          </cell>
          <cell r="B9439" t="str">
            <v>TE C/BOLSAS JGS E FLANGE FOFO PN-16 DN 350X350   INCLUSIVE A</v>
          </cell>
          <cell r="C9439" t="str">
            <v>UN</v>
          </cell>
          <cell r="D9439">
            <v>2</v>
          </cell>
          <cell r="E9439">
            <v>1656.24</v>
          </cell>
          <cell r="F9439">
            <v>1838.04</v>
          </cell>
          <cell r="H9439">
            <v>2013.48</v>
          </cell>
          <cell r="I9439" t="str">
            <v>MATE MHIS 15016</v>
          </cell>
        </row>
        <row r="9440">
          <cell r="B9440" t="str">
            <v>NEL BORRACHA</v>
          </cell>
        </row>
        <row r="9441">
          <cell r="A9441">
            <v>6636</v>
          </cell>
          <cell r="B9441" t="str">
            <v>TE C/BOLSAS JGS E FLANGE FOFO PN-16 DN 400X400 INCLUSIVE ANE</v>
          </cell>
          <cell r="C9441" t="str">
            <v>UN</v>
          </cell>
          <cell r="D9441">
            <v>2</v>
          </cell>
          <cell r="E9441">
            <v>2166.0700000000002</v>
          </cell>
          <cell r="F9441">
            <v>2403.83</v>
          </cell>
          <cell r="H9441">
            <v>2633.28</v>
          </cell>
          <cell r="I9441" t="str">
            <v>MATE MHIS 6636</v>
          </cell>
        </row>
        <row r="9442">
          <cell r="B9442" t="str">
            <v>L BORRACHA</v>
          </cell>
        </row>
        <row r="9443">
          <cell r="A9443" t="str">
            <v>ÓDIGO</v>
          </cell>
          <cell r="B9443" t="str">
            <v>| DESCRIÇÃO DO INSUMO</v>
          </cell>
          <cell r="C9443" t="str">
            <v>| UNID.</v>
          </cell>
          <cell r="D9443" t="str">
            <v>| CAT.</v>
          </cell>
          <cell r="E9443" t="str">
            <v>P R E Ç O</v>
          </cell>
          <cell r="F9443" t="str">
            <v>S  C A L C</v>
          </cell>
          <cell r="G9443" t="str">
            <v>U L A</v>
          </cell>
          <cell r="H9443" t="str">
            <v>D O S  |</v>
          </cell>
          <cell r="I9443" t="str">
            <v>COD.INTELIGENTE</v>
          </cell>
        </row>
        <row r="9444">
          <cell r="D9444">
            <v>1</v>
          </cell>
          <cell r="E9444" t="str">
            <v>.QUARTIL</v>
          </cell>
          <cell r="F9444" t="str">
            <v>MEDIANO</v>
          </cell>
          <cell r="G9444">
            <v>3</v>
          </cell>
          <cell r="H9444" t="str">
            <v>.QUARTIL</v>
          </cell>
        </row>
        <row r="9446">
          <cell r="A9446" t="str">
            <v>íNCULO..</v>
          </cell>
          <cell r="B9446" t="str">
            <v>...: NACIONAL CAIXA</v>
          </cell>
        </row>
        <row r="9448">
          <cell r="A9448">
            <v>6641</v>
          </cell>
          <cell r="B9448" t="str">
            <v>TE C/BOLSAS JGS E FLANGE FOFO PN-16 DN 500X400 INCLUSIVE ANE</v>
          </cell>
          <cell r="C9448" t="str">
            <v>UN</v>
          </cell>
          <cell r="D9448">
            <v>2</v>
          </cell>
          <cell r="E9448">
            <v>2845.73</v>
          </cell>
          <cell r="F9448">
            <v>3158.09</v>
          </cell>
          <cell r="H9448">
            <v>3459.53</v>
          </cell>
          <cell r="I9448" t="str">
            <v>MATE MHIS 6641</v>
          </cell>
        </row>
        <row r="9449">
          <cell r="B9449" t="str">
            <v>L BORRACHA</v>
          </cell>
        </row>
        <row r="9450">
          <cell r="A9450">
            <v>6642</v>
          </cell>
          <cell r="B9450" t="str">
            <v>TE C/BOLSAS JGS E FLANGE FOFO PN-16 DN 500X500 INCLUSIVE ANE</v>
          </cell>
          <cell r="C9450" t="str">
            <v>UN</v>
          </cell>
          <cell r="D9450">
            <v>2</v>
          </cell>
          <cell r="E9450">
            <v>3396.58</v>
          </cell>
          <cell r="F9450">
            <v>3769.4</v>
          </cell>
          <cell r="H9450">
            <v>4129.1899999999996</v>
          </cell>
          <cell r="I9450" t="str">
            <v>MATE MHIS 6642</v>
          </cell>
        </row>
        <row r="9451">
          <cell r="B9451" t="str">
            <v>L BORRACHA</v>
          </cell>
        </row>
        <row r="9452">
          <cell r="A9452">
            <v>6646</v>
          </cell>
          <cell r="B9452" t="str">
            <v>TE C/BOLSAS JGS E FLANGE FOFO PN-16 DN 600X400 INCLUSIVE ANE</v>
          </cell>
          <cell r="C9452" t="str">
            <v>UN</v>
          </cell>
          <cell r="D9452">
            <v>2</v>
          </cell>
          <cell r="E9452">
            <v>3632.89</v>
          </cell>
          <cell r="F9452">
            <v>4031.65</v>
          </cell>
          <cell r="H9452">
            <v>4416.47</v>
          </cell>
          <cell r="I9452" t="str">
            <v>MATE MHIS 6646</v>
          </cell>
        </row>
        <row r="9453">
          <cell r="B9453" t="str">
            <v>L BORRACHA</v>
          </cell>
        </row>
        <row r="9454">
          <cell r="A9454">
            <v>6647</v>
          </cell>
          <cell r="B9454" t="str">
            <v>TE C/BOLSAS JGS E FLANGE FOFO PN-16 DN 600X600 INCLUSIVE ANE</v>
          </cell>
          <cell r="C9454" t="str">
            <v>UN</v>
          </cell>
          <cell r="D9454">
            <v>2</v>
          </cell>
          <cell r="E9454">
            <v>5023.78</v>
          </cell>
          <cell r="F9454">
            <v>5575.22</v>
          </cell>
          <cell r="H9454">
            <v>6107.37</v>
          </cell>
          <cell r="I9454" t="str">
            <v>MATE MHIS 6647</v>
          </cell>
        </row>
        <row r="9455">
          <cell r="B9455" t="str">
            <v>L BORRACHA</v>
          </cell>
        </row>
        <row r="9456">
          <cell r="A9456">
            <v>6442</v>
          </cell>
          <cell r="B9456" t="str">
            <v>TE C/BOLSAS JGS E FLANGE FOFO PN-16 DN 800X600 INCLUSIVE ANE</v>
          </cell>
          <cell r="C9456" t="str">
            <v>UN</v>
          </cell>
          <cell r="D9456" t="str">
            <v>2     1</v>
          </cell>
          <cell r="E9456" t="str">
            <v>0.537,30</v>
          </cell>
          <cell r="F9456">
            <v>11693.92</v>
          </cell>
          <cell r="G9456">
            <v>1</v>
          </cell>
          <cell r="H9456">
            <v>2810.11</v>
          </cell>
          <cell r="I9456" t="str">
            <v>MATE MHIS 6442</v>
          </cell>
        </row>
        <row r="9457">
          <cell r="B9457" t="str">
            <v>L BORRACHA</v>
          </cell>
        </row>
        <row r="9458">
          <cell r="A9458">
            <v>6408</v>
          </cell>
          <cell r="B9458" t="str">
            <v>TE C/BOLSAS JGS E FLANGE FOFO PN-25 DN 1000X1000 INCLUSIVE A</v>
          </cell>
          <cell r="C9458" t="str">
            <v>UN</v>
          </cell>
          <cell r="D9458" t="str">
            <v>2     1</v>
          </cell>
          <cell r="E9458">
            <v>8461.27</v>
          </cell>
          <cell r="F9458">
            <v>20487.650000000001</v>
          </cell>
          <cell r="G9458">
            <v>2</v>
          </cell>
          <cell r="H9458">
            <v>2443.21</v>
          </cell>
          <cell r="I9458" t="str">
            <v>MATE MHIS 6408</v>
          </cell>
        </row>
        <row r="9459">
          <cell r="B9459" t="str">
            <v>NEL BORRACHA</v>
          </cell>
        </row>
        <row r="9460">
          <cell r="A9460">
            <v>6405</v>
          </cell>
          <cell r="B9460" t="str">
            <v>TE C/BOLSAS JGS E FLANGE FOFO PN-25 DN 1000X200 INCLUSIVE AN</v>
          </cell>
          <cell r="C9460" t="str">
            <v>UN</v>
          </cell>
          <cell r="D9460">
            <v>2</v>
          </cell>
          <cell r="E9460">
            <v>6047.89</v>
          </cell>
          <cell r="F9460">
            <v>6711.73</v>
          </cell>
          <cell r="H9460">
            <v>7352.37</v>
          </cell>
          <cell r="I9460" t="str">
            <v>MATE MHIS 6405</v>
          </cell>
        </row>
        <row r="9461">
          <cell r="B9461" t="str">
            <v>EL BORRACHA</v>
          </cell>
        </row>
        <row r="9462">
          <cell r="A9462">
            <v>6406</v>
          </cell>
          <cell r="B9462" t="str">
            <v>TE C/BOLSAS JGS E FLANGE FOFO PN-25 DN 1000X400 INCLUSIVE AN</v>
          </cell>
          <cell r="C9462" t="str">
            <v>UN</v>
          </cell>
          <cell r="D9462">
            <v>2</v>
          </cell>
          <cell r="E9462">
            <v>9832.51</v>
          </cell>
          <cell r="F9462">
            <v>10911.77</v>
          </cell>
          <cell r="G9462">
            <v>1</v>
          </cell>
          <cell r="H9462">
            <v>1953.3</v>
          </cell>
          <cell r="I9462" t="str">
            <v>MATE MHIS 6406</v>
          </cell>
        </row>
        <row r="9463">
          <cell r="B9463" t="str">
            <v>EL BORRACHA</v>
          </cell>
        </row>
        <row r="9464">
          <cell r="A9464">
            <v>6426</v>
          </cell>
          <cell r="B9464" t="str">
            <v>TE C/BOLSAS JGS E FLANGE FOFO PN-25 DN 1000X600 INCLUSIVE AN</v>
          </cell>
          <cell r="C9464" t="str">
            <v>UN</v>
          </cell>
          <cell r="D9464" t="str">
            <v>2     1</v>
          </cell>
          <cell r="E9464">
            <v>4563.08</v>
          </cell>
          <cell r="F9464">
            <v>16161.59</v>
          </cell>
          <cell r="G9464">
            <v>1</v>
          </cell>
          <cell r="H9464">
            <v>7704.22</v>
          </cell>
          <cell r="I9464" t="str">
            <v>MATE MHIS 6426</v>
          </cell>
        </row>
        <row r="9465">
          <cell r="B9465" t="str">
            <v>EL BORRACHA</v>
          </cell>
        </row>
        <row r="9466">
          <cell r="A9466">
            <v>6413</v>
          </cell>
          <cell r="B9466" t="str">
            <v>TE C/BOLSAS JGS E FLANGE FOFO PN-25 DN 1200X1000 INCLUSIVE A</v>
          </cell>
          <cell r="C9466" t="str">
            <v>UN</v>
          </cell>
          <cell r="D9466" t="str">
            <v>2     2</v>
          </cell>
          <cell r="E9466">
            <v>7671.27</v>
          </cell>
          <cell r="F9466">
            <v>30708.59</v>
          </cell>
          <cell r="G9466">
            <v>3</v>
          </cell>
          <cell r="H9466">
            <v>3639.74</v>
          </cell>
          <cell r="I9466" t="str">
            <v>MATE MHIS 6413</v>
          </cell>
        </row>
        <row r="9467">
          <cell r="B9467" t="str">
            <v>NEL BORRACHA</v>
          </cell>
        </row>
        <row r="9468">
          <cell r="A9468">
            <v>6425</v>
          </cell>
          <cell r="B9468" t="str">
            <v>TE C/BOLSAS JGS E FLANGE FOFO PN-25 DN 1200X1200 INCLUSIVE A</v>
          </cell>
          <cell r="C9468" t="str">
            <v>UN</v>
          </cell>
          <cell r="D9468" t="str">
            <v>2     3</v>
          </cell>
          <cell r="E9468" t="str">
            <v>0.883,20</v>
          </cell>
          <cell r="F9468">
            <v>34273.07</v>
          </cell>
          <cell r="G9468">
            <v>3</v>
          </cell>
          <cell r="H9468">
            <v>7544.45</v>
          </cell>
          <cell r="I9468" t="str">
            <v>MATE MHIS 6425</v>
          </cell>
        </row>
        <row r="9469">
          <cell r="B9469" t="str">
            <v>NEL BORRACHA</v>
          </cell>
        </row>
        <row r="9470">
          <cell r="A9470">
            <v>6409</v>
          </cell>
          <cell r="B9470" t="str">
            <v>TE C/BOLSAS JGS E FLANGE FOFO PN-25 DN 1200X200 INCLUSIVE AN</v>
          </cell>
          <cell r="C9470" t="str">
            <v>UN</v>
          </cell>
          <cell r="D9470" t="str">
            <v>2     1</v>
          </cell>
          <cell r="E9470">
            <v>3232.2</v>
          </cell>
          <cell r="F9470">
            <v>14684.63</v>
          </cell>
          <cell r="G9470">
            <v>1</v>
          </cell>
          <cell r="H9470">
            <v>6086.28</v>
          </cell>
          <cell r="I9470" t="str">
            <v>MATE MHIS 6409</v>
          </cell>
        </row>
        <row r="9471">
          <cell r="B9471" t="str">
            <v>EL BORRACHA</v>
          </cell>
        </row>
        <row r="9472">
          <cell r="A9472">
            <v>6410</v>
          </cell>
          <cell r="B9472" t="str">
            <v>TE C/BOLSAS JGS E FLANGE FOFO PN-25 DN 1200X400 INCLUSIVE AN</v>
          </cell>
          <cell r="C9472" t="str">
            <v>UN</v>
          </cell>
          <cell r="D9472" t="str">
            <v>2     1</v>
          </cell>
          <cell r="E9472">
            <v>5210.1499999999996</v>
          </cell>
          <cell r="F9472">
            <v>16879.68</v>
          </cell>
          <cell r="G9472">
            <v>1</v>
          </cell>
          <cell r="H9472">
            <v>8490.85</v>
          </cell>
          <cell r="I9472" t="str">
            <v>MATE MHIS 6410</v>
          </cell>
        </row>
        <row r="9473">
          <cell r="B9473" t="str">
            <v>EL BORRACHA</v>
          </cell>
        </row>
        <row r="9474">
          <cell r="A9474" t="str">
            <v>ÓDIGO</v>
          </cell>
          <cell r="B9474" t="str">
            <v>| DESCRIÇÃO DO INSUMO</v>
          </cell>
          <cell r="C9474" t="str">
            <v>| UNID.</v>
          </cell>
          <cell r="D9474" t="str">
            <v>| CAT.</v>
          </cell>
          <cell r="E9474" t="str">
            <v>P R E Ç O</v>
          </cell>
          <cell r="F9474" t="str">
            <v>S  C A L C</v>
          </cell>
          <cell r="G9474" t="str">
            <v>U L A</v>
          </cell>
          <cell r="H9474" t="str">
            <v>D O S  |</v>
          </cell>
          <cell r="I9474" t="str">
            <v>COD.INTELIGENTE</v>
          </cell>
        </row>
        <row r="9475">
          <cell r="D9475">
            <v>1</v>
          </cell>
          <cell r="E9475" t="str">
            <v>.QUARTIL</v>
          </cell>
          <cell r="F9475" t="str">
            <v>MEDIANO</v>
          </cell>
          <cell r="G9475">
            <v>3</v>
          </cell>
          <cell r="H9475" t="str">
            <v>.QUARTIL</v>
          </cell>
        </row>
        <row r="9477">
          <cell r="A9477" t="str">
            <v>íNCULO..</v>
          </cell>
          <cell r="B9477" t="str">
            <v>...: NACIONAL CAIXA</v>
          </cell>
        </row>
        <row r="9479">
          <cell r="A9479">
            <v>6411</v>
          </cell>
          <cell r="B9479" t="str">
            <v>TE C/BOLSAS JGS E FLANGE FOFO PN-25 DN 1200X600 INCLUSIVE AN</v>
          </cell>
          <cell r="C9479" t="str">
            <v>UN</v>
          </cell>
          <cell r="D9479" t="str">
            <v>2     2</v>
          </cell>
          <cell r="E9479" t="str">
            <v>0.741,82</v>
          </cell>
          <cell r="F9479">
            <v>23018.53</v>
          </cell>
          <cell r="G9479">
            <v>2</v>
          </cell>
          <cell r="H9479">
            <v>5215.66</v>
          </cell>
          <cell r="I9479" t="str">
            <v>MATE MHIS 6411</v>
          </cell>
        </row>
        <row r="9480">
          <cell r="B9480" t="str">
            <v>EL BORRACHA</v>
          </cell>
        </row>
        <row r="9481">
          <cell r="A9481">
            <v>6412</v>
          </cell>
          <cell r="B9481" t="str">
            <v>TE C/BOLSAS JGS E FLANGE FOFO PN-25 DN 1200X800 INCLUSIVE AN</v>
          </cell>
          <cell r="C9481" t="str">
            <v>UN</v>
          </cell>
          <cell r="D9481" t="str">
            <v>2     2</v>
          </cell>
          <cell r="E9481">
            <v>4251.1499999999996</v>
          </cell>
          <cell r="F9481">
            <v>26913.06</v>
          </cell>
          <cell r="G9481">
            <v>2</v>
          </cell>
          <cell r="H9481">
            <v>9481.92</v>
          </cell>
          <cell r="I9481" t="str">
            <v>MATE MHIS 6412</v>
          </cell>
        </row>
        <row r="9482">
          <cell r="B9482" t="str">
            <v>EL BORRACHA</v>
          </cell>
        </row>
        <row r="9483">
          <cell r="A9483">
            <v>6673</v>
          </cell>
          <cell r="B9483" t="str">
            <v>TE C/BOLSAS JGS E FLANGE FOFO PN-25 DN 300X200 INCLUSIVE ANE</v>
          </cell>
          <cell r="C9483" t="str">
            <v>UN</v>
          </cell>
          <cell r="D9483">
            <v>2</v>
          </cell>
          <cell r="E9483">
            <v>1063</v>
          </cell>
          <cell r="F9483">
            <v>1179.67</v>
          </cell>
          <cell r="H9483">
            <v>1292.28</v>
          </cell>
          <cell r="I9483" t="str">
            <v>MATE MHIS 6673</v>
          </cell>
        </row>
        <row r="9484">
          <cell r="B9484" t="str">
            <v>L BORRACHA</v>
          </cell>
        </row>
        <row r="9485">
          <cell r="A9485">
            <v>6674</v>
          </cell>
          <cell r="B9485" t="str">
            <v>TE C/BOLSAS JGS E FLANGE FOFO PN-25 DN 300X300 INCLUSIVE ANE</v>
          </cell>
          <cell r="C9485" t="str">
            <v>UN</v>
          </cell>
          <cell r="D9485">
            <v>2</v>
          </cell>
          <cell r="E9485">
            <v>1333.17</v>
          </cell>
          <cell r="F9485">
            <v>1479.5</v>
          </cell>
          <cell r="H9485">
            <v>1620.72</v>
          </cell>
          <cell r="I9485" t="str">
            <v>MATE MHIS 6674</v>
          </cell>
        </row>
        <row r="9486">
          <cell r="B9486" t="str">
            <v>L BORRACHA</v>
          </cell>
        </row>
        <row r="9487">
          <cell r="A9487">
            <v>15017</v>
          </cell>
          <cell r="B9487" t="str">
            <v>TE C/BOLSAS JGS E FLANGE FOFO PN-25 DN 350X200 INCLUSIVE ANE</v>
          </cell>
          <cell r="C9487" t="str">
            <v>UN</v>
          </cell>
          <cell r="D9487">
            <v>2</v>
          </cell>
          <cell r="E9487">
            <v>1229.3399999999999</v>
          </cell>
          <cell r="F9487">
            <v>1364.28</v>
          </cell>
          <cell r="H9487">
            <v>1494.5</v>
          </cell>
          <cell r="I9487" t="str">
            <v>MATE MHIS 15017</v>
          </cell>
        </row>
        <row r="9488">
          <cell r="B9488" t="str">
            <v>L BORRACHA</v>
          </cell>
        </row>
        <row r="9489">
          <cell r="A9489">
            <v>15018</v>
          </cell>
          <cell r="B9489" t="str">
            <v>TE C/BOLSAS JGS E FLANGE FOFO PN-25 DN 350X350   INCLUSIVE A</v>
          </cell>
          <cell r="C9489" t="str">
            <v>UN</v>
          </cell>
          <cell r="D9489">
            <v>2</v>
          </cell>
          <cell r="E9489">
            <v>1766.41</v>
          </cell>
          <cell r="F9489">
            <v>1960.3</v>
          </cell>
          <cell r="H9489">
            <v>2147.41</v>
          </cell>
          <cell r="I9489" t="str">
            <v>MATE MHIS 15018</v>
          </cell>
        </row>
        <row r="9490">
          <cell r="B9490" t="str">
            <v>NEL BORRACHA</v>
          </cell>
        </row>
        <row r="9491">
          <cell r="A9491">
            <v>6678</v>
          </cell>
          <cell r="B9491" t="str">
            <v>TE C/BOLSAS JGS E FLANGE FOFO PN-25 DN 400X200 INCLUSIVE ANE</v>
          </cell>
          <cell r="C9491" t="str">
            <v>UN</v>
          </cell>
          <cell r="D9491">
            <v>2</v>
          </cell>
          <cell r="E9491">
            <v>1567.77</v>
          </cell>
          <cell r="F9491">
            <v>1739.86</v>
          </cell>
          <cell r="H9491">
            <v>1905.93</v>
          </cell>
          <cell r="I9491" t="str">
            <v>MATE MHIS 6678</v>
          </cell>
        </row>
        <row r="9492">
          <cell r="B9492" t="str">
            <v>L BORRACHA</v>
          </cell>
        </row>
        <row r="9493">
          <cell r="A9493">
            <v>6569</v>
          </cell>
          <cell r="B9493" t="str">
            <v>TE C/BOLSAS JGS E FLANGE FOFO PN-25 DN 400X300 INCLUSIVE ANE</v>
          </cell>
          <cell r="C9493" t="str">
            <v>UN</v>
          </cell>
          <cell r="D9493">
            <v>2</v>
          </cell>
          <cell r="E9493">
            <v>1808.02</v>
          </cell>
          <cell r="F9493">
            <v>2006.47</v>
          </cell>
          <cell r="H9493">
            <v>2197.9899999999998</v>
          </cell>
          <cell r="I9493" t="str">
            <v>MATE MHIS 6569</v>
          </cell>
        </row>
        <row r="9494">
          <cell r="B9494" t="str">
            <v>L BORRACHA</v>
          </cell>
        </row>
        <row r="9495">
          <cell r="A9495">
            <v>6679</v>
          </cell>
          <cell r="B9495" t="str">
            <v>TE C/BOLSAS JGS E FLANGE FOFO PN-25 DN 400X400 INCLUSIVE ANE</v>
          </cell>
          <cell r="C9495" t="str">
            <v>UN</v>
          </cell>
          <cell r="D9495">
            <v>2</v>
          </cell>
          <cell r="E9495">
            <v>2317.5700000000002</v>
          </cell>
          <cell r="F9495">
            <v>2571.9499999999998</v>
          </cell>
          <cell r="H9495">
            <v>2817.45</v>
          </cell>
          <cell r="I9495" t="str">
            <v>MATE MHIS 6679</v>
          </cell>
        </row>
        <row r="9496">
          <cell r="B9496" t="str">
            <v>L BORRACHA</v>
          </cell>
        </row>
        <row r="9497">
          <cell r="A9497">
            <v>6684</v>
          </cell>
          <cell r="B9497" t="str">
            <v>TE C/BOLSAS JGS E FLANGE FOFO PN-25 DN 500X200 INCLUSIVE ANE</v>
          </cell>
          <cell r="C9497" t="str">
            <v>UN</v>
          </cell>
          <cell r="D9497">
            <v>2</v>
          </cell>
          <cell r="E9497">
            <v>1991.9</v>
          </cell>
          <cell r="F9497">
            <v>2210.54</v>
          </cell>
          <cell r="H9497">
            <v>2421.54</v>
          </cell>
          <cell r="I9497" t="str">
            <v>MATE MHIS 6684</v>
          </cell>
        </row>
        <row r="9498">
          <cell r="B9498" t="str">
            <v>L BORRACHA</v>
          </cell>
        </row>
        <row r="9499">
          <cell r="A9499">
            <v>6685</v>
          </cell>
          <cell r="B9499" t="str">
            <v>TE C/BOLSAS JGS E FLANGE FOFO PN-25 DN 500X300 INCLUSIVE ANE</v>
          </cell>
          <cell r="C9499" t="str">
            <v>UN</v>
          </cell>
          <cell r="D9499">
            <v>2</v>
          </cell>
          <cell r="E9499">
            <v>2391.27</v>
          </cell>
          <cell r="F9499">
            <v>2653.75</v>
          </cell>
          <cell r="H9499">
            <v>2907.05</v>
          </cell>
          <cell r="I9499" t="str">
            <v>MATE MHIS 6685</v>
          </cell>
        </row>
        <row r="9500">
          <cell r="B9500" t="str">
            <v>L BORRACHA</v>
          </cell>
        </row>
        <row r="9501">
          <cell r="A9501">
            <v>6566</v>
          </cell>
          <cell r="B9501" t="str">
            <v>TE C/BOLSAS JGS E FLANGE FOFO PN-25 DN 500X400 INCLUSIVE ANE</v>
          </cell>
          <cell r="C9501" t="str">
            <v>UN</v>
          </cell>
          <cell r="D9501">
            <v>2</v>
          </cell>
          <cell r="E9501">
            <v>2997.21</v>
          </cell>
          <cell r="F9501">
            <v>3326.2</v>
          </cell>
          <cell r="H9501">
            <v>3643.68</v>
          </cell>
          <cell r="I9501" t="str">
            <v>MATE MHIS 6566</v>
          </cell>
        </row>
        <row r="9502">
          <cell r="B9502" t="str">
            <v>L BORRACHA</v>
          </cell>
        </row>
        <row r="9503">
          <cell r="A9503">
            <v>6686</v>
          </cell>
          <cell r="B9503" t="str">
            <v>TE C/BOLSAS JGS E FLANGE FOFO PN-25 DN 500X500 INCLUSIVE ANE</v>
          </cell>
          <cell r="C9503" t="str">
            <v>UN</v>
          </cell>
          <cell r="D9503">
            <v>2</v>
          </cell>
          <cell r="E9503">
            <v>3561.83</v>
          </cell>
          <cell r="F9503">
            <v>3952.8</v>
          </cell>
          <cell r="H9503">
            <v>4330.09</v>
          </cell>
          <cell r="I9503" t="str">
            <v>MATE MHIS 6686</v>
          </cell>
        </row>
        <row r="9504">
          <cell r="B9504" t="str">
            <v>L BORRACHA</v>
          </cell>
        </row>
        <row r="9505">
          <cell r="A9505" t="str">
            <v>ÓDIGO</v>
          </cell>
          <cell r="B9505" t="str">
            <v>| DESCRIÇÃO DO INSUMO</v>
          </cell>
          <cell r="C9505" t="str">
            <v>| UNID.</v>
          </cell>
          <cell r="D9505" t="str">
            <v>| CAT.</v>
          </cell>
          <cell r="E9505" t="str">
            <v>P R E Ç O</v>
          </cell>
          <cell r="F9505" t="str">
            <v>S  C A L C</v>
          </cell>
          <cell r="G9505" t="str">
            <v>U L A</v>
          </cell>
          <cell r="H9505" t="str">
            <v>D O S  |</v>
          </cell>
          <cell r="I9505" t="str">
            <v>COD.INTELIGENTE</v>
          </cell>
        </row>
        <row r="9506">
          <cell r="D9506">
            <v>1</v>
          </cell>
          <cell r="E9506" t="str">
            <v>.QUARTIL</v>
          </cell>
          <cell r="F9506" t="str">
            <v>MEDIANO</v>
          </cell>
          <cell r="G9506">
            <v>3</v>
          </cell>
          <cell r="H9506" t="str">
            <v>.QUARTIL</v>
          </cell>
        </row>
        <row r="9508">
          <cell r="A9508" t="str">
            <v>íNCULO..</v>
          </cell>
          <cell r="B9508" t="str">
            <v>...: NACIONAL CAIXA</v>
          </cell>
        </row>
        <row r="9510">
          <cell r="A9510">
            <v>15020</v>
          </cell>
          <cell r="B9510" t="str">
            <v>TE C/BOLSAS JGS E FLANGE FOFO PN-25 DN 600X200 INCLUSIVE ANE</v>
          </cell>
          <cell r="C9510" t="str">
            <v>UN</v>
          </cell>
          <cell r="D9510">
            <v>2</v>
          </cell>
          <cell r="E9510">
            <v>2352.14</v>
          </cell>
          <cell r="F9510">
            <v>2610.3200000000002</v>
          </cell>
          <cell r="H9510">
            <v>2859.48</v>
          </cell>
          <cell r="I9510" t="str">
            <v>MATE MHIS 15020</v>
          </cell>
        </row>
        <row r="9511">
          <cell r="B9511" t="str">
            <v>L BORRACHA</v>
          </cell>
        </row>
        <row r="9512">
          <cell r="A9512">
            <v>6688</v>
          </cell>
          <cell r="B9512" t="str">
            <v>TE C/BOLSAS JGS E FLANGE FOFO PN-25 DN 600X300 INCLUSIVE ANE</v>
          </cell>
          <cell r="C9512" t="str">
            <v>UN</v>
          </cell>
          <cell r="D9512">
            <v>2</v>
          </cell>
          <cell r="E9512">
            <v>3068.26</v>
          </cell>
          <cell r="F9512">
            <v>3405.05</v>
          </cell>
          <cell r="H9512">
            <v>3730.06</v>
          </cell>
          <cell r="I9512" t="str">
            <v>MATE MHIS 6688</v>
          </cell>
        </row>
        <row r="9513">
          <cell r="B9513" t="str">
            <v>L BORRACHA</v>
          </cell>
        </row>
        <row r="9514">
          <cell r="A9514">
            <v>6689</v>
          </cell>
          <cell r="B9514" t="str">
            <v>TE C/BOLSAS JGS E FLANGE FOFO PN-25 DN 600X400 INCLUSIVE ANE</v>
          </cell>
          <cell r="C9514" t="str">
            <v>UN</v>
          </cell>
          <cell r="D9514">
            <v>2</v>
          </cell>
          <cell r="E9514">
            <v>3784.37</v>
          </cell>
          <cell r="F9514">
            <v>4199.76</v>
          </cell>
          <cell r="H9514">
            <v>4600.63</v>
          </cell>
          <cell r="I9514" t="str">
            <v>MATE MHIS 6689</v>
          </cell>
        </row>
        <row r="9515">
          <cell r="B9515" t="str">
            <v>L BORRACHA</v>
          </cell>
        </row>
        <row r="9516">
          <cell r="A9516">
            <v>6564</v>
          </cell>
          <cell r="B9516" t="str">
            <v>TE C/BOLSAS JGS E FLANGE FOFO PN-25 DN 600X600 INCLUSIVE ANE</v>
          </cell>
          <cell r="C9516" t="str">
            <v>UN</v>
          </cell>
          <cell r="D9516">
            <v>2</v>
          </cell>
          <cell r="E9516">
            <v>5230.3599999999997</v>
          </cell>
          <cell r="F9516">
            <v>5804.46</v>
          </cell>
          <cell r="H9516">
            <v>6358.5</v>
          </cell>
          <cell r="I9516" t="str">
            <v>MATE MHIS 6564</v>
          </cell>
        </row>
        <row r="9517">
          <cell r="B9517" t="str">
            <v>L BORRACHA</v>
          </cell>
        </row>
        <row r="9518">
          <cell r="A9518">
            <v>6850</v>
          </cell>
          <cell r="B9518" t="str">
            <v>TE C/BOLSAS JGS E FLANGES FOFO   PN-16 DN 1000X200 INCLUSIVE</v>
          </cell>
          <cell r="C9518" t="str">
            <v>UN</v>
          </cell>
          <cell r="D9518">
            <v>2</v>
          </cell>
          <cell r="E9518">
            <v>4531.09</v>
          </cell>
          <cell r="F9518">
            <v>5028.45</v>
          </cell>
          <cell r="H9518">
            <v>5508.42</v>
          </cell>
          <cell r="I9518" t="str">
            <v>MATE MHIS 6850</v>
          </cell>
        </row>
        <row r="9519">
          <cell r="B9519" t="str">
            <v>ANEL BORRACHA</v>
          </cell>
        </row>
        <row r="9520">
          <cell r="A9520">
            <v>6658</v>
          </cell>
          <cell r="B9520" t="str">
            <v>TE C/BOLSAS JGS E FLANGES FOFO   PN-16 DN 1000X600 INCLUSIVE</v>
          </cell>
          <cell r="C9520" t="str">
            <v>UN</v>
          </cell>
          <cell r="D9520">
            <v>2</v>
          </cell>
          <cell r="E9520">
            <v>9089.32</v>
          </cell>
          <cell r="F9520">
            <v>10087</v>
          </cell>
          <cell r="G9520">
            <v>1</v>
          </cell>
          <cell r="H9520">
            <v>1049.81</v>
          </cell>
          <cell r="I9520" t="str">
            <v>MATE MHIS 6658</v>
          </cell>
        </row>
        <row r="9521">
          <cell r="B9521" t="str">
            <v>ANEL BORRACHA</v>
          </cell>
        </row>
        <row r="9522">
          <cell r="A9522">
            <v>6998</v>
          </cell>
          <cell r="B9522" t="str">
            <v>TE C/BOLSAS JGS E FLANGES FOFO   PN-16 DN 300X200 INCLUSIVE</v>
          </cell>
          <cell r="C9522" t="str">
            <v>UN</v>
          </cell>
          <cell r="D9522">
            <v>2</v>
          </cell>
          <cell r="E9522">
            <v>952.04</v>
          </cell>
          <cell r="F9522">
            <v>1056.54</v>
          </cell>
          <cell r="H9522">
            <v>1157.3900000000001</v>
          </cell>
          <cell r="I9522" t="str">
            <v>MATE MHIS 6998</v>
          </cell>
        </row>
        <row r="9523">
          <cell r="B9523" t="str">
            <v>ANEL BORRACHA</v>
          </cell>
        </row>
        <row r="9524">
          <cell r="A9524">
            <v>6649</v>
          </cell>
          <cell r="B9524" t="str">
            <v>TE C/BOLSAS JGS E FLANGES FOFO   PN-16 DN 700X700 INCLUSIVE</v>
          </cell>
          <cell r="C9524" t="str">
            <v>UN</v>
          </cell>
          <cell r="D9524">
            <v>2</v>
          </cell>
          <cell r="E9524">
            <v>4580.6899999999996</v>
          </cell>
          <cell r="F9524">
            <v>5083.4799999999996</v>
          </cell>
          <cell r="H9524">
            <v>5568.7</v>
          </cell>
          <cell r="I9524" t="str">
            <v>MATE MHIS 6649</v>
          </cell>
        </row>
        <row r="9525">
          <cell r="B9525" t="str">
            <v>ANEL BORRACHA</v>
          </cell>
        </row>
        <row r="9526">
          <cell r="A9526">
            <v>6650</v>
          </cell>
          <cell r="B9526" t="str">
            <v>TE C/BOLSAS JGS E FLANGES FOFO   PN-16 DN 800X200 INCLUSIVE</v>
          </cell>
          <cell r="C9526" t="str">
            <v>UN</v>
          </cell>
          <cell r="D9526">
            <v>2</v>
          </cell>
          <cell r="E9526">
            <v>3024.81</v>
          </cell>
          <cell r="F9526">
            <v>3356.82</v>
          </cell>
          <cell r="H9526">
            <v>3677.24</v>
          </cell>
          <cell r="I9526" t="str">
            <v>MATE MHIS 6650</v>
          </cell>
        </row>
        <row r="9527">
          <cell r="B9527" t="str">
            <v>ANEL BORRACHA</v>
          </cell>
        </row>
        <row r="9528">
          <cell r="A9528">
            <v>6981</v>
          </cell>
          <cell r="B9528" t="str">
            <v>TE C/BOLSAS JGS E FLANGES FOFO   PN-16 DN 900X900 INCLUSIVE</v>
          </cell>
          <cell r="C9528" t="str">
            <v>UN</v>
          </cell>
          <cell r="D9528">
            <v>2</v>
          </cell>
          <cell r="E9528">
            <v>8740.17</v>
          </cell>
          <cell r="F9528">
            <v>9699.5300000000007</v>
          </cell>
          <cell r="G9528">
            <v>1</v>
          </cell>
          <cell r="H9528" t="str">
            <v>0.625,36</v>
          </cell>
          <cell r="I9528" t="str">
            <v>MATE MHIS 6981</v>
          </cell>
        </row>
        <row r="9529">
          <cell r="B9529" t="str">
            <v>ANEL BORRACHA</v>
          </cell>
        </row>
        <row r="9530">
          <cell r="A9530">
            <v>6952</v>
          </cell>
          <cell r="B9530" t="str">
            <v>TE C/BOLSAS JGS E FLANGES FOFO PN-16 DN 300X300</v>
          </cell>
          <cell r="C9530" t="str">
            <v>UN</v>
          </cell>
          <cell r="D9530">
            <v>2</v>
          </cell>
          <cell r="E9530">
            <v>1153.51</v>
          </cell>
          <cell r="F9530">
            <v>1280.1300000000001</v>
          </cell>
          <cell r="H9530">
            <v>1402.32</v>
          </cell>
          <cell r="I9530" t="str">
            <v>MATE MHIS 6952</v>
          </cell>
        </row>
        <row r="9531">
          <cell r="A9531">
            <v>6634</v>
          </cell>
          <cell r="B9531" t="str">
            <v>TE C/BOLSAS JGS E FLANGES FOFO PN-16 DN 400X200</v>
          </cell>
          <cell r="C9531" t="str">
            <v>UN</v>
          </cell>
          <cell r="D9531">
            <v>2</v>
          </cell>
          <cell r="E9531">
            <v>1567.77</v>
          </cell>
          <cell r="F9531">
            <v>1739.86</v>
          </cell>
          <cell r="H9531">
            <v>1905.93</v>
          </cell>
          <cell r="I9531" t="str">
            <v>MATE MHIS 6634</v>
          </cell>
        </row>
        <row r="9532">
          <cell r="A9532">
            <v>6635</v>
          </cell>
          <cell r="B9532" t="str">
            <v>TE C/BOLSAS JGS E FLANGES FOFO PN-16 DN 400X300</v>
          </cell>
          <cell r="C9532" t="str">
            <v>UN</v>
          </cell>
          <cell r="D9532">
            <v>2</v>
          </cell>
          <cell r="E9532">
            <v>1739.17</v>
          </cell>
          <cell r="F9532">
            <v>1930.07</v>
          </cell>
          <cell r="H9532">
            <v>2114.29</v>
          </cell>
          <cell r="I9532" t="str">
            <v>MATE MHIS 6635</v>
          </cell>
        </row>
        <row r="9533">
          <cell r="A9533">
            <v>6640</v>
          </cell>
          <cell r="B9533" t="str">
            <v>TE C/BOLSAS JGS E FLANGES FOFO PN-16 DN 500X200</v>
          </cell>
          <cell r="C9533" t="str">
            <v>UN</v>
          </cell>
          <cell r="D9533">
            <v>2</v>
          </cell>
          <cell r="E9533">
            <v>1964.35</v>
          </cell>
          <cell r="F9533">
            <v>2179.9699999999998</v>
          </cell>
          <cell r="H9533">
            <v>2388.04</v>
          </cell>
          <cell r="I9533" t="str">
            <v>MATE MHIS 6640</v>
          </cell>
        </row>
        <row r="9534">
          <cell r="A9534">
            <v>6644</v>
          </cell>
          <cell r="B9534" t="str">
            <v>TE C/BOLSAS JGS E FLANGES FOFO PN-16 DN 600X200</v>
          </cell>
          <cell r="C9534" t="str">
            <v>UN</v>
          </cell>
          <cell r="D9534">
            <v>2</v>
          </cell>
          <cell r="E9534">
            <v>2506.5700000000002</v>
          </cell>
          <cell r="F9534">
            <v>2781.7</v>
          </cell>
          <cell r="H9534">
            <v>3047.21</v>
          </cell>
          <cell r="I9534" t="str">
            <v>MATE MHIS 6644</v>
          </cell>
        </row>
        <row r="9535">
          <cell r="A9535">
            <v>6645</v>
          </cell>
          <cell r="B9535" t="str">
            <v>TE C/BOLSAS JGS E FLANGES FOFO PN-16 DN 600X300</v>
          </cell>
          <cell r="C9535" t="str">
            <v>UN</v>
          </cell>
          <cell r="D9535">
            <v>2</v>
          </cell>
          <cell r="E9535">
            <v>2999.41</v>
          </cell>
          <cell r="F9535">
            <v>3328.64</v>
          </cell>
          <cell r="H9535">
            <v>3646.36</v>
          </cell>
          <cell r="I9535" t="str">
            <v>MATE MHIS 6645</v>
          </cell>
        </row>
        <row r="9536">
          <cell r="A9536" t="str">
            <v>ÓDIGO</v>
          </cell>
          <cell r="B9536" t="str">
            <v>| DESCRIÇÃO DO INSUMO</v>
          </cell>
          <cell r="C9536" t="str">
            <v>| UNID.</v>
          </cell>
          <cell r="D9536" t="str">
            <v>| CAT.</v>
          </cell>
          <cell r="E9536" t="str">
            <v>P R E Ç O</v>
          </cell>
          <cell r="F9536" t="str">
            <v>S  C A L C</v>
          </cell>
          <cell r="G9536" t="str">
            <v>U L A</v>
          </cell>
          <cell r="H9536" t="str">
            <v>D O S  |</v>
          </cell>
          <cell r="I9536" t="str">
            <v>COD.INTELIGENTE</v>
          </cell>
        </row>
        <row r="9537">
          <cell r="D9537">
            <v>1</v>
          </cell>
          <cell r="E9537" t="str">
            <v>.QUARTIL</v>
          </cell>
          <cell r="F9537" t="str">
            <v>MEDIANO</v>
          </cell>
          <cell r="G9537">
            <v>3</v>
          </cell>
          <cell r="H9537" t="str">
            <v>.QUARTIL</v>
          </cell>
        </row>
        <row r="9539">
          <cell r="A9539" t="str">
            <v>íNCULO..</v>
          </cell>
          <cell r="B9539" t="str">
            <v>...: NACIONAL CAIXA</v>
          </cell>
        </row>
        <row r="9541">
          <cell r="A9541">
            <v>6927</v>
          </cell>
          <cell r="B9541" t="str">
            <v>TE C/BOLSAS JGS FOFO DN   80X 80 INCLUSIVE ANEL BORRACHA</v>
          </cell>
          <cell r="C9541" t="str">
            <v>UN</v>
          </cell>
          <cell r="D9541">
            <v>2</v>
          </cell>
          <cell r="E9541">
            <v>105.99</v>
          </cell>
          <cell r="F9541">
            <v>117.63</v>
          </cell>
          <cell r="H9541">
            <v>128.86000000000001</v>
          </cell>
          <cell r="I9541" t="str">
            <v>MATE MHIS 6927</v>
          </cell>
        </row>
        <row r="9542">
          <cell r="A9542">
            <v>12664</v>
          </cell>
          <cell r="B9542" t="str">
            <v>TE C/BOLSAS JGS FOFO DN 100X100 INCLUSIVE ANEL BORRACHA</v>
          </cell>
          <cell r="C9542" t="str">
            <v>UN</v>
          </cell>
          <cell r="D9542">
            <v>2</v>
          </cell>
          <cell r="E9542">
            <v>157.22999999999999</v>
          </cell>
          <cell r="F9542">
            <v>174.48</v>
          </cell>
          <cell r="H9542">
            <v>191.14</v>
          </cell>
          <cell r="I9542" t="str">
            <v>MATE MHIS 12664</v>
          </cell>
        </row>
        <row r="9543">
          <cell r="A9543">
            <v>12666</v>
          </cell>
          <cell r="B9543" t="str">
            <v>TE C/BOLSAS JGS FOFO DN 100X80 INCLUSIVE ANEL BORRACHA</v>
          </cell>
          <cell r="C9543" t="str">
            <v>UN</v>
          </cell>
          <cell r="D9543">
            <v>2</v>
          </cell>
          <cell r="E9543">
            <v>148.38999999999999</v>
          </cell>
          <cell r="F9543">
            <v>164.68</v>
          </cell>
          <cell r="H9543">
            <v>180.4</v>
          </cell>
          <cell r="I9543" t="str">
            <v>MATE MHIS 12666</v>
          </cell>
        </row>
        <row r="9544">
          <cell r="A9544">
            <v>12667</v>
          </cell>
          <cell r="B9544" t="str">
            <v>TE C/BOLSAS JGS FOFO DN 150X100 INCLUSIVE ANEL BORRACHA</v>
          </cell>
          <cell r="C9544" t="str">
            <v>UN</v>
          </cell>
          <cell r="D9544">
            <v>2</v>
          </cell>
          <cell r="E9544">
            <v>233.21</v>
          </cell>
          <cell r="F9544">
            <v>258.8</v>
          </cell>
          <cell r="H9544">
            <v>283.51</v>
          </cell>
          <cell r="I9544" t="str">
            <v>MATE MHIS 12667</v>
          </cell>
        </row>
        <row r="9545">
          <cell r="A9545">
            <v>12668</v>
          </cell>
          <cell r="B9545" t="str">
            <v>TE C/BOLSAS JGS FOFO DN 150X150 INCLUSIVE ANEL BORRACHA</v>
          </cell>
          <cell r="C9545" t="str">
            <v>UN</v>
          </cell>
          <cell r="D9545">
            <v>2</v>
          </cell>
          <cell r="E9545">
            <v>261.47000000000003</v>
          </cell>
          <cell r="F9545">
            <v>290.17</v>
          </cell>
          <cell r="H9545">
            <v>317.87</v>
          </cell>
          <cell r="I9545" t="str">
            <v>MATE MHIS 12668</v>
          </cell>
        </row>
        <row r="9546">
          <cell r="A9546">
            <v>6893</v>
          </cell>
          <cell r="B9546" t="str">
            <v>TE C/BOLSAS JGS FOFO DN 150X80 INCLUSIVE ANEL BORRACHA</v>
          </cell>
          <cell r="C9546" t="str">
            <v>UN</v>
          </cell>
          <cell r="D9546">
            <v>2</v>
          </cell>
          <cell r="E9546">
            <v>219.07</v>
          </cell>
          <cell r="F9546">
            <v>243.12</v>
          </cell>
          <cell r="H9546">
            <v>266.33</v>
          </cell>
          <cell r="I9546" t="str">
            <v>MATE MHIS 6893</v>
          </cell>
        </row>
        <row r="9547">
          <cell r="A9547">
            <v>6922</v>
          </cell>
          <cell r="B9547" t="str">
            <v>TE C/BOLSAS JGS FOFO DN 200X100 INCLUSIVE ANEL BORRACHA</v>
          </cell>
          <cell r="C9547" t="str">
            <v>UN</v>
          </cell>
          <cell r="D9547">
            <v>2</v>
          </cell>
          <cell r="E9547">
            <v>282.67</v>
          </cell>
          <cell r="F9547">
            <v>313.7</v>
          </cell>
          <cell r="H9547">
            <v>343.64</v>
          </cell>
          <cell r="I9547" t="str">
            <v>MATE MHIS 6922</v>
          </cell>
        </row>
        <row r="9548">
          <cell r="A9548">
            <v>6921</v>
          </cell>
          <cell r="B9548" t="str">
            <v>TE C/BOLSAS JGS FOFO DN 200X200 INCLUSIVE ANEL BORRACHA</v>
          </cell>
          <cell r="C9548" t="str">
            <v>UN</v>
          </cell>
          <cell r="D9548">
            <v>2</v>
          </cell>
          <cell r="E9548">
            <v>416.94</v>
          </cell>
          <cell r="F9548">
            <v>462.7</v>
          </cell>
          <cell r="H9548">
            <v>506.87</v>
          </cell>
          <cell r="I9548" t="str">
            <v>MATE MHIS 6921</v>
          </cell>
        </row>
        <row r="9549">
          <cell r="A9549">
            <v>6890</v>
          </cell>
          <cell r="B9549" t="str">
            <v>TE C/BOLSAS JGS FOFO DN 200X50 INCLUSIVE ANEL BORRACHA</v>
          </cell>
          <cell r="C9549" t="str">
            <v>UN</v>
          </cell>
          <cell r="D9549">
            <v>2</v>
          </cell>
          <cell r="E9549">
            <v>178.21</v>
          </cell>
          <cell r="F9549">
            <v>197.77</v>
          </cell>
          <cell r="H9549">
            <v>216.65</v>
          </cell>
          <cell r="I9549" t="str">
            <v>MATE MHIS 6890</v>
          </cell>
        </row>
        <row r="9550">
          <cell r="A9550">
            <v>6923</v>
          </cell>
          <cell r="B9550" t="str">
            <v>TE C/BOLSAS JGS FOFO DN 200X80 INCLUSIVE ANEL BORRACHA</v>
          </cell>
          <cell r="C9550" t="str">
            <v>UN</v>
          </cell>
          <cell r="D9550">
            <v>2</v>
          </cell>
          <cell r="E9550">
            <v>272.07</v>
          </cell>
          <cell r="F9550">
            <v>301.94</v>
          </cell>
          <cell r="H9550">
            <v>330.76</v>
          </cell>
          <cell r="I9550" t="str">
            <v>MATE MHIS 6923</v>
          </cell>
        </row>
        <row r="9551">
          <cell r="A9551">
            <v>6891</v>
          </cell>
          <cell r="B9551" t="str">
            <v>TE C/BOLSAS JGS FOFO DN 250X100 INCLUSIVE ANEL BORRACHA</v>
          </cell>
          <cell r="C9551" t="str">
            <v>UN</v>
          </cell>
          <cell r="D9551">
            <v>2</v>
          </cell>
          <cell r="E9551">
            <v>349.8</v>
          </cell>
          <cell r="F9551">
            <v>388.2</v>
          </cell>
          <cell r="H9551">
            <v>425.25</v>
          </cell>
          <cell r="I9551" t="str">
            <v>MATE MHIS 6891</v>
          </cell>
        </row>
        <row r="9552">
          <cell r="A9552">
            <v>6741</v>
          </cell>
          <cell r="B9552" t="str">
            <v>TE C/BOLSAS JGS FOFO DN 250X250 INCLUSIVE ANEL BORRACHA</v>
          </cell>
          <cell r="C9552" t="str">
            <v>UN</v>
          </cell>
          <cell r="D9552">
            <v>2</v>
          </cell>
          <cell r="E9552">
            <v>501.75</v>
          </cell>
          <cell r="F9552">
            <v>556.82000000000005</v>
          </cell>
          <cell r="H9552">
            <v>609.97</v>
          </cell>
          <cell r="I9552" t="str">
            <v>MATE MHIS 6741</v>
          </cell>
        </row>
        <row r="9553">
          <cell r="A9553">
            <v>6825</v>
          </cell>
          <cell r="B9553" t="str">
            <v>TE C/BOLSAS JGS FOFO DN 250X80 INCLUSIVE ANEL BORRACHA</v>
          </cell>
          <cell r="C9553" t="str">
            <v>UN</v>
          </cell>
          <cell r="D9553">
            <v>2</v>
          </cell>
          <cell r="E9553">
            <v>342.74</v>
          </cell>
          <cell r="F9553">
            <v>380.36</v>
          </cell>
          <cell r="H9553">
            <v>416.66</v>
          </cell>
          <cell r="I9553" t="str">
            <v>MATE MHIS 6825</v>
          </cell>
        </row>
        <row r="9554">
          <cell r="A9554">
            <v>6740</v>
          </cell>
          <cell r="B9554" t="str">
            <v>TE C/BOLSAS JGS FOFO DN 300X100 INCLUSIVE ANEL BORRACHA</v>
          </cell>
          <cell r="C9554" t="str">
            <v>UN</v>
          </cell>
          <cell r="D9554">
            <v>2</v>
          </cell>
          <cell r="E9554">
            <v>452.27</v>
          </cell>
          <cell r="F9554">
            <v>501.91</v>
          </cell>
          <cell r="H9554">
            <v>549.82000000000005</v>
          </cell>
          <cell r="I9554" t="str">
            <v>MATE MHIS 6740</v>
          </cell>
        </row>
        <row r="9555">
          <cell r="A9555">
            <v>6745</v>
          </cell>
          <cell r="B9555" t="str">
            <v>TE C/BOLSAS JGS FOFO DN 300X150 INCLUSIVE ANEL BORRACHA</v>
          </cell>
          <cell r="C9555" t="str">
            <v>UN</v>
          </cell>
          <cell r="D9555">
            <v>2</v>
          </cell>
          <cell r="E9555">
            <v>530.02</v>
          </cell>
          <cell r="F9555">
            <v>588.19000000000005</v>
          </cell>
          <cell r="H9555">
            <v>644.34</v>
          </cell>
          <cell r="I9555" t="str">
            <v>MATE MHIS 6745</v>
          </cell>
        </row>
        <row r="9556">
          <cell r="A9556">
            <v>6824</v>
          </cell>
          <cell r="B9556" t="str">
            <v>TE C/BOLSAS JGS FOFO DN 300X200 INCLUSIVE ANEL BORRACHA</v>
          </cell>
          <cell r="C9556" t="str">
            <v>UN</v>
          </cell>
          <cell r="D9556">
            <v>2</v>
          </cell>
          <cell r="E9556">
            <v>607.75</v>
          </cell>
          <cell r="F9556">
            <v>674.46</v>
          </cell>
          <cell r="H9556">
            <v>738.84</v>
          </cell>
          <cell r="I9556" t="str">
            <v>MATE MHIS 6824</v>
          </cell>
        </row>
        <row r="9557">
          <cell r="A9557">
            <v>6743</v>
          </cell>
          <cell r="B9557" t="str">
            <v>TE C/BOLSAS JGS FOFO DN 300X250 INCLUSIVE ANEL BORRACHA</v>
          </cell>
          <cell r="C9557" t="str">
            <v>UN</v>
          </cell>
          <cell r="D9557">
            <v>2</v>
          </cell>
          <cell r="E9557">
            <v>884.26</v>
          </cell>
          <cell r="F9557">
            <v>981.32</v>
          </cell>
          <cell r="H9557">
            <v>1074.98</v>
          </cell>
          <cell r="I9557" t="str">
            <v>MATE MHIS 6743</v>
          </cell>
        </row>
        <row r="9558">
          <cell r="A9558">
            <v>6744</v>
          </cell>
          <cell r="B9558" t="str">
            <v>TE C/BOLSAS JGS FOFO DN 300X300 INCLUSIVE ANEL BORRACHA</v>
          </cell>
          <cell r="C9558" t="str">
            <v>UN</v>
          </cell>
          <cell r="D9558">
            <v>2</v>
          </cell>
          <cell r="E9558">
            <v>692.55</v>
          </cell>
          <cell r="F9558">
            <v>768.56</v>
          </cell>
          <cell r="H9558">
            <v>841.92</v>
          </cell>
          <cell r="I9558" t="str">
            <v>MATE MHIS 6744</v>
          </cell>
        </row>
        <row r="9559">
          <cell r="A9559">
            <v>6746</v>
          </cell>
          <cell r="B9559" t="str">
            <v>TE C/BOLSAS JGS FOFO DN 300X80 INCLUSIVE ANEL BORRACHA</v>
          </cell>
          <cell r="C9559" t="str">
            <v>UN</v>
          </cell>
          <cell r="D9559">
            <v>2</v>
          </cell>
          <cell r="E9559">
            <v>445.2</v>
          </cell>
          <cell r="F9559">
            <v>494.07</v>
          </cell>
          <cell r="H9559">
            <v>541.23</v>
          </cell>
          <cell r="I9559" t="str">
            <v>MATE MHIS 6746</v>
          </cell>
        </row>
        <row r="9560">
          <cell r="A9560">
            <v>6747</v>
          </cell>
          <cell r="B9560" t="str">
            <v>TE C/BOLSAS JGS FOFO DN 400X100 INCLUSIVE ANEL BORRACHA</v>
          </cell>
          <cell r="C9560" t="str">
            <v>UN</v>
          </cell>
          <cell r="D9560">
            <v>2</v>
          </cell>
          <cell r="E9560">
            <v>862.22</v>
          </cell>
          <cell r="F9560">
            <v>956.86</v>
          </cell>
          <cell r="H9560">
            <v>1048.19</v>
          </cell>
          <cell r="I9560" t="str">
            <v>MATE MHIS 6747</v>
          </cell>
        </row>
        <row r="9561">
          <cell r="A9561">
            <v>6822</v>
          </cell>
          <cell r="B9561" t="str">
            <v>TE C/BOLSAS JGS FOFO DN 400X200 INCLUSIVE ANEL BORRACHA</v>
          </cell>
          <cell r="C9561" t="str">
            <v>UN</v>
          </cell>
          <cell r="D9561">
            <v>2</v>
          </cell>
          <cell r="E9561">
            <v>765.15</v>
          </cell>
          <cell r="F9561">
            <v>849.13</v>
          </cell>
          <cell r="H9561">
            <v>930.18</v>
          </cell>
          <cell r="I9561" t="str">
            <v>MATE MHIS 6822</v>
          </cell>
        </row>
        <row r="9562">
          <cell r="A9562">
            <v>6821</v>
          </cell>
          <cell r="B9562" t="str">
            <v>TE C/BOLSAS JGS FOFO DN 400X300 INCLUSIVE ANEL BORRACHA</v>
          </cell>
          <cell r="C9562" t="str">
            <v>UN</v>
          </cell>
          <cell r="D9562">
            <v>2</v>
          </cell>
          <cell r="E9562">
            <v>1162.05</v>
          </cell>
          <cell r="F9562">
            <v>1289.5999999999999</v>
          </cell>
          <cell r="H9562">
            <v>1412.7</v>
          </cell>
          <cell r="I9562" t="str">
            <v>MATE MHIS 6821</v>
          </cell>
        </row>
        <row r="9563">
          <cell r="A9563">
            <v>6748</v>
          </cell>
          <cell r="B9563" t="str">
            <v>TE C/BOLSAS JGS FOFO DN 400X400 INCLUSIVE ANEL BORRACHA</v>
          </cell>
          <cell r="C9563" t="str">
            <v>UN</v>
          </cell>
          <cell r="D9563">
            <v>2</v>
          </cell>
          <cell r="E9563">
            <v>1282.6300000000001</v>
          </cell>
          <cell r="F9563">
            <v>1423.42</v>
          </cell>
          <cell r="H9563">
            <v>1559.29</v>
          </cell>
          <cell r="I9563" t="str">
            <v>MATE MHIS 6748</v>
          </cell>
        </row>
        <row r="9564">
          <cell r="A9564">
            <v>6823</v>
          </cell>
          <cell r="B9564" t="str">
            <v>TE C/BOLSAS JGS FOFO DN 400X80 INCLUSIVE ANEL BORRACHA</v>
          </cell>
          <cell r="C9564" t="str">
            <v>UN</v>
          </cell>
          <cell r="D9564">
            <v>2</v>
          </cell>
          <cell r="E9564">
            <v>810.86</v>
          </cell>
          <cell r="F9564">
            <v>899.87</v>
          </cell>
          <cell r="H9564">
            <v>985.76</v>
          </cell>
          <cell r="I9564" t="str">
            <v>MATE MHIS 6823</v>
          </cell>
        </row>
        <row r="9565">
          <cell r="A9565">
            <v>6820</v>
          </cell>
          <cell r="B9565" t="str">
            <v>TE C/BOLSAS JGS FOFO DN 500X100 INCLUSIVE ANEL BORRACHA</v>
          </cell>
          <cell r="C9565" t="str">
            <v>UN</v>
          </cell>
          <cell r="D9565">
            <v>2</v>
          </cell>
          <cell r="E9565">
            <v>1269.3</v>
          </cell>
          <cell r="F9565">
            <v>1408.63</v>
          </cell>
          <cell r="H9565">
            <v>1543.08</v>
          </cell>
          <cell r="I9565" t="str">
            <v>MATE MHIS 6820</v>
          </cell>
        </row>
        <row r="9566">
          <cell r="A9566">
            <v>6749</v>
          </cell>
          <cell r="B9566" t="str">
            <v>TE C/BOLSAS JGS FOFO DN 500X200 INCLUSIVE ANEL BORRACHA</v>
          </cell>
          <cell r="C9566" t="str">
            <v>UN</v>
          </cell>
          <cell r="D9566">
            <v>2</v>
          </cell>
          <cell r="E9566">
            <v>1448</v>
          </cell>
          <cell r="F9566">
            <v>1606.94</v>
          </cell>
          <cell r="H9566">
            <v>1760.32</v>
          </cell>
          <cell r="I9566" t="str">
            <v>MATE MHIS 6749</v>
          </cell>
        </row>
        <row r="9567">
          <cell r="A9567" t="str">
            <v>ÓDIGO</v>
          </cell>
          <cell r="B9567" t="str">
            <v>| DESCRIÇÃO DO INSUMO</v>
          </cell>
          <cell r="C9567" t="str">
            <v>| UNID.</v>
          </cell>
          <cell r="D9567" t="str">
            <v>| CAT.</v>
          </cell>
          <cell r="E9567" t="str">
            <v>P R E Ç O</v>
          </cell>
          <cell r="F9567" t="str">
            <v>S  C A L C</v>
          </cell>
          <cell r="G9567" t="str">
            <v>U L A</v>
          </cell>
          <cell r="H9567" t="str">
            <v>D O S  |</v>
          </cell>
          <cell r="I9567" t="str">
            <v>COD.INTELIGENTE</v>
          </cell>
        </row>
        <row r="9568">
          <cell r="D9568">
            <v>1</v>
          </cell>
          <cell r="E9568" t="str">
            <v>.QUARTIL</v>
          </cell>
          <cell r="F9568" t="str">
            <v>MEDIANO</v>
          </cell>
          <cell r="G9568">
            <v>3</v>
          </cell>
          <cell r="H9568" t="str">
            <v>.QUARTIL</v>
          </cell>
        </row>
        <row r="9570">
          <cell r="A9570" t="str">
            <v>íNCULO..</v>
          </cell>
          <cell r="B9570" t="str">
            <v>...: NACIONAL CAIXA</v>
          </cell>
        </row>
        <row r="9572">
          <cell r="A9572">
            <v>6815</v>
          </cell>
          <cell r="B9572" t="str">
            <v>TE C/BOLSAS JGS FOFO DN 500X300 INCLUSIVE ANEL BORRACHA</v>
          </cell>
          <cell r="C9572" t="str">
            <v>UN</v>
          </cell>
          <cell r="D9572">
            <v>2</v>
          </cell>
          <cell r="E9572">
            <v>1783.04</v>
          </cell>
          <cell r="F9572">
            <v>1978.75</v>
          </cell>
          <cell r="H9572">
            <v>2167.63</v>
          </cell>
          <cell r="I9572" t="str">
            <v>MATE MHIS 6815</v>
          </cell>
        </row>
        <row r="9573">
          <cell r="A9573">
            <v>6736</v>
          </cell>
          <cell r="B9573" t="str">
            <v>TE C/BOLSAS JGS FOFO DN 500X500 INCLUSIVE ANEL BORRACHA</v>
          </cell>
          <cell r="C9573" t="str">
            <v>UN</v>
          </cell>
          <cell r="D9573">
            <v>2</v>
          </cell>
          <cell r="E9573">
            <v>2330.2800000000002</v>
          </cell>
          <cell r="F9573">
            <v>2586.06</v>
          </cell>
          <cell r="H9573">
            <v>2832.9</v>
          </cell>
          <cell r="I9573" t="str">
            <v>MATE MHIS 6736</v>
          </cell>
        </row>
        <row r="9574">
          <cell r="A9574">
            <v>6814</v>
          </cell>
          <cell r="B9574" t="str">
            <v>TE C/BOLSAS JGS FOFO DN 600X100 INCLUSIVE ANEL BORRACHA</v>
          </cell>
          <cell r="C9574" t="str">
            <v>UN</v>
          </cell>
          <cell r="D9574">
            <v>2</v>
          </cell>
          <cell r="E9574">
            <v>1739.82</v>
          </cell>
          <cell r="F9574">
            <v>1930.79</v>
          </cell>
          <cell r="H9574">
            <v>2115.08</v>
          </cell>
          <cell r="I9574" t="str">
            <v>MATE MHIS 6814</v>
          </cell>
        </row>
        <row r="9575">
          <cell r="A9575">
            <v>6737</v>
          </cell>
          <cell r="B9575" t="str">
            <v>TE C/BOLSAS JGS FOFO DN 600X200 INCLUSIVE ANEL BORRACHA</v>
          </cell>
          <cell r="C9575" t="str">
            <v>UN</v>
          </cell>
          <cell r="D9575">
            <v>2</v>
          </cell>
          <cell r="E9575">
            <v>1949.21</v>
          </cell>
          <cell r="F9575">
            <v>2163.16</v>
          </cell>
          <cell r="H9575">
            <v>2369.64</v>
          </cell>
          <cell r="I9575" t="str">
            <v>MATE MHIS 6737</v>
          </cell>
        </row>
        <row r="9576">
          <cell r="A9576">
            <v>6817</v>
          </cell>
          <cell r="B9576" t="str">
            <v>TE C/BOLSAS JGS FOFO DN 600X300 INCLUSIVE ANEL BORRACHA</v>
          </cell>
          <cell r="C9576" t="str">
            <v>UN</v>
          </cell>
          <cell r="D9576">
            <v>2</v>
          </cell>
          <cell r="E9576">
            <v>2285.69</v>
          </cell>
          <cell r="F9576">
            <v>2536.58</v>
          </cell>
          <cell r="H9576">
            <v>2778.7</v>
          </cell>
          <cell r="I9576" t="str">
            <v>MATE MHIS 6817</v>
          </cell>
        </row>
        <row r="9577">
          <cell r="A9577">
            <v>6738</v>
          </cell>
          <cell r="B9577" t="str">
            <v>TE C/BOLSAS JGS FOFO DN 600X400 INCLUSIVE ANEL BORRACHA</v>
          </cell>
          <cell r="C9577" t="str">
            <v>UN</v>
          </cell>
          <cell r="D9577">
            <v>2</v>
          </cell>
          <cell r="E9577">
            <v>3318.13</v>
          </cell>
          <cell r="F9577">
            <v>3682.35</v>
          </cell>
          <cell r="H9577">
            <v>4033.83</v>
          </cell>
          <cell r="I9577" t="str">
            <v>MATE MHIS 6738</v>
          </cell>
        </row>
        <row r="9578">
          <cell r="A9578">
            <v>6739</v>
          </cell>
          <cell r="B9578" t="str">
            <v>TE C/BOLSAS JGS FOFO DN 600X600 INCLUSIVE ANEL BORRACHA</v>
          </cell>
          <cell r="C9578" t="str">
            <v>UN</v>
          </cell>
          <cell r="D9578">
            <v>2</v>
          </cell>
          <cell r="E9578">
            <v>2871.93</v>
          </cell>
          <cell r="F9578">
            <v>3187.17</v>
          </cell>
          <cell r="H9578">
            <v>3491.39</v>
          </cell>
          <cell r="I9578" t="str">
            <v>MATE MHIS 6739</v>
          </cell>
        </row>
        <row r="9579">
          <cell r="A9579">
            <v>6894</v>
          </cell>
          <cell r="B9579" t="str">
            <v>TE C/BOLSAS JGS FOFO DN 75X50 INCLUSIVE ANEL BORRACHA</v>
          </cell>
          <cell r="C9579" t="str">
            <v>UN</v>
          </cell>
          <cell r="D9579">
            <v>2</v>
          </cell>
          <cell r="E9579">
            <v>61.98</v>
          </cell>
          <cell r="F9579">
            <v>68.790000000000006</v>
          </cell>
          <cell r="H9579">
            <v>75.349999999999994</v>
          </cell>
          <cell r="I9579" t="str">
            <v>MATE MHIS 6894</v>
          </cell>
        </row>
        <row r="9580">
          <cell r="A9580">
            <v>6881</v>
          </cell>
          <cell r="B9580" t="str">
            <v>TE C/FLANGES FOFO PN-10 DN 1000X1000</v>
          </cell>
          <cell r="C9580" t="str">
            <v>UN</v>
          </cell>
          <cell r="D9580" t="str">
            <v>2     1</v>
          </cell>
          <cell r="E9580">
            <v>5874.75</v>
          </cell>
          <cell r="F9580">
            <v>17617.22</v>
          </cell>
          <cell r="G9580">
            <v>1</v>
          </cell>
          <cell r="H9580">
            <v>9298.7999999999993</v>
          </cell>
          <cell r="I9580" t="str">
            <v>MATE MHIS 6881</v>
          </cell>
        </row>
        <row r="9581">
          <cell r="A9581">
            <v>6778</v>
          </cell>
          <cell r="B9581" t="str">
            <v>TE C/FLANGES FOFO PN-10 DN 1000X200</v>
          </cell>
          <cell r="C9581" t="str">
            <v>UN</v>
          </cell>
          <cell r="D9581">
            <v>2</v>
          </cell>
          <cell r="E9581">
            <v>8627.23</v>
          </cell>
          <cell r="F9581">
            <v>9574.19</v>
          </cell>
          <cell r="G9581">
            <v>1</v>
          </cell>
          <cell r="H9581" t="str">
            <v>0.488,06</v>
          </cell>
          <cell r="I9581" t="str">
            <v>MATE MHIS 6778</v>
          </cell>
        </row>
        <row r="9582">
          <cell r="A9582">
            <v>6779</v>
          </cell>
          <cell r="B9582" t="str">
            <v>TE C/FLANGES FOFO PN-10 DN 1000X400</v>
          </cell>
          <cell r="C9582" t="str">
            <v>UN</v>
          </cell>
          <cell r="D9582" t="str">
            <v>2     1</v>
          </cell>
          <cell r="E9582" t="str">
            <v>0.514,43</v>
          </cell>
          <cell r="F9582">
            <v>11668.54</v>
          </cell>
          <cell r="G9582">
            <v>1</v>
          </cell>
          <cell r="H9582">
            <v>2782.31</v>
          </cell>
          <cell r="I9582" t="str">
            <v>MATE MHIS 6779</v>
          </cell>
        </row>
        <row r="9583">
          <cell r="A9583">
            <v>6780</v>
          </cell>
          <cell r="B9583" t="str">
            <v>TE C/FLANGES FOFO PN-10 DN 1000X600</v>
          </cell>
          <cell r="C9583" t="str">
            <v>UN</v>
          </cell>
          <cell r="D9583" t="str">
            <v>2     1</v>
          </cell>
          <cell r="E9583">
            <v>3159.14</v>
          </cell>
          <cell r="F9583">
            <v>14603.54</v>
          </cell>
          <cell r="G9583">
            <v>1</v>
          </cell>
          <cell r="H9583">
            <v>5997.46</v>
          </cell>
          <cell r="I9583" t="str">
            <v>MATE MHIS 6780</v>
          </cell>
        </row>
        <row r="9584">
          <cell r="A9584">
            <v>6751</v>
          </cell>
          <cell r="B9584" t="str">
            <v>TE C/FLANGES FOFO PN-10 DN 350X100</v>
          </cell>
          <cell r="C9584" t="str">
            <v>UN</v>
          </cell>
          <cell r="D9584">
            <v>2</v>
          </cell>
          <cell r="E9584">
            <v>1431.11</v>
          </cell>
          <cell r="F9584">
            <v>1588.19</v>
          </cell>
          <cell r="H9584">
            <v>1739.78</v>
          </cell>
          <cell r="I9584" t="str">
            <v>MATE MHIS 6751</v>
          </cell>
        </row>
        <row r="9585">
          <cell r="A9585">
            <v>6752</v>
          </cell>
          <cell r="B9585" t="str">
            <v>TE C/FLANGES FOFO PN-10 DN 350X200</v>
          </cell>
          <cell r="C9585" t="str">
            <v>UN</v>
          </cell>
          <cell r="D9585">
            <v>2</v>
          </cell>
          <cell r="E9585">
            <v>1495</v>
          </cell>
          <cell r="F9585">
            <v>1659.1</v>
          </cell>
          <cell r="H9585">
            <v>1817.46</v>
          </cell>
          <cell r="I9585" t="str">
            <v>MATE MHIS 6752</v>
          </cell>
        </row>
        <row r="9586">
          <cell r="A9586">
            <v>6889</v>
          </cell>
          <cell r="B9586" t="str">
            <v>TE C/FLANGES FOFO PN-10 DN 350X300</v>
          </cell>
          <cell r="C9586" t="str">
            <v>UN</v>
          </cell>
          <cell r="D9586">
            <v>2</v>
          </cell>
          <cell r="E9586">
            <v>2095.59</v>
          </cell>
          <cell r="F9586">
            <v>2325.61</v>
          </cell>
          <cell r="H9586">
            <v>2547.59</v>
          </cell>
          <cell r="I9586" t="str">
            <v>MATE MHIS 6889</v>
          </cell>
        </row>
        <row r="9587">
          <cell r="A9587">
            <v>6753</v>
          </cell>
          <cell r="B9587" t="str">
            <v>TE C/FLANGES FOFO PN-10 DN 350X350</v>
          </cell>
          <cell r="C9587" t="str">
            <v>UN</v>
          </cell>
          <cell r="D9587">
            <v>2</v>
          </cell>
          <cell r="E9587">
            <v>1776.11</v>
          </cell>
          <cell r="F9587">
            <v>1971.07</v>
          </cell>
          <cell r="H9587">
            <v>2159.1999999999998</v>
          </cell>
          <cell r="I9587" t="str">
            <v>MATE MHIS 6753</v>
          </cell>
        </row>
        <row r="9588">
          <cell r="A9588">
            <v>6888</v>
          </cell>
          <cell r="B9588" t="str">
            <v>TE C/FLANGES FOFO PN-10 DN 400X100</v>
          </cell>
          <cell r="C9588" t="str">
            <v>UN</v>
          </cell>
          <cell r="D9588">
            <v>2</v>
          </cell>
          <cell r="E9588">
            <v>1661.11</v>
          </cell>
          <cell r="F9588">
            <v>1843.44</v>
          </cell>
          <cell r="H9588">
            <v>2019.4</v>
          </cell>
          <cell r="I9588" t="str">
            <v>MATE MHIS 6888</v>
          </cell>
        </row>
        <row r="9589">
          <cell r="A9589">
            <v>6754</v>
          </cell>
          <cell r="B9589" t="str">
            <v>TE C/FLANGES FOFO PN-10 DN 400X200</v>
          </cell>
          <cell r="C9589" t="str">
            <v>UN</v>
          </cell>
          <cell r="D9589">
            <v>2</v>
          </cell>
          <cell r="E9589">
            <v>1726.27</v>
          </cell>
          <cell r="F9589">
            <v>1915.76</v>
          </cell>
          <cell r="H9589">
            <v>2098.62</v>
          </cell>
          <cell r="I9589" t="str">
            <v>MATE MHIS 6754</v>
          </cell>
        </row>
        <row r="9590">
          <cell r="A9590">
            <v>6755</v>
          </cell>
          <cell r="B9590" t="str">
            <v>TE C/FLANGES FOFO PN-10 DN 400X300</v>
          </cell>
          <cell r="C9590" t="str">
            <v>UN</v>
          </cell>
          <cell r="D9590">
            <v>2</v>
          </cell>
          <cell r="E9590">
            <v>2032.69</v>
          </cell>
          <cell r="F9590">
            <v>2255.81</v>
          </cell>
          <cell r="H9590">
            <v>2471.13</v>
          </cell>
          <cell r="I9590" t="str">
            <v>MATE MHIS 6755</v>
          </cell>
        </row>
        <row r="9591">
          <cell r="A9591">
            <v>6756</v>
          </cell>
          <cell r="B9591" t="str">
            <v>TE C/FLANGES FOFO PN-10 DN 400X400</v>
          </cell>
          <cell r="C9591" t="str">
            <v>UN</v>
          </cell>
          <cell r="D9591">
            <v>2</v>
          </cell>
          <cell r="E9591">
            <v>1625.37</v>
          </cell>
          <cell r="F9591">
            <v>1803.78</v>
          </cell>
          <cell r="H9591">
            <v>1975.95</v>
          </cell>
          <cell r="I9591" t="str">
            <v>MATE MHIS 6756</v>
          </cell>
        </row>
        <row r="9592">
          <cell r="A9592">
            <v>6887</v>
          </cell>
          <cell r="B9592" t="str">
            <v>TE C/FLANGES FOFO PN-10 DN 450X100</v>
          </cell>
          <cell r="C9592" t="str">
            <v>UN</v>
          </cell>
          <cell r="D9592">
            <v>2</v>
          </cell>
          <cell r="E9592">
            <v>2478.04</v>
          </cell>
          <cell r="F9592">
            <v>2750.04</v>
          </cell>
          <cell r="H9592">
            <v>3012.53</v>
          </cell>
          <cell r="I9592" t="str">
            <v>MATE MHIS 6887</v>
          </cell>
        </row>
        <row r="9593">
          <cell r="A9593">
            <v>6757</v>
          </cell>
          <cell r="B9593" t="str">
            <v>TE C/FLANGES FOFO PN-10 DN 450X200</v>
          </cell>
          <cell r="C9593" t="str">
            <v>UN</v>
          </cell>
          <cell r="D9593">
            <v>2</v>
          </cell>
          <cell r="E9593">
            <v>2578.75</v>
          </cell>
          <cell r="F9593">
            <v>2861.8</v>
          </cell>
          <cell r="H9593">
            <v>3134.97</v>
          </cell>
          <cell r="I9593" t="str">
            <v>MATE MHIS 6757</v>
          </cell>
        </row>
        <row r="9594">
          <cell r="A9594">
            <v>6886</v>
          </cell>
          <cell r="B9594" t="str">
            <v>TE C/FLANGES FOFO PN-10 DN 450X300</v>
          </cell>
          <cell r="C9594" t="str">
            <v>UN</v>
          </cell>
          <cell r="D9594">
            <v>2</v>
          </cell>
          <cell r="E9594">
            <v>2678.58</v>
          </cell>
          <cell r="F9594">
            <v>2972.59</v>
          </cell>
          <cell r="H9594">
            <v>3256.33</v>
          </cell>
          <cell r="I9594" t="str">
            <v>MATE MHIS 6886</v>
          </cell>
        </row>
        <row r="9595">
          <cell r="A9595">
            <v>6758</v>
          </cell>
          <cell r="B9595" t="str">
            <v>TE C/FLANGES FOFO PN-10 DN 450X400</v>
          </cell>
          <cell r="C9595" t="str">
            <v>UN</v>
          </cell>
          <cell r="D9595">
            <v>2</v>
          </cell>
          <cell r="E9595">
            <v>2922.08</v>
          </cell>
          <cell r="F9595">
            <v>3242.82</v>
          </cell>
          <cell r="H9595">
            <v>3552.35</v>
          </cell>
          <cell r="I9595" t="str">
            <v>MATE MHIS 6758</v>
          </cell>
        </row>
        <row r="9596">
          <cell r="A9596">
            <v>6759</v>
          </cell>
          <cell r="B9596" t="str">
            <v>TE C/FLANGES FOFO PN-10 DN 450X450</v>
          </cell>
          <cell r="C9596" t="str">
            <v>UN</v>
          </cell>
          <cell r="D9596">
            <v>2</v>
          </cell>
          <cell r="E9596">
            <v>2963.58</v>
          </cell>
          <cell r="F9596">
            <v>3288.88</v>
          </cell>
          <cell r="H9596">
            <v>3602.8</v>
          </cell>
          <cell r="I9596" t="str">
            <v>MATE MHIS 6759</v>
          </cell>
        </row>
        <row r="9597">
          <cell r="A9597">
            <v>6760</v>
          </cell>
          <cell r="B9597" t="str">
            <v>TE C/FLANGES FOFO PN-10 DN 500X100</v>
          </cell>
          <cell r="C9597" t="str">
            <v>UN</v>
          </cell>
          <cell r="D9597">
            <v>2</v>
          </cell>
          <cell r="E9597">
            <v>2966.57</v>
          </cell>
          <cell r="F9597">
            <v>3292.2</v>
          </cell>
          <cell r="H9597">
            <v>3606.44</v>
          </cell>
          <cell r="I9597" t="str">
            <v>MATE MHIS 6760</v>
          </cell>
        </row>
        <row r="9598">
          <cell r="A9598" t="str">
            <v>ÓDIGO</v>
          </cell>
          <cell r="B9598" t="str">
            <v>| DESCRIÇÃO DO INSUMO</v>
          </cell>
          <cell r="C9598" t="str">
            <v>| UNID.</v>
          </cell>
          <cell r="D9598" t="str">
            <v>| CAT.</v>
          </cell>
          <cell r="E9598" t="str">
            <v>P R E Ç O</v>
          </cell>
          <cell r="F9598" t="str">
            <v>S  C A L C</v>
          </cell>
          <cell r="G9598" t="str">
            <v>U L A</v>
          </cell>
          <cell r="H9598" t="str">
            <v>D O S  |</v>
          </cell>
          <cell r="I9598" t="str">
            <v>COD.INTELIGENTE</v>
          </cell>
        </row>
        <row r="9599">
          <cell r="D9599">
            <v>1</v>
          </cell>
          <cell r="E9599" t="str">
            <v>.QUARTIL</v>
          </cell>
          <cell r="F9599" t="str">
            <v>MEDIANO</v>
          </cell>
          <cell r="G9599">
            <v>3</v>
          </cell>
          <cell r="H9599" t="str">
            <v>.QUARTIL</v>
          </cell>
        </row>
        <row r="9601">
          <cell r="A9601" t="str">
            <v>íNCULO..</v>
          </cell>
          <cell r="B9601" t="str">
            <v>...: NACIONAL CAIXA</v>
          </cell>
        </row>
        <row r="9603">
          <cell r="A9603">
            <v>6761</v>
          </cell>
          <cell r="B9603" t="str">
            <v>TE C/FLANGES FOFO PN-10 DN 500X200</v>
          </cell>
          <cell r="C9603" t="str">
            <v>UN</v>
          </cell>
          <cell r="D9603">
            <v>2</v>
          </cell>
          <cell r="E9603">
            <v>2977.22</v>
          </cell>
          <cell r="F9603">
            <v>3304.01</v>
          </cell>
          <cell r="H9603">
            <v>3619.38</v>
          </cell>
          <cell r="I9603" t="str">
            <v>MATE MHIS 6761</v>
          </cell>
        </row>
        <row r="9604">
          <cell r="A9604">
            <v>6762</v>
          </cell>
          <cell r="B9604" t="str">
            <v>TE C/FLANGES FOFO PN-10 DN 500X300</v>
          </cell>
          <cell r="C9604" t="str">
            <v>UN</v>
          </cell>
          <cell r="D9604">
            <v>2</v>
          </cell>
          <cell r="E9604">
            <v>3373.33</v>
          </cell>
          <cell r="F9604">
            <v>3743.6</v>
          </cell>
          <cell r="H9604">
            <v>4100.93</v>
          </cell>
          <cell r="I9604" t="str">
            <v>MATE MHIS 6762</v>
          </cell>
        </row>
        <row r="9605">
          <cell r="A9605">
            <v>6763</v>
          </cell>
          <cell r="B9605" t="str">
            <v>TE C/FLANGES FOFO PN-10 DN 500X400</v>
          </cell>
          <cell r="C9605" t="str">
            <v>UN</v>
          </cell>
          <cell r="D9605">
            <v>2</v>
          </cell>
          <cell r="E9605">
            <v>3686.97</v>
          </cell>
          <cell r="F9605">
            <v>4091.67</v>
          </cell>
          <cell r="H9605">
            <v>4482.22</v>
          </cell>
          <cell r="I9605" t="str">
            <v>MATE MHIS 6763</v>
          </cell>
        </row>
        <row r="9606">
          <cell r="A9606">
            <v>6764</v>
          </cell>
          <cell r="B9606" t="str">
            <v>TE C/FLANGES FOFO PN-10 DN 500X500</v>
          </cell>
          <cell r="C9606" t="str">
            <v>UN</v>
          </cell>
          <cell r="D9606">
            <v>2</v>
          </cell>
          <cell r="E9606">
            <v>3091.37</v>
          </cell>
          <cell r="F9606">
            <v>3430.69</v>
          </cell>
          <cell r="H9606">
            <v>3758.15</v>
          </cell>
          <cell r="I9606" t="str">
            <v>MATE MHIS 6764</v>
          </cell>
        </row>
        <row r="9607">
          <cell r="A9607">
            <v>6765</v>
          </cell>
          <cell r="B9607" t="str">
            <v>TE C/FLANGES FOFO PN-10 DN 600X100</v>
          </cell>
          <cell r="C9607" t="str">
            <v>UN</v>
          </cell>
          <cell r="D9607">
            <v>2</v>
          </cell>
          <cell r="E9607">
            <v>3427</v>
          </cell>
          <cell r="F9607">
            <v>3803.16</v>
          </cell>
          <cell r="H9607">
            <v>4166.17</v>
          </cell>
          <cell r="I9607" t="str">
            <v>MATE MHIS 6765</v>
          </cell>
        </row>
        <row r="9608">
          <cell r="A9608">
            <v>6766</v>
          </cell>
          <cell r="B9608" t="str">
            <v>TE C/FLANGES FOFO PN-10 DN 600X200</v>
          </cell>
          <cell r="C9608" t="str">
            <v>UN</v>
          </cell>
          <cell r="D9608">
            <v>2</v>
          </cell>
          <cell r="E9608">
            <v>3427.52</v>
          </cell>
          <cell r="F9608">
            <v>3803.74</v>
          </cell>
          <cell r="H9608">
            <v>4166.8100000000004</v>
          </cell>
          <cell r="I9608" t="str">
            <v>MATE MHIS 6766</v>
          </cell>
        </row>
        <row r="9609">
          <cell r="A9609">
            <v>6767</v>
          </cell>
          <cell r="B9609" t="str">
            <v>TE C/FLANGES FOFO PN-10 DN 600X300</v>
          </cell>
          <cell r="C9609" t="str">
            <v>UN</v>
          </cell>
          <cell r="D9609">
            <v>2</v>
          </cell>
          <cell r="E9609">
            <v>4136.17</v>
          </cell>
          <cell r="F9609">
            <v>4590.18</v>
          </cell>
          <cell r="H9609">
            <v>5028.3100000000004</v>
          </cell>
          <cell r="I9609" t="str">
            <v>MATE MHIS 6767</v>
          </cell>
        </row>
        <row r="9610">
          <cell r="A9610">
            <v>6768</v>
          </cell>
          <cell r="B9610" t="str">
            <v>TE C/FLANGES FOFO PN-10 DN 600X400</v>
          </cell>
          <cell r="C9610" t="str">
            <v>UN</v>
          </cell>
          <cell r="D9610">
            <v>2</v>
          </cell>
          <cell r="E9610">
            <v>4185.1499999999996</v>
          </cell>
          <cell r="F9610">
            <v>4644.5200000000004</v>
          </cell>
          <cell r="H9610">
            <v>5087.8500000000004</v>
          </cell>
          <cell r="I9610" t="str">
            <v>MATE MHIS 6768</v>
          </cell>
        </row>
        <row r="9611">
          <cell r="A9611">
            <v>6769</v>
          </cell>
          <cell r="B9611" t="str">
            <v>TE C/FLANGES FOFO PN-10 DN 600X500</v>
          </cell>
          <cell r="C9611" t="str">
            <v>UN</v>
          </cell>
          <cell r="D9611">
            <v>2</v>
          </cell>
          <cell r="E9611">
            <v>4092.35</v>
          </cell>
          <cell r="F9611">
            <v>4541.55</v>
          </cell>
          <cell r="H9611">
            <v>4975.04</v>
          </cell>
          <cell r="I9611" t="str">
            <v>MATE MHIS 6769</v>
          </cell>
        </row>
        <row r="9612">
          <cell r="A9612">
            <v>6770</v>
          </cell>
          <cell r="B9612" t="str">
            <v>TE C/FLANGES FOFO PN-10 DN 600X600</v>
          </cell>
          <cell r="C9612" t="str">
            <v>UN</v>
          </cell>
          <cell r="D9612">
            <v>2</v>
          </cell>
          <cell r="E9612">
            <v>4931.83</v>
          </cell>
          <cell r="F9612">
            <v>5473.17</v>
          </cell>
          <cell r="H9612">
            <v>5995.58</v>
          </cell>
          <cell r="I9612" t="str">
            <v>MATE MHIS 6770</v>
          </cell>
        </row>
        <row r="9613">
          <cell r="A9613">
            <v>6885</v>
          </cell>
          <cell r="B9613" t="str">
            <v>TE C/FLANGES FOFO PN-10 DN 700X200</v>
          </cell>
          <cell r="C9613" t="str">
            <v>UN</v>
          </cell>
          <cell r="D9613">
            <v>2</v>
          </cell>
          <cell r="E9613">
            <v>4728.1400000000003</v>
          </cell>
          <cell r="F9613">
            <v>5247.12</v>
          </cell>
          <cell r="H9613">
            <v>5747.96</v>
          </cell>
          <cell r="I9613" t="str">
            <v>MATE MHIS 6885</v>
          </cell>
        </row>
        <row r="9614">
          <cell r="A9614">
            <v>6771</v>
          </cell>
          <cell r="B9614" t="str">
            <v>TE C/FLANGES FOFO PN-10 DN 700X400</v>
          </cell>
          <cell r="C9614" t="str">
            <v>UN</v>
          </cell>
          <cell r="D9614">
            <v>2</v>
          </cell>
          <cell r="E9614">
            <v>6038.54</v>
          </cell>
          <cell r="F9614">
            <v>6701.36</v>
          </cell>
          <cell r="H9614">
            <v>7341.01</v>
          </cell>
          <cell r="I9614" t="str">
            <v>MATE MHIS 6771</v>
          </cell>
        </row>
        <row r="9615">
          <cell r="A9615">
            <v>6884</v>
          </cell>
          <cell r="B9615" t="str">
            <v>TE C/FLANGES FOFO PN-10 DN 700X700</v>
          </cell>
          <cell r="C9615" t="str">
            <v>UN</v>
          </cell>
          <cell r="D9615">
            <v>2</v>
          </cell>
          <cell r="E9615">
            <v>7071.12</v>
          </cell>
          <cell r="F9615">
            <v>7847.28</v>
          </cell>
          <cell r="H9615">
            <v>8596.31</v>
          </cell>
          <cell r="I9615" t="str">
            <v>MATE MHIS 6884</v>
          </cell>
        </row>
        <row r="9616">
          <cell r="A9616">
            <v>6772</v>
          </cell>
          <cell r="B9616" t="str">
            <v>TE C/FLANGES FOFO PN-10 DN 800X200</v>
          </cell>
          <cell r="C9616" t="str">
            <v>UN</v>
          </cell>
          <cell r="D9616">
            <v>2</v>
          </cell>
          <cell r="E9616">
            <v>5878.2</v>
          </cell>
          <cell r="F9616">
            <v>6523.41</v>
          </cell>
          <cell r="H9616">
            <v>7146.08</v>
          </cell>
          <cell r="I9616" t="str">
            <v>MATE MHIS 6772</v>
          </cell>
        </row>
        <row r="9617">
          <cell r="A9617">
            <v>6883</v>
          </cell>
          <cell r="B9617" t="str">
            <v>TE C/FLANGES FOFO PN-10 DN 800X400</v>
          </cell>
          <cell r="C9617" t="str">
            <v>UN</v>
          </cell>
          <cell r="D9617">
            <v>2</v>
          </cell>
          <cell r="E9617">
            <v>6535.43</v>
          </cell>
          <cell r="F9617">
            <v>7252.79</v>
          </cell>
          <cell r="H9617">
            <v>7945.07</v>
          </cell>
          <cell r="I9617" t="str">
            <v>MATE MHIS 6883</v>
          </cell>
        </row>
        <row r="9618">
          <cell r="A9618">
            <v>6773</v>
          </cell>
          <cell r="B9618" t="str">
            <v>TE C/FLANGES FOFO PN-10 DN 800X600</v>
          </cell>
          <cell r="C9618" t="str">
            <v>UN</v>
          </cell>
          <cell r="D9618">
            <v>2</v>
          </cell>
          <cell r="E9618">
            <v>7385.09</v>
          </cell>
          <cell r="F9618">
            <v>8195.7099999999991</v>
          </cell>
          <cell r="H9618">
            <v>8977.99</v>
          </cell>
          <cell r="I9618" t="str">
            <v>MATE MHIS 6773</v>
          </cell>
        </row>
        <row r="9619">
          <cell r="A9619">
            <v>6882</v>
          </cell>
          <cell r="B9619" t="str">
            <v>TE C/FLANGES FOFO PN-10 DN 800X800</v>
          </cell>
          <cell r="C9619" t="str">
            <v>UN</v>
          </cell>
          <cell r="D9619" t="str">
            <v>2     1</v>
          </cell>
          <cell r="E9619" t="str">
            <v>0.412,51</v>
          </cell>
          <cell r="F9619">
            <v>11555.43</v>
          </cell>
          <cell r="G9619">
            <v>1</v>
          </cell>
          <cell r="H9619">
            <v>2658.4</v>
          </cell>
          <cell r="I9619" t="str">
            <v>MATE MHIS 6882</v>
          </cell>
        </row>
        <row r="9620">
          <cell r="A9620">
            <v>6774</v>
          </cell>
          <cell r="B9620" t="str">
            <v>TE C/FLANGES FOFO PN-10 DN 900X200</v>
          </cell>
          <cell r="C9620" t="str">
            <v>UN</v>
          </cell>
          <cell r="D9620">
            <v>2</v>
          </cell>
          <cell r="E9620">
            <v>6759.27</v>
          </cell>
          <cell r="F9620">
            <v>7501.19</v>
          </cell>
          <cell r="H9620">
            <v>8217.19</v>
          </cell>
          <cell r="I9620" t="str">
            <v>MATE MHIS 6774</v>
          </cell>
        </row>
        <row r="9621">
          <cell r="A9621">
            <v>6775</v>
          </cell>
          <cell r="B9621" t="str">
            <v>TE C/FLANGES FOFO PN-10 DN 900X400</v>
          </cell>
          <cell r="C9621" t="str">
            <v>UN</v>
          </cell>
          <cell r="D9621">
            <v>2</v>
          </cell>
          <cell r="E9621">
            <v>8363.43</v>
          </cell>
          <cell r="F9621">
            <v>9281.44</v>
          </cell>
          <cell r="G9621">
            <v>1</v>
          </cell>
          <cell r="H9621" t="str">
            <v>0.167,35</v>
          </cell>
          <cell r="I9621" t="str">
            <v>MATE MHIS 6775</v>
          </cell>
        </row>
        <row r="9622">
          <cell r="A9622">
            <v>6776</v>
          </cell>
          <cell r="B9622" t="str">
            <v>TE C/FLANGES FOFO PN-10 DN 900X600</v>
          </cell>
          <cell r="C9622" t="str">
            <v>UN</v>
          </cell>
          <cell r="D9622" t="str">
            <v>2     1</v>
          </cell>
          <cell r="E9622" t="str">
            <v>0.930,28</v>
          </cell>
          <cell r="F9622">
            <v>12130.04</v>
          </cell>
          <cell r="G9622">
            <v>1</v>
          </cell>
          <cell r="H9622">
            <v>3287.86</v>
          </cell>
          <cell r="I9622" t="str">
            <v>MATE MHIS 6776</v>
          </cell>
        </row>
        <row r="9623">
          <cell r="A9623">
            <v>6777</v>
          </cell>
          <cell r="B9623" t="str">
            <v>TE C/FLANGES FOFO PN-10 DN 900X900</v>
          </cell>
          <cell r="C9623" t="str">
            <v>UN</v>
          </cell>
          <cell r="D9623" t="str">
            <v>2     1</v>
          </cell>
          <cell r="E9623">
            <v>3397.08</v>
          </cell>
          <cell r="F9623">
            <v>14867.6</v>
          </cell>
          <cell r="G9623">
            <v>1</v>
          </cell>
          <cell r="H9623">
            <v>6286.71</v>
          </cell>
          <cell r="I9623" t="str">
            <v>MATE MHIS 6777</v>
          </cell>
        </row>
        <row r="9624">
          <cell r="A9624">
            <v>6722</v>
          </cell>
          <cell r="B9624" t="str">
            <v>TE C/FLANGES FOFO PN-10/16 DN 100X100</v>
          </cell>
          <cell r="C9624" t="str">
            <v>UN</v>
          </cell>
          <cell r="D9624">
            <v>2</v>
          </cell>
          <cell r="E9624">
            <v>144.86000000000001</v>
          </cell>
          <cell r="F9624">
            <v>160.76</v>
          </cell>
          <cell r="H9624">
            <v>176.1</v>
          </cell>
          <cell r="I9624" t="str">
            <v>MATE MHIS 6722</v>
          </cell>
        </row>
        <row r="9625">
          <cell r="A9625">
            <v>6788</v>
          </cell>
          <cell r="B9625" t="str">
            <v>TE C/FLANGES FOFO PN-10/16 DN 100X80</v>
          </cell>
          <cell r="C9625" t="str">
            <v>UN</v>
          </cell>
          <cell r="D9625">
            <v>2</v>
          </cell>
          <cell r="E9625">
            <v>234.4</v>
          </cell>
          <cell r="F9625">
            <v>260.13</v>
          </cell>
          <cell r="H9625">
            <v>284.95999999999998</v>
          </cell>
          <cell r="I9625" t="str">
            <v>MATE MHIS 6788</v>
          </cell>
        </row>
        <row r="9626">
          <cell r="A9626">
            <v>6724</v>
          </cell>
          <cell r="B9626" t="str">
            <v>TE C/FLANGES FOFO PN-10/16 DN 150X100</v>
          </cell>
          <cell r="C9626" t="str">
            <v>UN</v>
          </cell>
          <cell r="D9626">
            <v>2</v>
          </cell>
          <cell r="E9626">
            <v>226.14</v>
          </cell>
          <cell r="F9626">
            <v>250.96</v>
          </cell>
          <cell r="H9626">
            <v>274.92</v>
          </cell>
          <cell r="I9626" t="str">
            <v>MATE MHIS 6724</v>
          </cell>
        </row>
        <row r="9627">
          <cell r="A9627">
            <v>6723</v>
          </cell>
          <cell r="B9627" t="str">
            <v>TE C/FLANGES FOFO PN-10/16 DN 150X80</v>
          </cell>
          <cell r="C9627" t="str">
            <v>UN</v>
          </cell>
          <cell r="D9627">
            <v>2</v>
          </cell>
          <cell r="E9627">
            <v>335.7</v>
          </cell>
          <cell r="F9627">
            <v>372.55</v>
          </cell>
          <cell r="H9627">
            <v>408.11</v>
          </cell>
          <cell r="I9627" t="str">
            <v>MATE MHIS 6723</v>
          </cell>
        </row>
        <row r="9628">
          <cell r="A9628">
            <v>6827</v>
          </cell>
          <cell r="B9628" t="str">
            <v>TE C/FLANGES FOFO PN-10/16 DN 200X100</v>
          </cell>
          <cell r="C9628" t="str">
            <v>UN</v>
          </cell>
          <cell r="D9628">
            <v>2</v>
          </cell>
          <cell r="E9628">
            <v>318</v>
          </cell>
          <cell r="F9628">
            <v>352.91</v>
          </cell>
          <cell r="H9628">
            <v>386.6</v>
          </cell>
          <cell r="I9628" t="str">
            <v>MATE MHIS 6827</v>
          </cell>
        </row>
        <row r="9629">
          <cell r="A9629" t="str">
            <v>ÓDIGO</v>
          </cell>
          <cell r="B9629" t="str">
            <v>| DESCRIÇÃO DO INSUMO</v>
          </cell>
          <cell r="C9629" t="str">
            <v>| UNID.</v>
          </cell>
          <cell r="D9629" t="str">
            <v>| CAT.</v>
          </cell>
          <cell r="E9629" t="str">
            <v>P R E Ç O</v>
          </cell>
          <cell r="F9629" t="str">
            <v>S  C A L C</v>
          </cell>
          <cell r="G9629" t="str">
            <v>U L A</v>
          </cell>
          <cell r="H9629" t="str">
            <v>D O S  |</v>
          </cell>
          <cell r="I9629" t="str">
            <v>COD.INTELIGENTE</v>
          </cell>
        </row>
        <row r="9630">
          <cell r="D9630">
            <v>1</v>
          </cell>
          <cell r="E9630" t="str">
            <v>.QUARTIL</v>
          </cell>
          <cell r="F9630" t="str">
            <v>MEDIANO</v>
          </cell>
          <cell r="G9630">
            <v>3</v>
          </cell>
          <cell r="H9630" t="str">
            <v>.QUARTIL</v>
          </cell>
        </row>
        <row r="9632">
          <cell r="A9632" t="str">
            <v>íNCULO..</v>
          </cell>
          <cell r="B9632" t="str">
            <v>...: NACIONAL CAIXA</v>
          </cell>
        </row>
        <row r="9634">
          <cell r="A9634">
            <v>6726</v>
          </cell>
          <cell r="B9634" t="str">
            <v>TE C/FLANGES FOFO PN-10/16 DN 200X150</v>
          </cell>
          <cell r="C9634" t="str">
            <v>UN</v>
          </cell>
          <cell r="D9634">
            <v>2</v>
          </cell>
          <cell r="E9634">
            <v>583.88</v>
          </cell>
          <cell r="F9634">
            <v>647.97</v>
          </cell>
          <cell r="H9634">
            <v>709.82</v>
          </cell>
          <cell r="I9634" t="str">
            <v>MATE MHIS 6726</v>
          </cell>
        </row>
        <row r="9635">
          <cell r="A9635">
            <v>6727</v>
          </cell>
          <cell r="B9635" t="str">
            <v>TE C/FLANGES FOFO PN-10/16 DN 200X200</v>
          </cell>
          <cell r="C9635" t="str">
            <v>UN</v>
          </cell>
          <cell r="D9635">
            <v>2</v>
          </cell>
          <cell r="E9635">
            <v>388.67</v>
          </cell>
          <cell r="F9635">
            <v>431.33</v>
          </cell>
          <cell r="H9635">
            <v>472.5</v>
          </cell>
          <cell r="I9635" t="str">
            <v>MATE MHIS 6727</v>
          </cell>
        </row>
        <row r="9636">
          <cell r="A9636">
            <v>6725</v>
          </cell>
          <cell r="B9636" t="str">
            <v>TE C/FLANGES FOFO PN-10/16 DN 200X50</v>
          </cell>
          <cell r="C9636" t="str">
            <v>UN</v>
          </cell>
          <cell r="D9636">
            <v>2</v>
          </cell>
          <cell r="E9636">
            <v>419.63</v>
          </cell>
          <cell r="F9636">
            <v>465.69</v>
          </cell>
          <cell r="H9636">
            <v>510.14</v>
          </cell>
          <cell r="I9636" t="str">
            <v>MATE MHIS 6725</v>
          </cell>
        </row>
        <row r="9637">
          <cell r="A9637">
            <v>6828</v>
          </cell>
          <cell r="B9637" t="str">
            <v>TE C/FLANGES FOFO PN-10/16 DN 200X80</v>
          </cell>
          <cell r="C9637" t="str">
            <v>UN</v>
          </cell>
          <cell r="D9637">
            <v>2</v>
          </cell>
          <cell r="E9637">
            <v>521.54</v>
          </cell>
          <cell r="F9637">
            <v>578.78</v>
          </cell>
          <cell r="H9637">
            <v>634.03</v>
          </cell>
          <cell r="I9637" t="str">
            <v>MATE MHIS 6828</v>
          </cell>
        </row>
        <row r="9638">
          <cell r="A9638">
            <v>6729</v>
          </cell>
          <cell r="B9638" t="str">
            <v>TE C/FLANGES FOFO PN-10/16 DN 250X100</v>
          </cell>
          <cell r="C9638" t="str">
            <v>UN</v>
          </cell>
          <cell r="D9638">
            <v>2</v>
          </cell>
          <cell r="E9638">
            <v>733.77</v>
          </cell>
          <cell r="F9638">
            <v>814.31</v>
          </cell>
          <cell r="H9638">
            <v>892.04</v>
          </cell>
          <cell r="I9638" t="str">
            <v>MATE MHIS 6729</v>
          </cell>
        </row>
        <row r="9639">
          <cell r="A9639">
            <v>6730</v>
          </cell>
          <cell r="B9639" t="str">
            <v>TE C/FLANGES FOFO PN-10/16 DN 250X200</v>
          </cell>
          <cell r="C9639" t="str">
            <v>UN</v>
          </cell>
          <cell r="D9639">
            <v>2</v>
          </cell>
          <cell r="E9639">
            <v>959.18</v>
          </cell>
          <cell r="F9639">
            <v>1064.47</v>
          </cell>
          <cell r="H9639">
            <v>1166.07</v>
          </cell>
          <cell r="I9639" t="str">
            <v>MATE MHIS 6730</v>
          </cell>
        </row>
        <row r="9640">
          <cell r="A9640">
            <v>6731</v>
          </cell>
          <cell r="B9640" t="str">
            <v>TE C/FLANGES FOFO PN-10/16 DN 250X250</v>
          </cell>
          <cell r="C9640" t="str">
            <v>UN</v>
          </cell>
          <cell r="D9640">
            <v>2</v>
          </cell>
          <cell r="E9640">
            <v>1057.48</v>
          </cell>
          <cell r="F9640">
            <v>1173.55</v>
          </cell>
          <cell r="H9640">
            <v>1285.57</v>
          </cell>
          <cell r="I9640" t="str">
            <v>MATE MHIS 6731</v>
          </cell>
        </row>
        <row r="9641">
          <cell r="A9641">
            <v>6826</v>
          </cell>
          <cell r="B9641" t="str">
            <v>TE C/FLANGES FOFO PN-10/16 DN 250X50</v>
          </cell>
          <cell r="C9641" t="str">
            <v>UN</v>
          </cell>
          <cell r="D9641">
            <v>2</v>
          </cell>
          <cell r="E9641">
            <v>803.3</v>
          </cell>
          <cell r="F9641">
            <v>891.47</v>
          </cell>
          <cell r="H9641">
            <v>976.57</v>
          </cell>
          <cell r="I9641" t="str">
            <v>MATE MHIS 6826</v>
          </cell>
        </row>
        <row r="9642">
          <cell r="A9642">
            <v>6728</v>
          </cell>
          <cell r="B9642" t="str">
            <v>TE C/FLANGES FOFO PN-10/16 DN 250X80</v>
          </cell>
          <cell r="C9642" t="str">
            <v>UN</v>
          </cell>
          <cell r="D9642">
            <v>2</v>
          </cell>
          <cell r="E9642">
            <v>827.28</v>
          </cell>
          <cell r="F9642">
            <v>918.08</v>
          </cell>
          <cell r="H9642">
            <v>1005.71</v>
          </cell>
          <cell r="I9642" t="str">
            <v>MATE MHIS 6728</v>
          </cell>
        </row>
        <row r="9643">
          <cell r="A9643">
            <v>6732</v>
          </cell>
          <cell r="B9643" t="str">
            <v>TE C/FLANGES FOFO PN-10/16 DN 300X100</v>
          </cell>
          <cell r="C9643" t="str">
            <v>UN</v>
          </cell>
          <cell r="D9643">
            <v>2</v>
          </cell>
          <cell r="E9643">
            <v>890.42</v>
          </cell>
          <cell r="F9643">
            <v>988.16</v>
          </cell>
          <cell r="H9643">
            <v>1082.48</v>
          </cell>
          <cell r="I9643" t="str">
            <v>MATE MHIS 6732</v>
          </cell>
        </row>
        <row r="9644">
          <cell r="A9644">
            <v>6733</v>
          </cell>
          <cell r="B9644" t="str">
            <v>TE C/FLANGES FOFO PN-10/16 DN 300X200</v>
          </cell>
          <cell r="C9644" t="str">
            <v>UN</v>
          </cell>
          <cell r="D9644">
            <v>2</v>
          </cell>
          <cell r="E9644">
            <v>911.62</v>
          </cell>
          <cell r="F9644">
            <v>1011.69</v>
          </cell>
          <cell r="H9644">
            <v>1108.25</v>
          </cell>
          <cell r="I9644" t="str">
            <v>MATE MHIS 6733</v>
          </cell>
        </row>
        <row r="9645">
          <cell r="A9645">
            <v>6750</v>
          </cell>
          <cell r="B9645" t="str">
            <v>TE C/FLANGES FOFO PN-10/16 DN 300X300</v>
          </cell>
          <cell r="C9645" t="str">
            <v>UN</v>
          </cell>
          <cell r="D9645">
            <v>2</v>
          </cell>
          <cell r="E9645">
            <v>1003.49</v>
          </cell>
          <cell r="F9645">
            <v>1113.6400000000001</v>
          </cell>
          <cell r="H9645">
            <v>1219.93</v>
          </cell>
          <cell r="I9645" t="str">
            <v>MATE MHIS 6750</v>
          </cell>
        </row>
        <row r="9646">
          <cell r="A9646">
            <v>6832</v>
          </cell>
          <cell r="B9646" t="str">
            <v>TE C/FLANGES FOFO PN-10/16/25 DN 100X50</v>
          </cell>
          <cell r="C9646" t="str">
            <v>UN</v>
          </cell>
          <cell r="D9646">
            <v>2</v>
          </cell>
          <cell r="E9646">
            <v>191.83</v>
          </cell>
          <cell r="F9646">
            <v>212.89</v>
          </cell>
          <cell r="H9646">
            <v>233.21</v>
          </cell>
          <cell r="I9646" t="str">
            <v>MATE MHIS 6832</v>
          </cell>
        </row>
        <row r="9647">
          <cell r="A9647">
            <v>6791</v>
          </cell>
          <cell r="B9647" t="str">
            <v>TE C/FLANGES FOFO PN-10/16/25 DN 150X150</v>
          </cell>
          <cell r="C9647" t="str">
            <v>UN</v>
          </cell>
          <cell r="D9647">
            <v>2</v>
          </cell>
          <cell r="E9647">
            <v>265.01</v>
          </cell>
          <cell r="F9647">
            <v>294.08999999999997</v>
          </cell>
          <cell r="H9647">
            <v>322.17</v>
          </cell>
          <cell r="I9647" t="str">
            <v>MATE MHIS 6791</v>
          </cell>
        </row>
        <row r="9648">
          <cell r="A9648">
            <v>6830</v>
          </cell>
          <cell r="B9648" t="str">
            <v>TE C/FLANGES FOFO PN-10/16/25 DN 150X50</v>
          </cell>
          <cell r="C9648" t="str">
            <v>UN</v>
          </cell>
          <cell r="D9648">
            <v>2</v>
          </cell>
          <cell r="E9648">
            <v>321.32</v>
          </cell>
          <cell r="F9648">
            <v>356.59</v>
          </cell>
          <cell r="H9648">
            <v>390.63</v>
          </cell>
          <cell r="I9648" t="str">
            <v>MATE MHIS 6830</v>
          </cell>
        </row>
        <row r="9649">
          <cell r="A9649">
            <v>6833</v>
          </cell>
          <cell r="B9649" t="str">
            <v>TE C/FLANGES FOFO PN-10/16/25 DN 75X50</v>
          </cell>
          <cell r="C9649" t="str">
            <v>UN</v>
          </cell>
          <cell r="D9649">
            <v>2</v>
          </cell>
          <cell r="E9649">
            <v>176.5</v>
          </cell>
          <cell r="F9649">
            <v>195.88</v>
          </cell>
          <cell r="H9649">
            <v>214.57</v>
          </cell>
          <cell r="I9649" t="str">
            <v>MATE MHIS 6833</v>
          </cell>
        </row>
        <row r="9650">
          <cell r="A9650">
            <v>6721</v>
          </cell>
          <cell r="B9650" t="str">
            <v>TE C/FLANGES FOFO PN-10/16/25 DN 80X80</v>
          </cell>
          <cell r="C9650" t="str">
            <v>UN</v>
          </cell>
          <cell r="D9650">
            <v>1</v>
          </cell>
          <cell r="E9650">
            <v>179.84</v>
          </cell>
          <cell r="F9650">
            <v>199.58</v>
          </cell>
          <cell r="H9650">
            <v>218.63</v>
          </cell>
          <cell r="I9650" t="str">
            <v>MATE MHIS 6721</v>
          </cell>
        </row>
        <row r="9651">
          <cell r="A9651">
            <v>6868</v>
          </cell>
          <cell r="B9651" t="str">
            <v>TE C/FLANGES FOFO PN-16 DN 1000X1000</v>
          </cell>
          <cell r="C9651" t="str">
            <v>UN</v>
          </cell>
          <cell r="D9651" t="str">
            <v>2     1</v>
          </cell>
          <cell r="E9651">
            <v>9506.43</v>
          </cell>
          <cell r="F9651">
            <v>21647.54</v>
          </cell>
          <cell r="G9651">
            <v>2</v>
          </cell>
          <cell r="H9651">
            <v>3713.81</v>
          </cell>
          <cell r="I9651" t="str">
            <v>MATE MHIS 6868</v>
          </cell>
        </row>
        <row r="9652">
          <cell r="A9652">
            <v>6869</v>
          </cell>
          <cell r="B9652" t="str">
            <v>TE C/FLANGES FOFO PN-16 DN 1000X200</v>
          </cell>
          <cell r="C9652" t="str">
            <v>UN</v>
          </cell>
          <cell r="D9652">
            <v>2</v>
          </cell>
          <cell r="E9652">
            <v>9927.66</v>
          </cell>
          <cell r="F9652">
            <v>11017.36</v>
          </cell>
          <cell r="G9652">
            <v>1</v>
          </cell>
          <cell r="H9652">
            <v>2068.9699999999998</v>
          </cell>
          <cell r="I9652" t="str">
            <v>MATE MHIS 6869</v>
          </cell>
        </row>
        <row r="9653">
          <cell r="A9653">
            <v>7002</v>
          </cell>
          <cell r="B9653" t="str">
            <v>TE C/FLANGES FOFO PN-16 DN 1000X400</v>
          </cell>
          <cell r="C9653" t="str">
            <v>UN</v>
          </cell>
          <cell r="D9653" t="str">
            <v>2     1</v>
          </cell>
          <cell r="E9653">
            <v>1910.02</v>
          </cell>
          <cell r="F9653">
            <v>13217.32</v>
          </cell>
          <cell r="G9653">
            <v>1</v>
          </cell>
          <cell r="H9653">
            <v>4478.92</v>
          </cell>
          <cell r="I9653" t="str">
            <v>MATE MHIS 7002</v>
          </cell>
        </row>
        <row r="9654">
          <cell r="A9654">
            <v>7003</v>
          </cell>
          <cell r="B9654" t="str">
            <v>TE C/FLANGES FOFO PN-16 DN 1000X600</v>
          </cell>
          <cell r="C9654" t="str">
            <v>UN</v>
          </cell>
          <cell r="D9654" t="str">
            <v>2     1</v>
          </cell>
          <cell r="E9654">
            <v>7603.36</v>
          </cell>
          <cell r="F9654">
            <v>19535.580000000002</v>
          </cell>
          <cell r="G9654">
            <v>2</v>
          </cell>
          <cell r="H9654">
            <v>1400.26</v>
          </cell>
          <cell r="I9654" t="str">
            <v>MATE MHIS 7003</v>
          </cell>
        </row>
        <row r="9655">
          <cell r="A9655">
            <v>6836</v>
          </cell>
          <cell r="B9655" t="str">
            <v>TE C/FLANGES FOFO PN-16 DN 200X100</v>
          </cell>
          <cell r="C9655" t="str">
            <v>UN</v>
          </cell>
          <cell r="D9655">
            <v>2</v>
          </cell>
          <cell r="E9655">
            <v>456.79</v>
          </cell>
          <cell r="F9655">
            <v>506.93</v>
          </cell>
          <cell r="H9655">
            <v>555.32000000000005</v>
          </cell>
          <cell r="I9655" t="str">
            <v>MATE MHIS 6836</v>
          </cell>
        </row>
        <row r="9656">
          <cell r="A9656">
            <v>6794</v>
          </cell>
          <cell r="B9656" t="str">
            <v>TE C/FLANGES FOFO PN-16 DN 200X150</v>
          </cell>
          <cell r="C9656" t="str">
            <v>UN</v>
          </cell>
          <cell r="D9656">
            <v>2</v>
          </cell>
          <cell r="E9656">
            <v>583.88</v>
          </cell>
          <cell r="F9656">
            <v>647.97</v>
          </cell>
          <cell r="H9656">
            <v>709.82</v>
          </cell>
          <cell r="I9656" t="str">
            <v>MATE MHIS 6794</v>
          </cell>
        </row>
        <row r="9657">
          <cell r="A9657">
            <v>6795</v>
          </cell>
          <cell r="B9657" t="str">
            <v>TE C/FLANGES FOFO PN-16 DN 200X200</v>
          </cell>
          <cell r="C9657" t="str">
            <v>UN</v>
          </cell>
          <cell r="D9657">
            <v>2</v>
          </cell>
          <cell r="E9657">
            <v>588.69000000000005</v>
          </cell>
          <cell r="F9657">
            <v>653.29999999999995</v>
          </cell>
          <cell r="H9657">
            <v>715.66</v>
          </cell>
          <cell r="I9657" t="str">
            <v>MATE MHIS 6795</v>
          </cell>
        </row>
        <row r="9658">
          <cell r="A9658">
            <v>6834</v>
          </cell>
          <cell r="B9658" t="str">
            <v>TE C/FLANGES FOFO PN-16 DN 250X100</v>
          </cell>
          <cell r="C9658" t="str">
            <v>UN</v>
          </cell>
          <cell r="D9658">
            <v>2</v>
          </cell>
          <cell r="E9658">
            <v>803.3</v>
          </cell>
          <cell r="F9658">
            <v>891.47</v>
          </cell>
          <cell r="H9658">
            <v>976.57</v>
          </cell>
          <cell r="I9658" t="str">
            <v>MATE MHIS 6834</v>
          </cell>
        </row>
        <row r="9659">
          <cell r="A9659">
            <v>6856</v>
          </cell>
          <cell r="B9659" t="str">
            <v>TE C/FLANGES FOFO PN-16 DN 250X200</v>
          </cell>
          <cell r="C9659" t="str">
            <v>UN</v>
          </cell>
          <cell r="D9659">
            <v>2</v>
          </cell>
          <cell r="E9659">
            <v>959.18</v>
          </cell>
          <cell r="F9659">
            <v>1064.47</v>
          </cell>
          <cell r="H9659">
            <v>1166.07</v>
          </cell>
          <cell r="I9659" t="str">
            <v>MATE MHIS 6856</v>
          </cell>
        </row>
        <row r="9660">
          <cell r="A9660" t="str">
            <v>ÓDIGO</v>
          </cell>
          <cell r="B9660" t="str">
            <v>| DESCRIÇÃO DO INSUMO</v>
          </cell>
          <cell r="C9660" t="str">
            <v>| UNID.</v>
          </cell>
          <cell r="D9660" t="str">
            <v>| CAT.</v>
          </cell>
          <cell r="E9660" t="str">
            <v>P R E Ç O</v>
          </cell>
          <cell r="F9660" t="str">
            <v>S  C A L C</v>
          </cell>
          <cell r="G9660" t="str">
            <v>U L A</v>
          </cell>
          <cell r="H9660" t="str">
            <v>D O S  |</v>
          </cell>
          <cell r="I9660" t="str">
            <v>COD.INTELIGENTE</v>
          </cell>
        </row>
        <row r="9661">
          <cell r="D9661">
            <v>1</v>
          </cell>
          <cell r="E9661" t="str">
            <v>.QUARTIL</v>
          </cell>
          <cell r="F9661" t="str">
            <v>MEDIANO</v>
          </cell>
          <cell r="G9661">
            <v>3</v>
          </cell>
          <cell r="H9661" t="str">
            <v>.QUARTIL</v>
          </cell>
        </row>
        <row r="9663">
          <cell r="A9663" t="str">
            <v>íNCULO..</v>
          </cell>
          <cell r="B9663" t="str">
            <v>...: NACIONAL CAIXA</v>
          </cell>
        </row>
        <row r="9665">
          <cell r="A9665">
            <v>6797</v>
          </cell>
          <cell r="B9665" t="str">
            <v>TE C/FLANGES FOFO PN-16 DN 250X250</v>
          </cell>
          <cell r="C9665" t="str">
            <v>UN</v>
          </cell>
          <cell r="D9665">
            <v>2</v>
          </cell>
          <cell r="E9665">
            <v>959.17</v>
          </cell>
          <cell r="F9665">
            <v>1064.45</v>
          </cell>
          <cell r="H9665">
            <v>1166.05</v>
          </cell>
          <cell r="I9665" t="str">
            <v>MATE MHIS 6797</v>
          </cell>
        </row>
        <row r="9666">
          <cell r="A9666">
            <v>6798</v>
          </cell>
          <cell r="B9666" t="str">
            <v>TE C/FLANGES FOFO PN-16 DN 300X100</v>
          </cell>
          <cell r="C9666" t="str">
            <v>UN</v>
          </cell>
          <cell r="D9666">
            <v>2</v>
          </cell>
          <cell r="E9666">
            <v>1063.48</v>
          </cell>
          <cell r="F9666">
            <v>1180.21</v>
          </cell>
          <cell r="H9666">
            <v>1292.8599999999999</v>
          </cell>
          <cell r="I9666" t="str">
            <v>MATE MHIS 6798</v>
          </cell>
        </row>
        <row r="9667">
          <cell r="A9667">
            <v>6799</v>
          </cell>
          <cell r="B9667" t="str">
            <v>TE C/FLANGES FOFO PN-16 DN 300X200</v>
          </cell>
          <cell r="C9667" t="str">
            <v>UN</v>
          </cell>
          <cell r="D9667">
            <v>2</v>
          </cell>
          <cell r="E9667">
            <v>1234.93</v>
          </cell>
          <cell r="F9667">
            <v>1370.48</v>
          </cell>
          <cell r="H9667">
            <v>1501.3</v>
          </cell>
          <cell r="I9667" t="str">
            <v>MATE MHIS 6799</v>
          </cell>
        </row>
        <row r="9668">
          <cell r="A9668">
            <v>6800</v>
          </cell>
          <cell r="B9668" t="str">
            <v>TE C/FLANGES FOFO PN-16 DN 300X300</v>
          </cell>
          <cell r="C9668" t="str">
            <v>UN</v>
          </cell>
          <cell r="D9668">
            <v>2</v>
          </cell>
          <cell r="E9668">
            <v>1314.06</v>
          </cell>
          <cell r="F9668">
            <v>1458.3</v>
          </cell>
          <cell r="H9668">
            <v>1597.49</v>
          </cell>
          <cell r="I9668" t="str">
            <v>MATE MHIS 6800</v>
          </cell>
        </row>
        <row r="9669">
          <cell r="A9669">
            <v>6855</v>
          </cell>
          <cell r="B9669" t="str">
            <v>TE C/FLANGES FOFO PN-16 DN 350X100</v>
          </cell>
          <cell r="C9669" t="str">
            <v>UN</v>
          </cell>
          <cell r="D9669">
            <v>2</v>
          </cell>
          <cell r="E9669">
            <v>1507.77</v>
          </cell>
          <cell r="F9669">
            <v>1673.27</v>
          </cell>
          <cell r="H9669">
            <v>1832.98</v>
          </cell>
          <cell r="I9669" t="str">
            <v>MATE MHIS 6855</v>
          </cell>
        </row>
        <row r="9670">
          <cell r="A9670">
            <v>6801</v>
          </cell>
          <cell r="B9670" t="str">
            <v>TE C/FLANGES FOFO PN-16 DN 350X200</v>
          </cell>
          <cell r="C9670" t="str">
            <v>UN</v>
          </cell>
          <cell r="D9670">
            <v>2</v>
          </cell>
          <cell r="E9670">
            <v>1831.05</v>
          </cell>
          <cell r="F9670">
            <v>2032.03</v>
          </cell>
          <cell r="H9670">
            <v>2225.9899999999998</v>
          </cell>
          <cell r="I9670" t="str">
            <v>MATE MHIS 6801</v>
          </cell>
        </row>
        <row r="9671">
          <cell r="A9671">
            <v>6802</v>
          </cell>
          <cell r="B9671" t="str">
            <v>TE C/FLANGES FOFO PN-16 DN 350X300</v>
          </cell>
          <cell r="C9671" t="str">
            <v>UN</v>
          </cell>
          <cell r="D9671">
            <v>2</v>
          </cell>
          <cell r="E9671">
            <v>2190.12</v>
          </cell>
          <cell r="F9671">
            <v>2430.52</v>
          </cell>
          <cell r="H9671">
            <v>2662.51</v>
          </cell>
          <cell r="I9671" t="str">
            <v>MATE MHIS 6802</v>
          </cell>
        </row>
        <row r="9672">
          <cell r="A9672">
            <v>6803</v>
          </cell>
          <cell r="B9672" t="str">
            <v>TE C/FLANGES FOFO PN-16 DN 350X350</v>
          </cell>
          <cell r="C9672" t="str">
            <v>UN</v>
          </cell>
          <cell r="D9672">
            <v>2</v>
          </cell>
          <cell r="E9672">
            <v>1891.11</v>
          </cell>
          <cell r="F9672">
            <v>2098.69</v>
          </cell>
          <cell r="H9672">
            <v>2299.0100000000002</v>
          </cell>
          <cell r="I9672" t="str">
            <v>MATE MHIS 6803</v>
          </cell>
        </row>
        <row r="9673">
          <cell r="A9673">
            <v>6854</v>
          </cell>
          <cell r="B9673" t="str">
            <v>TE C/FLANGES FOFO PN-16 DN 400X100</v>
          </cell>
          <cell r="C9673" t="str">
            <v>UN</v>
          </cell>
          <cell r="D9673">
            <v>2</v>
          </cell>
          <cell r="E9673">
            <v>1904.52</v>
          </cell>
          <cell r="F9673">
            <v>2113.5700000000002</v>
          </cell>
          <cell r="H9673">
            <v>2315.31</v>
          </cell>
          <cell r="I9673" t="str">
            <v>MATE MHIS 6854</v>
          </cell>
        </row>
        <row r="9674">
          <cell r="A9674">
            <v>6804</v>
          </cell>
          <cell r="B9674" t="str">
            <v>TE C/FLANGES FOFO PN-16 DN 400X200</v>
          </cell>
          <cell r="C9674" t="str">
            <v>UN</v>
          </cell>
          <cell r="D9674">
            <v>2</v>
          </cell>
          <cell r="E9674">
            <v>1953.98</v>
          </cell>
          <cell r="F9674">
            <v>2168.46</v>
          </cell>
          <cell r="H9674">
            <v>2375.44</v>
          </cell>
          <cell r="I9674" t="str">
            <v>MATE MHIS 6804</v>
          </cell>
        </row>
        <row r="9675">
          <cell r="A9675">
            <v>6805</v>
          </cell>
          <cell r="B9675" t="str">
            <v>TE C/FLANGES FOFO PN-16 DN 400X300</v>
          </cell>
          <cell r="C9675" t="str">
            <v>UN</v>
          </cell>
          <cell r="D9675">
            <v>2</v>
          </cell>
          <cell r="E9675">
            <v>2186.11</v>
          </cell>
          <cell r="F9675">
            <v>2426.0700000000002</v>
          </cell>
          <cell r="H9675">
            <v>2657.64</v>
          </cell>
          <cell r="I9675" t="str">
            <v>MATE MHIS 6805</v>
          </cell>
        </row>
        <row r="9676">
          <cell r="A9676">
            <v>6853</v>
          </cell>
          <cell r="B9676" t="str">
            <v>TE C/FLANGES FOFO PN-16 DN 400X400</v>
          </cell>
          <cell r="C9676" t="str">
            <v>UN</v>
          </cell>
          <cell r="D9676">
            <v>2</v>
          </cell>
          <cell r="E9676">
            <v>2213.1</v>
          </cell>
          <cell r="F9676">
            <v>2456.02</v>
          </cell>
          <cell r="H9676">
            <v>2690.45</v>
          </cell>
          <cell r="I9676" t="str">
            <v>MATE MHIS 6853</v>
          </cell>
        </row>
        <row r="9677">
          <cell r="A9677">
            <v>6806</v>
          </cell>
          <cell r="B9677" t="str">
            <v>TE C/FLANGES FOFO PN-16 DN 450X100</v>
          </cell>
          <cell r="C9677" t="str">
            <v>UN</v>
          </cell>
          <cell r="D9677">
            <v>2</v>
          </cell>
          <cell r="E9677">
            <v>2692.9</v>
          </cell>
          <cell r="F9677">
            <v>2988.48</v>
          </cell>
          <cell r="H9677">
            <v>3273.74</v>
          </cell>
          <cell r="I9677" t="str">
            <v>MATE MHIS 6806</v>
          </cell>
        </row>
        <row r="9678">
          <cell r="A9678">
            <v>6807</v>
          </cell>
          <cell r="B9678" t="str">
            <v>TE C/FLANGES FOFO PN-16 DN 450X200</v>
          </cell>
          <cell r="C9678" t="str">
            <v>UN</v>
          </cell>
          <cell r="D9678">
            <v>2</v>
          </cell>
          <cell r="E9678">
            <v>2793.16</v>
          </cell>
          <cell r="F9678">
            <v>3099.75</v>
          </cell>
          <cell r="H9678">
            <v>3395.63</v>
          </cell>
          <cell r="I9678" t="str">
            <v>MATE MHIS 6807</v>
          </cell>
        </row>
        <row r="9679">
          <cell r="A9679">
            <v>6808</v>
          </cell>
          <cell r="B9679" t="str">
            <v>TE C/FLANGES FOFO PN-16 DN 450X300</v>
          </cell>
          <cell r="C9679" t="str">
            <v>UN</v>
          </cell>
          <cell r="D9679">
            <v>2</v>
          </cell>
          <cell r="E9679">
            <v>2936.4</v>
          </cell>
          <cell r="F9679">
            <v>3258.71</v>
          </cell>
          <cell r="H9679">
            <v>3569.76</v>
          </cell>
          <cell r="I9679" t="str">
            <v>MATE MHIS 6808</v>
          </cell>
        </row>
        <row r="9680">
          <cell r="A9680">
            <v>6852</v>
          </cell>
          <cell r="B9680" t="str">
            <v>TE C/FLANGES FOFO PN-16 DN 450X400</v>
          </cell>
          <cell r="C9680" t="str">
            <v>UN</v>
          </cell>
          <cell r="D9680">
            <v>2</v>
          </cell>
          <cell r="E9680">
            <v>3222.89</v>
          </cell>
          <cell r="F9680">
            <v>3576.65</v>
          </cell>
          <cell r="H9680">
            <v>3918.04</v>
          </cell>
          <cell r="I9680" t="str">
            <v>MATE MHIS 6852</v>
          </cell>
        </row>
        <row r="9681">
          <cell r="A9681">
            <v>6954</v>
          </cell>
          <cell r="B9681" t="str">
            <v>TE C/FLANGES FOFO PN-16 DN 500X100</v>
          </cell>
          <cell r="C9681" t="str">
            <v>UN</v>
          </cell>
          <cell r="D9681">
            <v>2</v>
          </cell>
          <cell r="E9681">
            <v>3053.91</v>
          </cell>
          <cell r="F9681">
            <v>3389.12</v>
          </cell>
          <cell r="H9681">
            <v>3712.62</v>
          </cell>
          <cell r="I9681" t="str">
            <v>MATE MHIS 6954</v>
          </cell>
        </row>
        <row r="9682">
          <cell r="A9682">
            <v>6955</v>
          </cell>
          <cell r="B9682" t="str">
            <v>TE C/FLANGES FOFO PN-16 DN 500X200</v>
          </cell>
          <cell r="C9682" t="str">
            <v>UN</v>
          </cell>
          <cell r="D9682">
            <v>2</v>
          </cell>
          <cell r="E9682">
            <v>3181.68</v>
          </cell>
          <cell r="F9682">
            <v>3530.92</v>
          </cell>
          <cell r="H9682">
            <v>3867.95</v>
          </cell>
          <cell r="I9682" t="str">
            <v>MATE MHIS 6955</v>
          </cell>
        </row>
        <row r="9683">
          <cell r="A9683">
            <v>6956</v>
          </cell>
          <cell r="B9683" t="str">
            <v>TE C/FLANGES FOFO PN-16 DN 500X300</v>
          </cell>
          <cell r="C9683" t="str">
            <v>UN</v>
          </cell>
          <cell r="D9683">
            <v>2</v>
          </cell>
          <cell r="E9683">
            <v>3198.71</v>
          </cell>
          <cell r="F9683">
            <v>3549.82</v>
          </cell>
          <cell r="H9683">
            <v>3888.65</v>
          </cell>
          <cell r="I9683" t="str">
            <v>MATE MHIS 6956</v>
          </cell>
        </row>
        <row r="9684">
          <cell r="A9684">
            <v>6957</v>
          </cell>
          <cell r="B9684" t="str">
            <v>TE C/FLANGES FOFO PN-16 DN 500X400</v>
          </cell>
          <cell r="C9684" t="str">
            <v>UN</v>
          </cell>
          <cell r="D9684">
            <v>2</v>
          </cell>
          <cell r="E9684">
            <v>3867.45</v>
          </cell>
          <cell r="F9684">
            <v>4291.95</v>
          </cell>
          <cell r="H9684">
            <v>4701.62</v>
          </cell>
          <cell r="I9684" t="str">
            <v>MATE MHIS 6957</v>
          </cell>
        </row>
        <row r="9685">
          <cell r="A9685">
            <v>6958</v>
          </cell>
          <cell r="B9685" t="str">
            <v>TE C/FLANGES FOFO PN-16 DN 500X500</v>
          </cell>
          <cell r="C9685" t="str">
            <v>UN</v>
          </cell>
          <cell r="D9685">
            <v>2</v>
          </cell>
          <cell r="E9685">
            <v>4071.85</v>
          </cell>
          <cell r="F9685">
            <v>4518.79</v>
          </cell>
          <cell r="H9685">
            <v>4950.1099999999997</v>
          </cell>
          <cell r="I9685" t="str">
            <v>MATE MHIS 6958</v>
          </cell>
        </row>
        <row r="9686">
          <cell r="A9686">
            <v>6959</v>
          </cell>
          <cell r="B9686" t="str">
            <v>TE C/FLANGES FOFO PN-16 DN 600X200</v>
          </cell>
          <cell r="C9686" t="str">
            <v>UN</v>
          </cell>
          <cell r="D9686">
            <v>2</v>
          </cell>
          <cell r="E9686">
            <v>4472.22</v>
          </cell>
          <cell r="F9686">
            <v>4963.1099999999997</v>
          </cell>
          <cell r="H9686">
            <v>5436.85</v>
          </cell>
          <cell r="I9686" t="str">
            <v>MATE MHIS 6959</v>
          </cell>
        </row>
        <row r="9687">
          <cell r="A9687">
            <v>6874</v>
          </cell>
          <cell r="B9687" t="str">
            <v>TE C/FLANGES FOFO PN-16 DN 600X300</v>
          </cell>
          <cell r="C9687" t="str">
            <v>UN</v>
          </cell>
          <cell r="D9687">
            <v>2</v>
          </cell>
          <cell r="E9687">
            <v>4536.12</v>
          </cell>
          <cell r="F9687">
            <v>5034.0200000000004</v>
          </cell>
          <cell r="H9687">
            <v>5514.52</v>
          </cell>
          <cell r="I9687" t="str">
            <v>MATE MHIS 6874</v>
          </cell>
        </row>
        <row r="9688">
          <cell r="A9688">
            <v>6873</v>
          </cell>
          <cell r="B9688" t="str">
            <v>TE C/FLANGES FOFO PN-16 DN 600X400</v>
          </cell>
          <cell r="C9688" t="str">
            <v>UN</v>
          </cell>
          <cell r="D9688">
            <v>2</v>
          </cell>
          <cell r="E9688">
            <v>4791.67</v>
          </cell>
          <cell r="F9688">
            <v>5317.63</v>
          </cell>
          <cell r="H9688">
            <v>5825.2</v>
          </cell>
          <cell r="I9688" t="str">
            <v>MATE MHIS 6873</v>
          </cell>
        </row>
        <row r="9689">
          <cell r="A9689">
            <v>6960</v>
          </cell>
          <cell r="B9689" t="str">
            <v>TE C/FLANGES FOFO PN-16 DN 600X500</v>
          </cell>
          <cell r="C9689" t="str">
            <v>UN</v>
          </cell>
          <cell r="D9689">
            <v>2</v>
          </cell>
          <cell r="E9689">
            <v>5443.08</v>
          </cell>
          <cell r="F9689">
            <v>6040.54</v>
          </cell>
          <cell r="H9689">
            <v>6617.11</v>
          </cell>
          <cell r="I9689" t="str">
            <v>MATE MHIS 6960</v>
          </cell>
        </row>
        <row r="9690">
          <cell r="A9690">
            <v>6961</v>
          </cell>
          <cell r="B9690" t="str">
            <v>TE C/FLANGES FOFO PN-16 DN 600X600</v>
          </cell>
          <cell r="C9690" t="str">
            <v>UN</v>
          </cell>
          <cell r="D9690">
            <v>2</v>
          </cell>
          <cell r="E9690">
            <v>6261.12</v>
          </cell>
          <cell r="F9690">
            <v>6948.37</v>
          </cell>
          <cell r="H9690">
            <v>7611.6</v>
          </cell>
          <cell r="I9690" t="str">
            <v>MATE MHIS 6961</v>
          </cell>
        </row>
        <row r="9691">
          <cell r="A9691" t="str">
            <v>ÓDIGO</v>
          </cell>
          <cell r="B9691" t="str">
            <v>| DESCRIÇÃO DO INSUMO</v>
          </cell>
          <cell r="C9691" t="str">
            <v>| UNID.</v>
          </cell>
          <cell r="D9691" t="str">
            <v>| CAT.</v>
          </cell>
          <cell r="E9691" t="str">
            <v>P R E Ç O</v>
          </cell>
          <cell r="F9691" t="str">
            <v>S  C A L C</v>
          </cell>
          <cell r="G9691" t="str">
            <v>U L A</v>
          </cell>
          <cell r="H9691" t="str">
            <v>D O S  |</v>
          </cell>
          <cell r="I9691" t="str">
            <v>COD.INTELIGENTE</v>
          </cell>
        </row>
        <row r="9692">
          <cell r="D9692">
            <v>1</v>
          </cell>
          <cell r="E9692" t="str">
            <v>.QUARTIL</v>
          </cell>
          <cell r="F9692" t="str">
            <v>MEDIANO</v>
          </cell>
          <cell r="G9692">
            <v>3</v>
          </cell>
          <cell r="H9692" t="str">
            <v>.QUARTIL</v>
          </cell>
        </row>
        <row r="9694">
          <cell r="A9694" t="str">
            <v>íNCULO..</v>
          </cell>
          <cell r="B9694" t="str">
            <v>...: NACIONAL CAIXA</v>
          </cell>
        </row>
        <row r="9696">
          <cell r="A9696">
            <v>6962</v>
          </cell>
          <cell r="B9696" t="str">
            <v>TE C/FLANGES FOFO PN-16 DN 700X200</v>
          </cell>
          <cell r="C9696" t="str">
            <v>UN</v>
          </cell>
          <cell r="D9696">
            <v>2</v>
          </cell>
          <cell r="E9696">
            <v>5259.37</v>
          </cell>
          <cell r="F9696">
            <v>5836.66</v>
          </cell>
          <cell r="H9696">
            <v>6393.77</v>
          </cell>
          <cell r="I9696" t="str">
            <v>MATE MHIS 6962</v>
          </cell>
        </row>
        <row r="9697">
          <cell r="A9697">
            <v>6963</v>
          </cell>
          <cell r="B9697" t="str">
            <v>TE C/FLANGES FOFO PN-16 DN 700X400</v>
          </cell>
          <cell r="C9697" t="str">
            <v>UN</v>
          </cell>
          <cell r="D9697">
            <v>2</v>
          </cell>
          <cell r="E9697">
            <v>6658.34</v>
          </cell>
          <cell r="F9697">
            <v>7389.19</v>
          </cell>
          <cell r="H9697">
            <v>8094.49</v>
          </cell>
          <cell r="I9697" t="str">
            <v>MATE MHIS 6963</v>
          </cell>
        </row>
        <row r="9698">
          <cell r="A9698">
            <v>6872</v>
          </cell>
          <cell r="B9698" t="str">
            <v>TE C/FLANGES FOFO PN-16 DN 700X700</v>
          </cell>
          <cell r="C9698" t="str">
            <v>UN</v>
          </cell>
          <cell r="D9698">
            <v>2</v>
          </cell>
          <cell r="E9698">
            <v>9615.06</v>
          </cell>
          <cell r="F9698">
            <v>10670.45</v>
          </cell>
          <cell r="G9698">
            <v>1</v>
          </cell>
          <cell r="H9698">
            <v>1688.95</v>
          </cell>
          <cell r="I9698" t="str">
            <v>MATE MHIS 6872</v>
          </cell>
        </row>
        <row r="9699">
          <cell r="A9699">
            <v>6871</v>
          </cell>
          <cell r="B9699" t="str">
            <v>TE C/FLANGES FOFO PN-16 DN 800X200</v>
          </cell>
          <cell r="C9699" t="str">
            <v>UN</v>
          </cell>
          <cell r="D9699">
            <v>2</v>
          </cell>
          <cell r="E9699">
            <v>6533.2</v>
          </cell>
          <cell r="F9699">
            <v>7250.31</v>
          </cell>
          <cell r="H9699">
            <v>7942.36</v>
          </cell>
          <cell r="I9699" t="str">
            <v>MATE MHIS 6871</v>
          </cell>
        </row>
        <row r="9700">
          <cell r="A9700">
            <v>6964</v>
          </cell>
          <cell r="B9700" t="str">
            <v>TE C/FLANGES FOFO PN-16 DN 800X400</v>
          </cell>
          <cell r="C9700" t="str">
            <v>UN</v>
          </cell>
          <cell r="D9700">
            <v>2</v>
          </cell>
          <cell r="E9700">
            <v>8095.1</v>
          </cell>
          <cell r="F9700">
            <v>8983.66</v>
          </cell>
          <cell r="H9700">
            <v>9841.15</v>
          </cell>
          <cell r="I9700" t="str">
            <v>MATE MHIS 6964</v>
          </cell>
        </row>
        <row r="9701">
          <cell r="A9701">
            <v>6965</v>
          </cell>
          <cell r="B9701" t="str">
            <v>TE C/FLANGES FOFO PN-16 DN 800X600</v>
          </cell>
          <cell r="C9701" t="str">
            <v>UN</v>
          </cell>
          <cell r="D9701" t="str">
            <v>2     1</v>
          </cell>
          <cell r="E9701" t="str">
            <v>0.097,88</v>
          </cell>
          <cell r="F9701">
            <v>11206.26</v>
          </cell>
          <cell r="G9701">
            <v>1</v>
          </cell>
          <cell r="H9701">
            <v>2275.91</v>
          </cell>
          <cell r="I9701" t="str">
            <v>MATE MHIS 6965</v>
          </cell>
        </row>
        <row r="9702">
          <cell r="A9702">
            <v>6966</v>
          </cell>
          <cell r="B9702" t="str">
            <v>TE C/FLANGES FOFO PN-16 DN 800X800</v>
          </cell>
          <cell r="C9702" t="str">
            <v>UN</v>
          </cell>
          <cell r="D9702" t="str">
            <v>2     1</v>
          </cell>
          <cell r="E9702" t="str">
            <v>0.727,12</v>
          </cell>
          <cell r="F9702">
            <v>11904.58</v>
          </cell>
          <cell r="G9702">
            <v>1</v>
          </cell>
          <cell r="H9702">
            <v>3040.87</v>
          </cell>
          <cell r="I9702" t="str">
            <v>MATE MHIS 6966</v>
          </cell>
        </row>
        <row r="9703">
          <cell r="A9703">
            <v>6870</v>
          </cell>
          <cell r="B9703" t="str">
            <v>TE C/FLANGES FOFO PN-16 DN 900X200</v>
          </cell>
          <cell r="C9703" t="str">
            <v>UN</v>
          </cell>
          <cell r="D9703">
            <v>2</v>
          </cell>
          <cell r="E9703">
            <v>7506.85</v>
          </cell>
          <cell r="F9703">
            <v>8330.83</v>
          </cell>
          <cell r="H9703">
            <v>9126.01</v>
          </cell>
          <cell r="I9703" t="str">
            <v>MATE MHIS 6870</v>
          </cell>
        </row>
        <row r="9704">
          <cell r="A9704">
            <v>6999</v>
          </cell>
          <cell r="B9704" t="str">
            <v>TE C/FLANGES FOFO PN-16 DN 900X400</v>
          </cell>
          <cell r="C9704" t="str">
            <v>UN</v>
          </cell>
          <cell r="D9704">
            <v>2</v>
          </cell>
          <cell r="E9704">
            <v>9220.01</v>
          </cell>
          <cell r="F9704">
            <v>10232.040000000001</v>
          </cell>
          <cell r="G9704">
            <v>1</v>
          </cell>
          <cell r="H9704">
            <v>1208.7</v>
          </cell>
          <cell r="I9704" t="str">
            <v>MATE MHIS 6999</v>
          </cell>
        </row>
        <row r="9705">
          <cell r="A9705">
            <v>7000</v>
          </cell>
          <cell r="B9705" t="str">
            <v>TE C/FLANGES FOFO PN-16 DN 900X600</v>
          </cell>
          <cell r="C9705" t="str">
            <v>UN</v>
          </cell>
          <cell r="D9705" t="str">
            <v>2     1</v>
          </cell>
          <cell r="E9705">
            <v>3331.63</v>
          </cell>
          <cell r="F9705">
            <v>14794.97</v>
          </cell>
          <cell r="G9705">
            <v>1</v>
          </cell>
          <cell r="H9705">
            <v>6207.16</v>
          </cell>
          <cell r="I9705" t="str">
            <v>MATE MHIS 7000</v>
          </cell>
        </row>
        <row r="9706">
          <cell r="A9706">
            <v>7001</v>
          </cell>
          <cell r="B9706" t="str">
            <v>TE C/FLANGES FOFO PN-16 DN 900X900</v>
          </cell>
          <cell r="C9706" t="str">
            <v>UN</v>
          </cell>
          <cell r="D9706" t="str">
            <v>2     1</v>
          </cell>
          <cell r="E9706">
            <v>3716.14</v>
          </cell>
          <cell r="F9706">
            <v>15221.68</v>
          </cell>
          <cell r="G9706">
            <v>1</v>
          </cell>
          <cell r="H9706">
            <v>6674.6</v>
          </cell>
          <cell r="I9706" t="str">
            <v>MATE MHIS 7001</v>
          </cell>
        </row>
        <row r="9707">
          <cell r="A9707">
            <v>6865</v>
          </cell>
          <cell r="B9707" t="str">
            <v>TE C/FLANGES FOFO PN-25 DN 100X100</v>
          </cell>
          <cell r="C9707" t="str">
            <v>UN</v>
          </cell>
          <cell r="D9707">
            <v>2</v>
          </cell>
          <cell r="E9707">
            <v>211.01</v>
          </cell>
          <cell r="F9707">
            <v>234.18</v>
          </cell>
          <cell r="H9707">
            <v>256.52999999999997</v>
          </cell>
          <cell r="I9707" t="str">
            <v>MATE MHIS 6865</v>
          </cell>
        </row>
        <row r="9708">
          <cell r="A9708">
            <v>6898</v>
          </cell>
          <cell r="B9708" t="str">
            <v>TE C/FLANGES FOFO PN-25 DN 1000X1000</v>
          </cell>
          <cell r="C9708" t="str">
            <v>UN</v>
          </cell>
          <cell r="D9708" t="str">
            <v>2     2</v>
          </cell>
          <cell r="E9708">
            <v>3233.28</v>
          </cell>
          <cell r="F9708">
            <v>25783.46</v>
          </cell>
          <cell r="G9708">
            <v>2</v>
          </cell>
          <cell r="H9708">
            <v>8244.51</v>
          </cell>
          <cell r="I9708" t="str">
            <v>MATE MHIS 6898</v>
          </cell>
        </row>
        <row r="9709">
          <cell r="A9709">
            <v>6899</v>
          </cell>
          <cell r="B9709" t="str">
            <v>TE C/FLANGES FOFO PN-25 DN 1000X200</v>
          </cell>
          <cell r="C9709" t="str">
            <v>UN</v>
          </cell>
          <cell r="D9709" t="str">
            <v>2     1</v>
          </cell>
          <cell r="E9709">
            <v>2449.2199999999998</v>
          </cell>
          <cell r="F9709">
            <v>13815.69</v>
          </cell>
          <cell r="G9709">
            <v>1</v>
          </cell>
          <cell r="H9709">
            <v>5134.41</v>
          </cell>
          <cell r="I9709" t="str">
            <v>MATE MHIS 6899</v>
          </cell>
        </row>
        <row r="9710">
          <cell r="A9710">
            <v>6933</v>
          </cell>
          <cell r="B9710" t="str">
            <v>TE C/FLANGES FOFO PN-25 DN 1000X400</v>
          </cell>
          <cell r="C9710" t="str">
            <v>UN</v>
          </cell>
          <cell r="D9710" t="str">
            <v>2     1</v>
          </cell>
          <cell r="E9710">
            <v>4590.17</v>
          </cell>
          <cell r="F9710">
            <v>16191.65</v>
          </cell>
          <cell r="G9710">
            <v>1</v>
          </cell>
          <cell r="H9710">
            <v>7737.15</v>
          </cell>
          <cell r="I9710" t="str">
            <v>MATE MHIS 6933</v>
          </cell>
        </row>
        <row r="9711">
          <cell r="A9711">
            <v>6934</v>
          </cell>
          <cell r="B9711" t="str">
            <v>TE C/FLANGES FOFO PN-25 DN 1000X600</v>
          </cell>
          <cell r="C9711" t="str">
            <v>UN</v>
          </cell>
          <cell r="D9711" t="str">
            <v>2     2</v>
          </cell>
          <cell r="E9711" t="str">
            <v>0.299,38</v>
          </cell>
          <cell r="F9711">
            <v>22527.53</v>
          </cell>
          <cell r="G9711">
            <v>2</v>
          </cell>
          <cell r="H9711">
            <v>4677.79</v>
          </cell>
          <cell r="I9711" t="str">
            <v>MATE MHIS 6934</v>
          </cell>
        </row>
        <row r="9712">
          <cell r="A9712">
            <v>7015</v>
          </cell>
          <cell r="B9712" t="str">
            <v>TE C/FLANGES FOFO PN-25 DN 150X100</v>
          </cell>
          <cell r="C9712" t="str">
            <v>UN</v>
          </cell>
          <cell r="D9712">
            <v>2</v>
          </cell>
          <cell r="E9712">
            <v>347.7</v>
          </cell>
          <cell r="F9712">
            <v>385.86</v>
          </cell>
          <cell r="H9712">
            <v>422.69</v>
          </cell>
          <cell r="I9712" t="str">
            <v>MATE MHIS 7015</v>
          </cell>
        </row>
        <row r="9713">
          <cell r="A9713">
            <v>7019</v>
          </cell>
          <cell r="B9713" t="str">
            <v>TE C/FLANGES FOFO PN-25 DN 200X100</v>
          </cell>
          <cell r="C9713" t="str">
            <v>UN</v>
          </cell>
          <cell r="D9713">
            <v>2</v>
          </cell>
          <cell r="E9713">
            <v>464</v>
          </cell>
          <cell r="F9713">
            <v>514.92999999999995</v>
          </cell>
          <cell r="H9713">
            <v>564.08000000000004</v>
          </cell>
          <cell r="I9713" t="str">
            <v>MATE MHIS 7019</v>
          </cell>
        </row>
        <row r="9714">
          <cell r="A9714">
            <v>6864</v>
          </cell>
          <cell r="B9714" t="str">
            <v>TE C/FLANGES FOFO PN-25 DN 200X150</v>
          </cell>
          <cell r="C9714" t="str">
            <v>UN</v>
          </cell>
          <cell r="D9714">
            <v>2</v>
          </cell>
          <cell r="E9714">
            <v>583.88</v>
          </cell>
          <cell r="F9714">
            <v>647.97</v>
          </cell>
          <cell r="H9714">
            <v>709.82</v>
          </cell>
          <cell r="I9714" t="str">
            <v>MATE MHIS 6864</v>
          </cell>
        </row>
        <row r="9715">
          <cell r="A9715">
            <v>7020</v>
          </cell>
          <cell r="B9715" t="str">
            <v>TE C/FLANGES FOFO PN-25 DN 200X200</v>
          </cell>
          <cell r="C9715" t="str">
            <v>UN</v>
          </cell>
          <cell r="D9715">
            <v>2</v>
          </cell>
          <cell r="E9715">
            <v>599.47</v>
          </cell>
          <cell r="F9715">
            <v>665.27</v>
          </cell>
          <cell r="H9715">
            <v>728.77</v>
          </cell>
          <cell r="I9715" t="str">
            <v>MATE MHIS 7020</v>
          </cell>
        </row>
        <row r="9716">
          <cell r="A9716">
            <v>7023</v>
          </cell>
          <cell r="B9716" t="str">
            <v>TE C/FLANGES FOFO PN-25 DN 250X100</v>
          </cell>
          <cell r="C9716" t="str">
            <v>UN</v>
          </cell>
          <cell r="D9716">
            <v>2</v>
          </cell>
          <cell r="E9716">
            <v>899.21</v>
          </cell>
          <cell r="F9716">
            <v>997.91</v>
          </cell>
          <cell r="H9716">
            <v>1093.1600000000001</v>
          </cell>
          <cell r="I9716" t="str">
            <v>MATE MHIS 7023</v>
          </cell>
        </row>
        <row r="9717">
          <cell r="A9717">
            <v>6863</v>
          </cell>
          <cell r="B9717" t="str">
            <v>TE C/FLANGES FOFO PN-25 DN 250X200</v>
          </cell>
          <cell r="C9717" t="str">
            <v>UN</v>
          </cell>
          <cell r="D9717">
            <v>2</v>
          </cell>
          <cell r="E9717">
            <v>983.14</v>
          </cell>
          <cell r="F9717">
            <v>1091.05</v>
          </cell>
          <cell r="H9717">
            <v>1195.2</v>
          </cell>
          <cell r="I9717" t="str">
            <v>MATE MHIS 6863</v>
          </cell>
        </row>
        <row r="9718">
          <cell r="A9718">
            <v>7024</v>
          </cell>
          <cell r="B9718" t="str">
            <v>TE C/FLANGES FOFO PN-25 DN 250X250</v>
          </cell>
          <cell r="C9718" t="str">
            <v>UN</v>
          </cell>
          <cell r="D9718">
            <v>2</v>
          </cell>
          <cell r="E9718">
            <v>1091.04</v>
          </cell>
          <cell r="F9718">
            <v>1210.8</v>
          </cell>
          <cell r="H9718">
            <v>1326.38</v>
          </cell>
          <cell r="I9718" t="str">
            <v>MATE MHIS 7024</v>
          </cell>
        </row>
        <row r="9719">
          <cell r="A9719">
            <v>6862</v>
          </cell>
          <cell r="B9719" t="str">
            <v>TE C/FLANGES FOFO PN-25 DN 300X100</v>
          </cell>
          <cell r="C9719" t="str">
            <v>UN</v>
          </cell>
          <cell r="D9719">
            <v>2</v>
          </cell>
          <cell r="E9719">
            <v>1063.49</v>
          </cell>
          <cell r="F9719">
            <v>1180.23</v>
          </cell>
          <cell r="H9719">
            <v>1292.8800000000001</v>
          </cell>
          <cell r="I9719" t="str">
            <v>MATE MHIS 6862</v>
          </cell>
        </row>
        <row r="9720">
          <cell r="A9720">
            <v>7025</v>
          </cell>
          <cell r="B9720" t="str">
            <v>TE C/FLANGES FOFO PN-25 DN 300X200</v>
          </cell>
          <cell r="C9720" t="str">
            <v>UN</v>
          </cell>
          <cell r="D9720">
            <v>2</v>
          </cell>
          <cell r="E9720">
            <v>1234.93</v>
          </cell>
          <cell r="F9720">
            <v>1370.48</v>
          </cell>
          <cell r="H9720">
            <v>1501.3</v>
          </cell>
          <cell r="I9720" t="str">
            <v>MATE MHIS 7025</v>
          </cell>
        </row>
        <row r="9721">
          <cell r="A9721">
            <v>6861</v>
          </cell>
          <cell r="B9721" t="str">
            <v>TE C/FLANGES FOFO PN-25 DN 300X300</v>
          </cell>
          <cell r="C9721" t="str">
            <v>UN</v>
          </cell>
          <cell r="D9721">
            <v>2</v>
          </cell>
          <cell r="E9721">
            <v>1314.04</v>
          </cell>
          <cell r="F9721">
            <v>1458.28</v>
          </cell>
          <cell r="H9721">
            <v>1597.47</v>
          </cell>
          <cell r="I9721" t="str">
            <v>MATE MHIS 6861</v>
          </cell>
        </row>
        <row r="9722">
          <cell r="A9722" t="str">
            <v>ÓDIGO</v>
          </cell>
          <cell r="B9722" t="str">
            <v>| DESCRIÇÃO DO INSUMO</v>
          </cell>
          <cell r="C9722" t="str">
            <v>| UNID.</v>
          </cell>
          <cell r="D9722" t="str">
            <v>| CAT.</v>
          </cell>
          <cell r="E9722" t="str">
            <v>P R E Ç O</v>
          </cell>
          <cell r="F9722" t="str">
            <v>S  C A L C</v>
          </cell>
          <cell r="G9722" t="str">
            <v>U L A</v>
          </cell>
          <cell r="H9722" t="str">
            <v>D O S  |</v>
          </cell>
          <cell r="I9722" t="str">
            <v>COD.INTELIGENTE</v>
          </cell>
        </row>
        <row r="9723">
          <cell r="D9723">
            <v>1</v>
          </cell>
          <cell r="E9723" t="str">
            <v>.QUARTIL</v>
          </cell>
          <cell r="F9723" t="str">
            <v>MEDIANO</v>
          </cell>
          <cell r="G9723">
            <v>3</v>
          </cell>
          <cell r="H9723" t="str">
            <v>.QUARTIL</v>
          </cell>
        </row>
        <row r="9725">
          <cell r="A9725" t="str">
            <v>íNCULO..</v>
          </cell>
          <cell r="B9725" t="str">
            <v>...: NACIONAL CAIXA</v>
          </cell>
        </row>
        <row r="9727">
          <cell r="A9727">
            <v>7026</v>
          </cell>
          <cell r="B9727" t="str">
            <v>TE C/FLANGES FOFO PN-25 DN 350X100</v>
          </cell>
          <cell r="C9727" t="str">
            <v>UN</v>
          </cell>
          <cell r="D9727">
            <v>2</v>
          </cell>
          <cell r="E9727">
            <v>1507.78</v>
          </cell>
          <cell r="F9727">
            <v>1673.29</v>
          </cell>
          <cell r="H9727">
            <v>1833</v>
          </cell>
          <cell r="I9727" t="str">
            <v>MATE MHIS 7026</v>
          </cell>
        </row>
        <row r="9728">
          <cell r="A9728">
            <v>6860</v>
          </cell>
          <cell r="B9728" t="str">
            <v>TE C/FLANGES FOFO PN-25 DN 350X200</v>
          </cell>
          <cell r="C9728" t="str">
            <v>UN</v>
          </cell>
          <cell r="D9728">
            <v>2</v>
          </cell>
          <cell r="E9728">
            <v>1831.06</v>
          </cell>
          <cell r="F9728">
            <v>2032.05</v>
          </cell>
          <cell r="H9728">
            <v>2226.0100000000002</v>
          </cell>
          <cell r="I9728" t="str">
            <v>MATE MHIS 6860</v>
          </cell>
        </row>
        <row r="9729">
          <cell r="A9729">
            <v>7027</v>
          </cell>
          <cell r="B9729" t="str">
            <v>TE C/FLANGES FOFO PN-25 DN 350X300</v>
          </cell>
          <cell r="C9729" t="str">
            <v>UN</v>
          </cell>
          <cell r="D9729">
            <v>2</v>
          </cell>
          <cell r="E9729">
            <v>2521.0100000000002</v>
          </cell>
          <cell r="F9729">
            <v>2797.73</v>
          </cell>
          <cell r="H9729">
            <v>3064.77</v>
          </cell>
          <cell r="I9729" t="str">
            <v>MATE MHIS 7027</v>
          </cell>
        </row>
        <row r="9730">
          <cell r="A9730">
            <v>6907</v>
          </cell>
          <cell r="B9730" t="str">
            <v>TE C/FLANGES FOFO PN-25 DN 350X350</v>
          </cell>
          <cell r="C9730" t="str">
            <v>UN</v>
          </cell>
          <cell r="D9730">
            <v>2</v>
          </cell>
          <cell r="E9730">
            <v>1891.13</v>
          </cell>
          <cell r="F9730">
            <v>2098.71</v>
          </cell>
          <cell r="H9730">
            <v>2299.0300000000002</v>
          </cell>
          <cell r="I9730" t="str">
            <v>MATE MHIS 6907</v>
          </cell>
        </row>
        <row r="9731">
          <cell r="A9731">
            <v>7028</v>
          </cell>
          <cell r="B9731" t="str">
            <v>TE C/FLANGES FOFO PN-25 DN 400X100</v>
          </cell>
          <cell r="C9731" t="str">
            <v>UN</v>
          </cell>
          <cell r="D9731">
            <v>2</v>
          </cell>
          <cell r="E9731">
            <v>2196.83</v>
          </cell>
          <cell r="F9731">
            <v>2437.9699999999998</v>
          </cell>
          <cell r="H9731">
            <v>2670.67</v>
          </cell>
          <cell r="I9731" t="str">
            <v>MATE MHIS 7028</v>
          </cell>
        </row>
        <row r="9732">
          <cell r="A9732">
            <v>7029</v>
          </cell>
          <cell r="B9732" t="str">
            <v>TE C/FLANGES FOFO PN-25 DN 400X200</v>
          </cell>
          <cell r="C9732" t="str">
            <v>UN</v>
          </cell>
          <cell r="D9732">
            <v>2</v>
          </cell>
          <cell r="E9732">
            <v>2273.2800000000002</v>
          </cell>
          <cell r="F9732">
            <v>2522.8000000000002</v>
          </cell>
          <cell r="H9732">
            <v>2763.61</v>
          </cell>
          <cell r="I9732" t="str">
            <v>MATE MHIS 7029</v>
          </cell>
        </row>
        <row r="9733">
          <cell r="A9733">
            <v>6906</v>
          </cell>
          <cell r="B9733" t="str">
            <v>TE C/FLANGES FOFO PN-25 DN 400X300</v>
          </cell>
          <cell r="C9733" t="str">
            <v>UN</v>
          </cell>
          <cell r="D9733">
            <v>2</v>
          </cell>
          <cell r="E9733">
            <v>2531.86</v>
          </cell>
          <cell r="F9733">
            <v>2809.76</v>
          </cell>
          <cell r="H9733">
            <v>3077.96</v>
          </cell>
          <cell r="I9733" t="str">
            <v>MATE MHIS 6906</v>
          </cell>
        </row>
        <row r="9734">
          <cell r="A9734">
            <v>7030</v>
          </cell>
          <cell r="B9734" t="str">
            <v>TE C/FLANGES FOFO PN-25 DN 400X400</v>
          </cell>
          <cell r="C9734" t="str">
            <v>UN</v>
          </cell>
          <cell r="D9734">
            <v>2</v>
          </cell>
          <cell r="E9734">
            <v>2851.15</v>
          </cell>
          <cell r="F9734">
            <v>3164.11</v>
          </cell>
          <cell r="H9734">
            <v>3466.12</v>
          </cell>
          <cell r="I9734" t="str">
            <v>MATE MHIS 7030</v>
          </cell>
        </row>
        <row r="9735">
          <cell r="A9735">
            <v>6936</v>
          </cell>
          <cell r="B9735" t="str">
            <v>TE C/FLANGES FOFO PN-25 DN 450X100</v>
          </cell>
          <cell r="C9735" t="str">
            <v>UN</v>
          </cell>
          <cell r="D9735">
            <v>2</v>
          </cell>
          <cell r="E9735">
            <v>3340.34</v>
          </cell>
          <cell r="F9735">
            <v>3706.99</v>
          </cell>
          <cell r="H9735">
            <v>4060.82</v>
          </cell>
          <cell r="I9735" t="str">
            <v>MATE MHIS 6936</v>
          </cell>
        </row>
        <row r="9736">
          <cell r="A9736">
            <v>6905</v>
          </cell>
          <cell r="B9736" t="str">
            <v>TE C/FLANGES FOFO PN-25 DN 450X200</v>
          </cell>
          <cell r="C9736" t="str">
            <v>UN</v>
          </cell>
          <cell r="D9736">
            <v>2</v>
          </cell>
          <cell r="E9736">
            <v>3466.39</v>
          </cell>
          <cell r="F9736">
            <v>3846.88</v>
          </cell>
          <cell r="H9736">
            <v>4214.0600000000004</v>
          </cell>
          <cell r="I9736" t="str">
            <v>MATE MHIS 6905</v>
          </cell>
        </row>
        <row r="9737">
          <cell r="A9737">
            <v>6937</v>
          </cell>
          <cell r="B9737" t="str">
            <v>TE C/FLANGES FOFO PN-25 DN 450X300</v>
          </cell>
          <cell r="C9737" t="str">
            <v>UN</v>
          </cell>
          <cell r="D9737">
            <v>2</v>
          </cell>
          <cell r="E9737">
            <v>3623.95</v>
          </cell>
          <cell r="F9737">
            <v>4021.73</v>
          </cell>
          <cell r="H9737">
            <v>4405.6000000000004</v>
          </cell>
          <cell r="I9737" t="str">
            <v>MATE MHIS 6937</v>
          </cell>
        </row>
        <row r="9738">
          <cell r="A9738">
            <v>6938</v>
          </cell>
          <cell r="B9738" t="str">
            <v>TE C/FLANGES FOFO PN-25 DN 450X400</v>
          </cell>
          <cell r="C9738" t="str">
            <v>UN</v>
          </cell>
          <cell r="D9738">
            <v>2</v>
          </cell>
          <cell r="E9738">
            <v>4080.88</v>
          </cell>
          <cell r="F9738">
            <v>4528.82</v>
          </cell>
          <cell r="H9738">
            <v>4961.1000000000004</v>
          </cell>
          <cell r="I9738" t="str">
            <v>MATE MHIS 6938</v>
          </cell>
        </row>
        <row r="9739">
          <cell r="A9739">
            <v>6904</v>
          </cell>
          <cell r="B9739" t="str">
            <v>TE C/FLANGES FOFO PN-25 DN 500X100</v>
          </cell>
          <cell r="C9739" t="str">
            <v>UN</v>
          </cell>
          <cell r="D9739">
            <v>2</v>
          </cell>
          <cell r="E9739">
            <v>3309.45</v>
          </cell>
          <cell r="F9739">
            <v>3672.71</v>
          </cell>
          <cell r="H9739">
            <v>4023.28</v>
          </cell>
          <cell r="I9739" t="str">
            <v>MATE MHIS 6904</v>
          </cell>
        </row>
        <row r="9740">
          <cell r="A9740">
            <v>6940</v>
          </cell>
          <cell r="B9740" t="str">
            <v>TE C/FLANGES FOFO PN-25 DN 500X200</v>
          </cell>
          <cell r="C9740" t="str">
            <v>UN</v>
          </cell>
          <cell r="D9740">
            <v>2</v>
          </cell>
          <cell r="E9740">
            <v>3386.12</v>
          </cell>
          <cell r="F9740">
            <v>3757.79</v>
          </cell>
          <cell r="H9740">
            <v>4116.47</v>
          </cell>
          <cell r="I9740" t="str">
            <v>MATE MHIS 6940</v>
          </cell>
        </row>
        <row r="9741">
          <cell r="A9741">
            <v>6941</v>
          </cell>
          <cell r="B9741" t="str">
            <v>TE C/FLANGES FOFO PN-25 DN 500X300</v>
          </cell>
          <cell r="C9741" t="str">
            <v>UN</v>
          </cell>
          <cell r="D9741">
            <v>2</v>
          </cell>
          <cell r="E9741">
            <v>3552.23</v>
          </cell>
          <cell r="F9741">
            <v>3942.14</v>
          </cell>
          <cell r="H9741">
            <v>4318.41</v>
          </cell>
          <cell r="I9741" t="str">
            <v>MATE MHIS 6941</v>
          </cell>
        </row>
        <row r="9742">
          <cell r="A9742">
            <v>6942</v>
          </cell>
          <cell r="B9742" t="str">
            <v>TE C/FLANGES FOFO PN-25 DN 500X400</v>
          </cell>
          <cell r="C9742" t="str">
            <v>UN</v>
          </cell>
          <cell r="D9742">
            <v>2</v>
          </cell>
          <cell r="E9742">
            <v>4474.6099999999997</v>
          </cell>
          <cell r="F9742">
            <v>4965.76</v>
          </cell>
          <cell r="H9742">
            <v>5439.75</v>
          </cell>
          <cell r="I9742" t="str">
            <v>MATE MHIS 6942</v>
          </cell>
        </row>
        <row r="9743">
          <cell r="A9743">
            <v>6943</v>
          </cell>
          <cell r="B9743" t="str">
            <v>TE C/FLANGES FOFO PN-25 DN 500X500</v>
          </cell>
          <cell r="C9743" t="str">
            <v>UN</v>
          </cell>
          <cell r="D9743">
            <v>2</v>
          </cell>
          <cell r="E9743">
            <v>4203.8999999999996</v>
          </cell>
          <cell r="F9743">
            <v>4665.34</v>
          </cell>
          <cell r="H9743">
            <v>5110.6400000000003</v>
          </cell>
          <cell r="I9743" t="str">
            <v>MATE MHIS 6943</v>
          </cell>
        </row>
        <row r="9744">
          <cell r="A9744">
            <v>6945</v>
          </cell>
          <cell r="B9744" t="str">
            <v>TE C/FLANGES FOFO PN-25 DN 600X200</v>
          </cell>
          <cell r="C9744" t="str">
            <v>UN</v>
          </cell>
          <cell r="D9744">
            <v>2</v>
          </cell>
          <cell r="E9744">
            <v>4842.78</v>
          </cell>
          <cell r="F9744">
            <v>5374.35</v>
          </cell>
          <cell r="H9744">
            <v>5887.33</v>
          </cell>
          <cell r="I9744" t="str">
            <v>MATE MHIS 6945</v>
          </cell>
        </row>
        <row r="9745">
          <cell r="A9745">
            <v>6946</v>
          </cell>
          <cell r="B9745" t="str">
            <v>TE C/FLANGES FOFO PN-25 DN 600X400</v>
          </cell>
          <cell r="C9745" t="str">
            <v>UN</v>
          </cell>
          <cell r="D9745">
            <v>2</v>
          </cell>
          <cell r="E9745">
            <v>5290</v>
          </cell>
          <cell r="F9745">
            <v>5870.66</v>
          </cell>
          <cell r="H9745">
            <v>6431.01</v>
          </cell>
          <cell r="I9745" t="str">
            <v>MATE MHIS 6946</v>
          </cell>
        </row>
        <row r="9746">
          <cell r="A9746">
            <v>6947</v>
          </cell>
          <cell r="B9746" t="str">
            <v>TE C/FLANGES FOFO PN-25 DN 600X500</v>
          </cell>
          <cell r="C9746" t="str">
            <v>UN</v>
          </cell>
          <cell r="D9746">
            <v>2</v>
          </cell>
          <cell r="E9746">
            <v>6617.64</v>
          </cell>
          <cell r="F9746">
            <v>7344.02</v>
          </cell>
          <cell r="H9746">
            <v>8045.01</v>
          </cell>
          <cell r="I9746" t="str">
            <v>MATE MHIS 6947</v>
          </cell>
        </row>
        <row r="9747">
          <cell r="A9747">
            <v>6902</v>
          </cell>
          <cell r="B9747" t="str">
            <v>TE C/FLANGES FOFO PN-25 DN 600X600</v>
          </cell>
          <cell r="C9747" t="str">
            <v>UN</v>
          </cell>
          <cell r="D9747">
            <v>2</v>
          </cell>
          <cell r="E9747">
            <v>6970.5</v>
          </cell>
          <cell r="F9747">
            <v>7735.62</v>
          </cell>
          <cell r="H9747">
            <v>8473.98</v>
          </cell>
          <cell r="I9747" t="str">
            <v>MATE MHIS 6902</v>
          </cell>
        </row>
        <row r="9748">
          <cell r="A9748">
            <v>6948</v>
          </cell>
          <cell r="B9748" t="str">
            <v>TE C/FLANGES FOFO PN-25 DN 700X200</v>
          </cell>
          <cell r="C9748" t="str">
            <v>UN</v>
          </cell>
          <cell r="D9748">
            <v>2</v>
          </cell>
          <cell r="E9748">
            <v>6498.95</v>
          </cell>
          <cell r="F9748">
            <v>7212.31</v>
          </cell>
          <cell r="H9748">
            <v>7900.72</v>
          </cell>
          <cell r="I9748" t="str">
            <v>MATE MHIS 6948</v>
          </cell>
        </row>
        <row r="9749">
          <cell r="A9749">
            <v>6949</v>
          </cell>
          <cell r="B9749" t="str">
            <v>TE C/FLANGES FOFO PN-25 DN 700X400</v>
          </cell>
          <cell r="C9749" t="str">
            <v>UN</v>
          </cell>
          <cell r="D9749">
            <v>2</v>
          </cell>
          <cell r="E9749">
            <v>8075.01</v>
          </cell>
          <cell r="F9749">
            <v>8961.35</v>
          </cell>
          <cell r="H9749">
            <v>9816.7199999999993</v>
          </cell>
          <cell r="I9749" t="str">
            <v>MATE MHIS 6949</v>
          </cell>
        </row>
        <row r="9750">
          <cell r="A9750">
            <v>6901</v>
          </cell>
          <cell r="B9750" t="str">
            <v>TE C/FLANGES FOFO PN-25 DN 700X700</v>
          </cell>
          <cell r="C9750" t="str">
            <v>UN</v>
          </cell>
          <cell r="D9750">
            <v>2</v>
          </cell>
          <cell r="E9750">
            <v>9920.4699999999993</v>
          </cell>
          <cell r="F9750">
            <v>11009.38</v>
          </cell>
          <cell r="G9750">
            <v>1</v>
          </cell>
          <cell r="H9750">
            <v>2060.23</v>
          </cell>
          <cell r="I9750" t="str">
            <v>MATE MHIS 6901</v>
          </cell>
        </row>
        <row r="9751">
          <cell r="A9751">
            <v>6950</v>
          </cell>
          <cell r="B9751" t="str">
            <v>TE C/FLANGES FOFO PN-25 DN 800X200</v>
          </cell>
          <cell r="C9751" t="str">
            <v>UN</v>
          </cell>
          <cell r="D9751">
            <v>2</v>
          </cell>
          <cell r="E9751">
            <v>8179.1</v>
          </cell>
          <cell r="F9751">
            <v>9076.8700000000008</v>
          </cell>
          <cell r="H9751">
            <v>9943.26</v>
          </cell>
          <cell r="I9751" t="str">
            <v>MATE MHIS 6950</v>
          </cell>
        </row>
        <row r="9752">
          <cell r="A9752">
            <v>6951</v>
          </cell>
          <cell r="B9752" t="str">
            <v>TE C/FLANGES FOFO PN-25 DN 800X400</v>
          </cell>
          <cell r="C9752" t="str">
            <v>UN</v>
          </cell>
          <cell r="D9752">
            <v>2</v>
          </cell>
          <cell r="E9752">
            <v>9891.3700000000008</v>
          </cell>
          <cell r="F9752">
            <v>10977.08</v>
          </cell>
          <cell r="G9752">
            <v>1</v>
          </cell>
          <cell r="H9752">
            <v>2024.85</v>
          </cell>
          <cell r="I9752" t="str">
            <v>MATE MHIS 6951</v>
          </cell>
        </row>
        <row r="9753">
          <cell r="A9753" t="str">
            <v>ÓDIGO</v>
          </cell>
          <cell r="B9753" t="str">
            <v>| DESCRIÇÃO DO INSUMO</v>
          </cell>
          <cell r="C9753" t="str">
            <v>| UNID.</v>
          </cell>
          <cell r="D9753" t="str">
            <v>| CAT.</v>
          </cell>
          <cell r="E9753" t="str">
            <v>P R E Ç O</v>
          </cell>
          <cell r="F9753" t="str">
            <v>S  C A L C</v>
          </cell>
          <cell r="G9753" t="str">
            <v>U L A</v>
          </cell>
          <cell r="H9753" t="str">
            <v>D O S  |</v>
          </cell>
          <cell r="I9753" t="str">
            <v>COD.INTELIGENTE</v>
          </cell>
        </row>
        <row r="9754">
          <cell r="D9754">
            <v>1</v>
          </cell>
          <cell r="E9754" t="str">
            <v>.QUARTIL</v>
          </cell>
          <cell r="F9754" t="str">
            <v>MEDIANO</v>
          </cell>
          <cell r="G9754">
            <v>3</v>
          </cell>
          <cell r="H9754" t="str">
            <v>.QUARTIL</v>
          </cell>
        </row>
        <row r="9756">
          <cell r="A9756" t="str">
            <v>íNCULO..</v>
          </cell>
          <cell r="B9756" t="str">
            <v>...: NACIONAL CAIXA</v>
          </cell>
        </row>
        <row r="9758">
          <cell r="A9758">
            <v>6928</v>
          </cell>
          <cell r="B9758" t="str">
            <v>TE C/FLANGES FOFO PN-25 DN 800X600</v>
          </cell>
          <cell r="C9758" t="str">
            <v>UN</v>
          </cell>
          <cell r="D9758" t="str">
            <v>2     1</v>
          </cell>
          <cell r="E9758">
            <v>1745.91</v>
          </cell>
          <cell r="F9758">
            <v>13035.19</v>
          </cell>
          <cell r="G9758">
            <v>1</v>
          </cell>
          <cell r="H9758">
            <v>4279.41</v>
          </cell>
          <cell r="I9758" t="str">
            <v>MATE MHIS 6928</v>
          </cell>
        </row>
        <row r="9759">
          <cell r="A9759">
            <v>6929</v>
          </cell>
          <cell r="B9759" t="str">
            <v>TE C/FLANGES FOFO PN-25 DN 800X800</v>
          </cell>
          <cell r="C9759" t="str">
            <v>UN</v>
          </cell>
          <cell r="D9759" t="str">
            <v>2     1</v>
          </cell>
          <cell r="E9759">
            <v>2929.48</v>
          </cell>
          <cell r="F9759">
            <v>14348.67</v>
          </cell>
          <cell r="G9759">
            <v>1</v>
          </cell>
          <cell r="H9759">
            <v>5718.26</v>
          </cell>
          <cell r="I9759" t="str">
            <v>MATE MHIS 6929</v>
          </cell>
        </row>
        <row r="9760">
          <cell r="A9760">
            <v>6900</v>
          </cell>
          <cell r="B9760" t="str">
            <v>TE C/FLANGES FOFO PN-25 DN 900X200</v>
          </cell>
          <cell r="C9760" t="str">
            <v>UN</v>
          </cell>
          <cell r="D9760">
            <v>2</v>
          </cell>
          <cell r="E9760">
            <v>9893.61</v>
          </cell>
          <cell r="F9760">
            <v>10979.58</v>
          </cell>
          <cell r="G9760">
            <v>1</v>
          </cell>
          <cell r="H9760">
            <v>2027.58</v>
          </cell>
          <cell r="I9760" t="str">
            <v>MATE MHIS 6900</v>
          </cell>
        </row>
        <row r="9761">
          <cell r="A9761">
            <v>6930</v>
          </cell>
          <cell r="B9761" t="str">
            <v>TE C/FLANGES FOFO PN-25 DN 900X400</v>
          </cell>
          <cell r="C9761" t="str">
            <v>UN</v>
          </cell>
          <cell r="D9761" t="str">
            <v>2     1</v>
          </cell>
          <cell r="E9761">
            <v>1244.7</v>
          </cell>
          <cell r="F9761">
            <v>12478.96</v>
          </cell>
          <cell r="G9761">
            <v>1</v>
          </cell>
          <cell r="H9761">
            <v>3670.09</v>
          </cell>
          <cell r="I9761" t="str">
            <v>MATE MHIS 6930</v>
          </cell>
        </row>
        <row r="9762">
          <cell r="A9762">
            <v>6931</v>
          </cell>
          <cell r="B9762" t="str">
            <v>TE C/FLANGES FOFO PN-25 DN 900X600</v>
          </cell>
          <cell r="C9762" t="str">
            <v>UN</v>
          </cell>
          <cell r="D9762" t="str">
            <v>2     1</v>
          </cell>
          <cell r="E9762">
            <v>5372.2</v>
          </cell>
          <cell r="F9762">
            <v>17059.52</v>
          </cell>
          <cell r="G9762">
            <v>1</v>
          </cell>
          <cell r="H9762">
            <v>8687.86</v>
          </cell>
          <cell r="I9762" t="str">
            <v>MATE MHIS 6931</v>
          </cell>
        </row>
        <row r="9763">
          <cell r="A9763">
            <v>6932</v>
          </cell>
          <cell r="B9763" t="str">
            <v>TE C/FLANGES FOFO PN-25 DN 900X900</v>
          </cell>
          <cell r="C9763" t="str">
            <v>UN</v>
          </cell>
          <cell r="D9763" t="str">
            <v>2     1</v>
          </cell>
          <cell r="E9763">
            <v>6414.41</v>
          </cell>
          <cell r="F9763">
            <v>18216.12</v>
          </cell>
          <cell r="G9763">
            <v>1</v>
          </cell>
          <cell r="H9763">
            <v>9954.86</v>
          </cell>
          <cell r="I9763" t="str">
            <v>MATE MHIS 6932</v>
          </cell>
        </row>
        <row r="9764">
          <cell r="A9764">
            <v>6254</v>
          </cell>
          <cell r="B9764" t="str">
            <v>TE CERAMICO 90G ESG BBP DN 100 X 100</v>
          </cell>
          <cell r="C9764" t="str">
            <v>UN</v>
          </cell>
          <cell r="D9764">
            <v>2</v>
          </cell>
          <cell r="E9764">
            <v>8.48</v>
          </cell>
          <cell r="F9764">
            <v>9.83</v>
          </cell>
          <cell r="H9764">
            <v>11.15</v>
          </cell>
          <cell r="I9764" t="str">
            <v>MATE MHIS 6254</v>
          </cell>
        </row>
        <row r="9765">
          <cell r="A9765">
            <v>6255</v>
          </cell>
          <cell r="B9765" t="str">
            <v>TE CERAMICO 90G ESG BBP DN 150 X 100</v>
          </cell>
          <cell r="C9765" t="str">
            <v>UN</v>
          </cell>
          <cell r="D9765">
            <v>2</v>
          </cell>
          <cell r="E9765">
            <v>8.48</v>
          </cell>
          <cell r="F9765">
            <v>9.83</v>
          </cell>
          <cell r="H9765">
            <v>11.15</v>
          </cell>
          <cell r="I9765" t="str">
            <v>MATE MHIS 6255</v>
          </cell>
        </row>
        <row r="9766">
          <cell r="A9766">
            <v>6281</v>
          </cell>
          <cell r="B9766" t="str">
            <v>TE CERAMICO 90G ESG BBP DN 150 X 150</v>
          </cell>
          <cell r="C9766" t="str">
            <v>UN</v>
          </cell>
          <cell r="D9766">
            <v>2</v>
          </cell>
          <cell r="E9766">
            <v>10.25</v>
          </cell>
          <cell r="F9766">
            <v>11.87</v>
          </cell>
          <cell r="H9766">
            <v>13.48</v>
          </cell>
          <cell r="I9766" t="str">
            <v>MATE MHIS 6281</v>
          </cell>
        </row>
        <row r="9767">
          <cell r="A9767">
            <v>6256</v>
          </cell>
          <cell r="B9767" t="str">
            <v>TE CERAMICO 90G ESG BBP DN 200 X 100</v>
          </cell>
          <cell r="C9767" t="str">
            <v>UN</v>
          </cell>
          <cell r="D9767">
            <v>2</v>
          </cell>
          <cell r="E9767">
            <v>13.93</v>
          </cell>
          <cell r="F9767">
            <v>16.14</v>
          </cell>
          <cell r="H9767">
            <v>18.32</v>
          </cell>
          <cell r="I9767" t="str">
            <v>MATE MHIS 6256</v>
          </cell>
        </row>
        <row r="9768">
          <cell r="A9768">
            <v>6257</v>
          </cell>
          <cell r="B9768" t="str">
            <v>TE CERAMICO 90G ESG BBP DN 200 X 150</v>
          </cell>
          <cell r="C9768" t="str">
            <v>UN</v>
          </cell>
          <cell r="D9768">
            <v>2</v>
          </cell>
          <cell r="E9768">
            <v>18.309999999999999</v>
          </cell>
          <cell r="F9768">
            <v>21.21</v>
          </cell>
          <cell r="H9768">
            <v>24.07</v>
          </cell>
          <cell r="I9768" t="str">
            <v>MATE MHIS 6257</v>
          </cell>
        </row>
        <row r="9769">
          <cell r="A9769">
            <v>6258</v>
          </cell>
          <cell r="B9769" t="str">
            <v>TE CERAMICO 90G ESG BBP DN 200 X 200</v>
          </cell>
          <cell r="C9769" t="str">
            <v>UN</v>
          </cell>
          <cell r="D9769">
            <v>2</v>
          </cell>
          <cell r="E9769">
            <v>23.78</v>
          </cell>
          <cell r="F9769">
            <v>27.54</v>
          </cell>
          <cell r="H9769">
            <v>31.26</v>
          </cell>
          <cell r="I9769" t="str">
            <v>MATE MHIS 6258</v>
          </cell>
        </row>
        <row r="9770">
          <cell r="A9770">
            <v>6259</v>
          </cell>
          <cell r="B9770" t="str">
            <v>TE CERAMICO 90G ESG BBP DN 250 X 100</v>
          </cell>
          <cell r="C9770" t="str">
            <v>UN</v>
          </cell>
          <cell r="D9770">
            <v>2</v>
          </cell>
          <cell r="E9770">
            <v>22.59</v>
          </cell>
          <cell r="F9770">
            <v>26.16</v>
          </cell>
          <cell r="H9770">
            <v>29.69</v>
          </cell>
          <cell r="I9770" t="str">
            <v>MATE MHIS 6259</v>
          </cell>
        </row>
        <row r="9771">
          <cell r="A9771">
            <v>6280</v>
          </cell>
          <cell r="B9771" t="str">
            <v>TE CERAMICO 90G ESG BBP DN 250 X 150</v>
          </cell>
          <cell r="C9771" t="str">
            <v>UN</v>
          </cell>
          <cell r="D9771">
            <v>2</v>
          </cell>
          <cell r="E9771">
            <v>27.84</v>
          </cell>
          <cell r="F9771">
            <v>32.25</v>
          </cell>
          <cell r="H9771">
            <v>36.6</v>
          </cell>
          <cell r="I9771" t="str">
            <v>MATE MHIS 6280</v>
          </cell>
        </row>
        <row r="9772">
          <cell r="A9772">
            <v>6260</v>
          </cell>
          <cell r="B9772" t="str">
            <v>TE CERAMICO 90G ESG BBP DN 250 X 200</v>
          </cell>
          <cell r="C9772" t="str">
            <v>UN</v>
          </cell>
          <cell r="D9772">
            <v>2</v>
          </cell>
          <cell r="E9772">
            <v>38.15</v>
          </cell>
          <cell r="F9772">
            <v>44.18</v>
          </cell>
          <cell r="H9772">
            <v>50.14</v>
          </cell>
          <cell r="I9772" t="str">
            <v>MATE MHIS 6260</v>
          </cell>
        </row>
        <row r="9773">
          <cell r="A9773">
            <v>6285</v>
          </cell>
          <cell r="B9773" t="str">
            <v>TE CERAMICO 90G ESG BBP DN 250 X 250</v>
          </cell>
          <cell r="C9773" t="str">
            <v>UN</v>
          </cell>
          <cell r="D9773">
            <v>2</v>
          </cell>
          <cell r="E9773">
            <v>49.33</v>
          </cell>
          <cell r="F9773">
            <v>57.13</v>
          </cell>
          <cell r="H9773">
            <v>64.84</v>
          </cell>
          <cell r="I9773" t="str">
            <v>MATE MHIS 6285</v>
          </cell>
        </row>
        <row r="9774">
          <cell r="A9774">
            <v>6261</v>
          </cell>
          <cell r="B9774" t="str">
            <v>TE CERAMICO 90G ESG BBP DN 300 X 100</v>
          </cell>
          <cell r="C9774" t="str">
            <v>UN</v>
          </cell>
          <cell r="D9774">
            <v>2</v>
          </cell>
          <cell r="E9774">
            <v>35.119999999999997</v>
          </cell>
          <cell r="F9774">
            <v>40.68</v>
          </cell>
          <cell r="H9774">
            <v>46.17</v>
          </cell>
          <cell r="I9774" t="str">
            <v>MATE MHIS 6261</v>
          </cell>
        </row>
        <row r="9775">
          <cell r="A9775">
            <v>6262</v>
          </cell>
          <cell r="B9775" t="str">
            <v>TE CERAMICO 90G ESG BBP DN 300 X 150</v>
          </cell>
          <cell r="C9775" t="str">
            <v>UN</v>
          </cell>
          <cell r="D9775">
            <v>2</v>
          </cell>
          <cell r="E9775">
            <v>41.14</v>
          </cell>
          <cell r="F9775">
            <v>47.65</v>
          </cell>
          <cell r="H9775">
            <v>54.07</v>
          </cell>
          <cell r="I9775" t="str">
            <v>MATE MHIS 6262</v>
          </cell>
        </row>
        <row r="9776">
          <cell r="A9776">
            <v>6284</v>
          </cell>
          <cell r="B9776" t="str">
            <v>TE CERAMICO 90G ESG BBP DN 300 X 200</v>
          </cell>
          <cell r="C9776" t="str">
            <v>UN</v>
          </cell>
          <cell r="D9776">
            <v>2</v>
          </cell>
          <cell r="E9776">
            <v>57.47</v>
          </cell>
          <cell r="F9776">
            <v>66.56</v>
          </cell>
          <cell r="H9776">
            <v>75.540000000000006</v>
          </cell>
          <cell r="I9776" t="str">
            <v>MATE MHIS 6284</v>
          </cell>
        </row>
        <row r="9777">
          <cell r="A9777">
            <v>6263</v>
          </cell>
          <cell r="B9777" t="str">
            <v>TE CERAMICO 90G ESG BBP DN 300 X 250</v>
          </cell>
          <cell r="C9777" t="str">
            <v>UN</v>
          </cell>
          <cell r="D9777">
            <v>2</v>
          </cell>
          <cell r="E9777">
            <v>67.38</v>
          </cell>
          <cell r="F9777">
            <v>78.040000000000006</v>
          </cell>
          <cell r="H9777">
            <v>88.57</v>
          </cell>
          <cell r="I9777" t="str">
            <v>MATE MHIS 6263</v>
          </cell>
        </row>
        <row r="9778">
          <cell r="A9778">
            <v>6264</v>
          </cell>
          <cell r="B9778" t="str">
            <v>TE CERAMICO 90G ESG BBP DN 300 X 300</v>
          </cell>
          <cell r="C9778" t="str">
            <v>UN</v>
          </cell>
          <cell r="D9778">
            <v>2</v>
          </cell>
          <cell r="E9778">
            <v>72.88</v>
          </cell>
          <cell r="F9778">
            <v>84.41</v>
          </cell>
          <cell r="H9778">
            <v>95.8</v>
          </cell>
          <cell r="I9778" t="str">
            <v>MATE MHIS 6264</v>
          </cell>
        </row>
        <row r="9779">
          <cell r="A9779">
            <v>6265</v>
          </cell>
          <cell r="B9779" t="str">
            <v>TE CERAMICO 90G ESG BBP DN 350 X 100</v>
          </cell>
          <cell r="C9779" t="str">
            <v>UN</v>
          </cell>
          <cell r="D9779">
            <v>2</v>
          </cell>
          <cell r="E9779">
            <v>61.45</v>
          </cell>
          <cell r="F9779">
            <v>71.17</v>
          </cell>
          <cell r="H9779">
            <v>80.78</v>
          </cell>
          <cell r="I9779" t="str">
            <v>MATE MHIS 6265</v>
          </cell>
        </row>
        <row r="9780">
          <cell r="A9780">
            <v>6266</v>
          </cell>
          <cell r="B9780" t="str">
            <v>TE CERAMICO 90G ESG BBP DN 350 X 150</v>
          </cell>
          <cell r="C9780" t="str">
            <v>UN</v>
          </cell>
          <cell r="D9780">
            <v>2</v>
          </cell>
          <cell r="E9780">
            <v>75.75</v>
          </cell>
          <cell r="F9780">
            <v>87.74</v>
          </cell>
          <cell r="H9780">
            <v>99.58</v>
          </cell>
          <cell r="I9780" t="str">
            <v>MATE MHIS 6266</v>
          </cell>
        </row>
        <row r="9781">
          <cell r="A9781">
            <v>6267</v>
          </cell>
          <cell r="B9781" t="str">
            <v>TE CERAMICO 90G ESG BBP DN 350 X 200</v>
          </cell>
          <cell r="C9781" t="str">
            <v>UN</v>
          </cell>
          <cell r="D9781">
            <v>2</v>
          </cell>
          <cell r="E9781">
            <v>107.94</v>
          </cell>
          <cell r="F9781">
            <v>125.02</v>
          </cell>
          <cell r="H9781">
            <v>141.88999999999999</v>
          </cell>
          <cell r="I9781" t="str">
            <v>MATE MHIS 6267</v>
          </cell>
        </row>
        <row r="9782">
          <cell r="A9782">
            <v>6268</v>
          </cell>
          <cell r="B9782" t="str">
            <v>TE CERAMICO 90G ESG BBP DN 350 X 250</v>
          </cell>
          <cell r="C9782" t="str">
            <v>UN</v>
          </cell>
          <cell r="D9782">
            <v>2</v>
          </cell>
          <cell r="E9782">
            <v>126.34</v>
          </cell>
          <cell r="F9782">
            <v>146.33000000000001</v>
          </cell>
          <cell r="H9782">
            <v>166.07</v>
          </cell>
          <cell r="I9782" t="str">
            <v>MATE MHIS 6268</v>
          </cell>
        </row>
        <row r="9783">
          <cell r="A9783">
            <v>6269</v>
          </cell>
          <cell r="B9783" t="str">
            <v>TE CERAMICO 90G ESG BBP DN 350 X 300</v>
          </cell>
          <cell r="C9783" t="str">
            <v>UN</v>
          </cell>
          <cell r="D9783">
            <v>2</v>
          </cell>
          <cell r="E9783">
            <v>131.4</v>
          </cell>
          <cell r="F9783">
            <v>152.19</v>
          </cell>
          <cell r="H9783">
            <v>172.72</v>
          </cell>
          <cell r="I9783" t="str">
            <v>MATE MHIS 6269</v>
          </cell>
        </row>
        <row r="9784">
          <cell r="A9784" t="str">
            <v>ÓDIGO</v>
          </cell>
          <cell r="B9784" t="str">
            <v>| DESCRIÇÃO DO INSUMO</v>
          </cell>
          <cell r="C9784" t="str">
            <v>| UNID.</v>
          </cell>
          <cell r="D9784" t="str">
            <v>| CAT.</v>
          </cell>
          <cell r="E9784" t="str">
            <v>P R E Ç O</v>
          </cell>
          <cell r="F9784" t="str">
            <v>S  C A L C</v>
          </cell>
          <cell r="G9784" t="str">
            <v>U L A</v>
          </cell>
          <cell r="H9784" t="str">
            <v>D O S  |</v>
          </cell>
          <cell r="I9784" t="str">
            <v>COD.INTELIGENTE</v>
          </cell>
        </row>
        <row r="9785">
          <cell r="D9785">
            <v>1</v>
          </cell>
          <cell r="E9785" t="str">
            <v>.QUARTIL</v>
          </cell>
          <cell r="F9785" t="str">
            <v>MEDIANO</v>
          </cell>
          <cell r="G9785">
            <v>3</v>
          </cell>
          <cell r="H9785" t="str">
            <v>.QUARTIL</v>
          </cell>
        </row>
        <row r="9787">
          <cell r="A9787" t="str">
            <v>íNCULO..</v>
          </cell>
          <cell r="B9787" t="str">
            <v>...: NACIONAL CAIXA</v>
          </cell>
        </row>
        <row r="9789">
          <cell r="A9789">
            <v>6270</v>
          </cell>
          <cell r="B9789" t="str">
            <v>TE CERAMICO 90G ESG BBP DN 350 X 350</v>
          </cell>
          <cell r="C9789" t="str">
            <v>UN</v>
          </cell>
          <cell r="D9789">
            <v>2</v>
          </cell>
          <cell r="E9789">
            <v>136.83000000000001</v>
          </cell>
          <cell r="F9789">
            <v>158.47999999999999</v>
          </cell>
          <cell r="H9789">
            <v>179.86</v>
          </cell>
          <cell r="I9789" t="str">
            <v>MATE MHIS 6270</v>
          </cell>
        </row>
        <row r="9790">
          <cell r="A9790">
            <v>6283</v>
          </cell>
          <cell r="B9790" t="str">
            <v>TE CERAMICO 90G ESG BBP DN 375 X 100</v>
          </cell>
          <cell r="C9790" t="str">
            <v>UN</v>
          </cell>
          <cell r="D9790">
            <v>2</v>
          </cell>
          <cell r="E9790">
            <v>64.290000000000006</v>
          </cell>
          <cell r="F9790">
            <v>74.459999999999994</v>
          </cell>
          <cell r="H9790">
            <v>84.51</v>
          </cell>
          <cell r="I9790" t="str">
            <v>MATE MHIS 6283</v>
          </cell>
        </row>
        <row r="9791">
          <cell r="A9791">
            <v>6271</v>
          </cell>
          <cell r="B9791" t="str">
            <v>TE CERAMICO 90G ESG BBP DN 375 X 150</v>
          </cell>
          <cell r="C9791" t="str">
            <v>UN</v>
          </cell>
          <cell r="D9791">
            <v>2</v>
          </cell>
          <cell r="E9791">
            <v>79.260000000000005</v>
          </cell>
          <cell r="F9791">
            <v>91.8</v>
          </cell>
          <cell r="H9791">
            <v>104.18</v>
          </cell>
          <cell r="I9791" t="str">
            <v>MATE MHIS 6271</v>
          </cell>
        </row>
        <row r="9792">
          <cell r="A9792">
            <v>6272</v>
          </cell>
          <cell r="B9792" t="str">
            <v>TE CERAMICO 90G ESG BBP DN 375 X 200</v>
          </cell>
          <cell r="C9792" t="str">
            <v>UN</v>
          </cell>
          <cell r="D9792">
            <v>2</v>
          </cell>
          <cell r="E9792">
            <v>112.92</v>
          </cell>
          <cell r="F9792">
            <v>130.78</v>
          </cell>
          <cell r="H9792">
            <v>148.41999999999999</v>
          </cell>
          <cell r="I9792" t="str">
            <v>MATE MHIS 6272</v>
          </cell>
        </row>
        <row r="9793">
          <cell r="A9793">
            <v>6282</v>
          </cell>
          <cell r="B9793" t="str">
            <v>TE CERAMICO 90G ESG BBP DN 375 X 250</v>
          </cell>
          <cell r="C9793" t="str">
            <v>UN</v>
          </cell>
          <cell r="D9793">
            <v>2</v>
          </cell>
          <cell r="E9793">
            <v>128.03</v>
          </cell>
          <cell r="F9793">
            <v>148.28</v>
          </cell>
          <cell r="H9793">
            <v>168.29</v>
          </cell>
          <cell r="I9793" t="str">
            <v>MATE MHIS 6282</v>
          </cell>
        </row>
        <row r="9794">
          <cell r="A9794">
            <v>6273</v>
          </cell>
          <cell r="B9794" t="str">
            <v>TE CERAMICO 90G ESG BBP DN 375 X 300</v>
          </cell>
          <cell r="C9794" t="str">
            <v>UN</v>
          </cell>
          <cell r="D9794">
            <v>2</v>
          </cell>
          <cell r="E9794">
            <v>134.77000000000001</v>
          </cell>
          <cell r="F9794">
            <v>156.09</v>
          </cell>
          <cell r="H9794">
            <v>177.15</v>
          </cell>
          <cell r="I9794" t="str">
            <v>MATE MHIS 6273</v>
          </cell>
        </row>
        <row r="9795">
          <cell r="A9795">
            <v>6274</v>
          </cell>
          <cell r="B9795" t="str">
            <v>TE CERAMICO 90G ESG BBP DN 375 X 350</v>
          </cell>
          <cell r="C9795" t="str">
            <v>UN</v>
          </cell>
          <cell r="D9795">
            <v>2</v>
          </cell>
          <cell r="E9795">
            <v>139.82</v>
          </cell>
          <cell r="F9795">
            <v>161.94</v>
          </cell>
          <cell r="H9795">
            <v>183.79</v>
          </cell>
          <cell r="I9795" t="str">
            <v>MATE MHIS 6274</v>
          </cell>
        </row>
        <row r="9796">
          <cell r="A9796">
            <v>6275</v>
          </cell>
          <cell r="B9796" t="str">
            <v>TE CERAMICO 90G ESG BBP DN 375 X 375</v>
          </cell>
          <cell r="C9796" t="str">
            <v>UN</v>
          </cell>
          <cell r="D9796">
            <v>2</v>
          </cell>
          <cell r="E9796">
            <v>143.12</v>
          </cell>
          <cell r="F9796">
            <v>165.77</v>
          </cell>
          <cell r="H9796">
            <v>188.13</v>
          </cell>
          <cell r="I9796" t="str">
            <v>MATE MHIS 6275</v>
          </cell>
        </row>
        <row r="9797">
          <cell r="A9797">
            <v>6276</v>
          </cell>
          <cell r="B9797" t="str">
            <v>TE CERAMICO 90G ESG BBP DN 400 X 150</v>
          </cell>
          <cell r="C9797" t="str">
            <v>UN</v>
          </cell>
          <cell r="D9797">
            <v>2</v>
          </cell>
          <cell r="E9797">
            <v>99.7</v>
          </cell>
          <cell r="F9797">
            <v>115.48</v>
          </cell>
          <cell r="H9797">
            <v>131.06</v>
          </cell>
          <cell r="I9797" t="str">
            <v>MATE MHIS 6276</v>
          </cell>
        </row>
        <row r="9798">
          <cell r="A9798">
            <v>6292</v>
          </cell>
          <cell r="B9798" t="str">
            <v>TE CERAMICO 90G ESG BBP DN 400 X 200</v>
          </cell>
          <cell r="C9798" t="str">
            <v>UN</v>
          </cell>
          <cell r="D9798">
            <v>2</v>
          </cell>
          <cell r="E9798">
            <v>142.03</v>
          </cell>
          <cell r="F9798">
            <v>164.5</v>
          </cell>
          <cell r="H9798">
            <v>186.7</v>
          </cell>
          <cell r="I9798" t="str">
            <v>MATE MHIS 6292</v>
          </cell>
        </row>
        <row r="9799">
          <cell r="A9799">
            <v>6291</v>
          </cell>
          <cell r="B9799" t="str">
            <v>TE CERAMICO 90G ESG BBP DN 400 X 250</v>
          </cell>
          <cell r="C9799" t="str">
            <v>UN</v>
          </cell>
          <cell r="D9799">
            <v>2</v>
          </cell>
          <cell r="E9799">
            <v>160.04</v>
          </cell>
          <cell r="F9799">
            <v>185.36</v>
          </cell>
          <cell r="H9799">
            <v>210.36</v>
          </cell>
          <cell r="I9799" t="str">
            <v>MATE MHIS 6291</v>
          </cell>
        </row>
        <row r="9800">
          <cell r="A9800">
            <v>6277</v>
          </cell>
          <cell r="B9800" t="str">
            <v>TE CERAMICO 90G ESG BBP DN 400 X 300</v>
          </cell>
          <cell r="C9800" t="str">
            <v>UN</v>
          </cell>
          <cell r="D9800">
            <v>2</v>
          </cell>
          <cell r="E9800">
            <v>168.46</v>
          </cell>
          <cell r="F9800">
            <v>195.11</v>
          </cell>
          <cell r="H9800">
            <v>221.43</v>
          </cell>
          <cell r="I9800" t="str">
            <v>MATE MHIS 6277</v>
          </cell>
        </row>
        <row r="9801">
          <cell r="A9801">
            <v>6278</v>
          </cell>
          <cell r="B9801" t="str">
            <v>TE CERAMICO 90G ESG BBP DN 400 X 350</v>
          </cell>
          <cell r="C9801" t="str">
            <v>UN</v>
          </cell>
          <cell r="D9801">
            <v>2</v>
          </cell>
          <cell r="E9801">
            <v>175.2</v>
          </cell>
          <cell r="F9801">
            <v>202.92</v>
          </cell>
          <cell r="H9801">
            <v>230.29</v>
          </cell>
          <cell r="I9801" t="str">
            <v>MATE MHIS 6278</v>
          </cell>
        </row>
        <row r="9802">
          <cell r="A9802">
            <v>6290</v>
          </cell>
          <cell r="B9802" t="str">
            <v>TE CERAMICO 90G ESG BBP DN 400 X 375</v>
          </cell>
          <cell r="C9802" t="str">
            <v>UN</v>
          </cell>
          <cell r="D9802">
            <v>2</v>
          </cell>
          <cell r="E9802">
            <v>176.88</v>
          </cell>
          <cell r="F9802">
            <v>204.87</v>
          </cell>
          <cell r="H9802">
            <v>232.51</v>
          </cell>
          <cell r="I9802" t="str">
            <v>MATE MHIS 6290</v>
          </cell>
        </row>
        <row r="9803">
          <cell r="A9803">
            <v>6279</v>
          </cell>
          <cell r="B9803" t="str">
            <v>TE CERAMICO 90G ESG BBP DN 400 X 400</v>
          </cell>
          <cell r="C9803" t="str">
            <v>UN</v>
          </cell>
          <cell r="D9803">
            <v>2</v>
          </cell>
          <cell r="E9803">
            <v>180.05</v>
          </cell>
          <cell r="F9803">
            <v>208.54</v>
          </cell>
          <cell r="H9803">
            <v>236.67</v>
          </cell>
          <cell r="I9803" t="str">
            <v>MATE MHIS 6279</v>
          </cell>
        </row>
        <row r="9804">
          <cell r="A9804">
            <v>6289</v>
          </cell>
          <cell r="B9804" t="str">
            <v>TE CERAMICO 90G ESG BBP DN 450 X 100</v>
          </cell>
          <cell r="C9804" t="str">
            <v>UN</v>
          </cell>
          <cell r="D9804">
            <v>2</v>
          </cell>
          <cell r="E9804">
            <v>119.27</v>
          </cell>
          <cell r="F9804">
            <v>138.13999999999999</v>
          </cell>
          <cell r="H9804">
            <v>156.78</v>
          </cell>
          <cell r="I9804" t="str">
            <v>MATE MHIS 6289</v>
          </cell>
        </row>
        <row r="9805">
          <cell r="A9805">
            <v>6286</v>
          </cell>
          <cell r="B9805" t="str">
            <v>TE CERAMICO 90G ESG BBP DN 450 X 150</v>
          </cell>
          <cell r="C9805" t="str">
            <v>UN</v>
          </cell>
          <cell r="D9805">
            <v>2</v>
          </cell>
          <cell r="E9805">
            <v>147.07</v>
          </cell>
          <cell r="F9805">
            <v>170.34</v>
          </cell>
          <cell r="H9805">
            <v>193.32</v>
          </cell>
          <cell r="I9805" t="str">
            <v>MATE MHIS 6286</v>
          </cell>
        </row>
        <row r="9806">
          <cell r="A9806">
            <v>6287</v>
          </cell>
          <cell r="B9806" t="str">
            <v>TE CERAMICO 90G ESG BBP DN 450 X 200</v>
          </cell>
          <cell r="C9806" t="str">
            <v>UN</v>
          </cell>
          <cell r="D9806">
            <v>2</v>
          </cell>
          <cell r="E9806">
            <v>209.5</v>
          </cell>
          <cell r="F9806">
            <v>242.65</v>
          </cell>
          <cell r="H9806">
            <v>275.38</v>
          </cell>
          <cell r="I9806" t="str">
            <v>MATE MHIS 6287</v>
          </cell>
        </row>
        <row r="9807">
          <cell r="A9807">
            <v>6288</v>
          </cell>
          <cell r="B9807" t="str">
            <v>TE CERAMICO 90G ESG BBP DN 450 X 250</v>
          </cell>
          <cell r="C9807" t="str">
            <v>UN</v>
          </cell>
          <cell r="D9807">
            <v>2</v>
          </cell>
          <cell r="E9807">
            <v>227.42</v>
          </cell>
          <cell r="F9807">
            <v>263.39999999999998</v>
          </cell>
          <cell r="H9807">
            <v>298.94</v>
          </cell>
          <cell r="I9807" t="str">
            <v>MATE MHIS 6288</v>
          </cell>
        </row>
        <row r="9808">
          <cell r="A9808">
            <v>12740</v>
          </cell>
          <cell r="B9808" t="str">
            <v>TE COBRE S/ ANEL DE SOLDA REF. 611 079MM</v>
          </cell>
          <cell r="C9808" t="str">
            <v>UN</v>
          </cell>
          <cell r="D9808">
            <v>2</v>
          </cell>
          <cell r="E9808">
            <v>198.21</v>
          </cell>
          <cell r="F9808">
            <v>256.51</v>
          </cell>
          <cell r="H9808">
            <v>417.68</v>
          </cell>
          <cell r="I9808" t="str">
            <v>MATE MHIS 12740</v>
          </cell>
        </row>
        <row r="9809">
          <cell r="A9809">
            <v>12733</v>
          </cell>
          <cell r="B9809" t="str">
            <v>TE COBRE S/ANEL DE SOLDA REF. 611 015MM</v>
          </cell>
          <cell r="C9809" t="str">
            <v>UN</v>
          </cell>
          <cell r="D9809">
            <v>2</v>
          </cell>
          <cell r="E9809">
            <v>1.88</v>
          </cell>
          <cell r="F9809">
            <v>2.44</v>
          </cell>
          <cell r="H9809">
            <v>3.98</v>
          </cell>
          <cell r="I9809" t="str">
            <v>MATE MHIS 12733</v>
          </cell>
        </row>
        <row r="9810">
          <cell r="A9810">
            <v>12734</v>
          </cell>
          <cell r="B9810" t="str">
            <v>TE COBRE S/ANEL DE SOLDA REF. 611 022MM</v>
          </cell>
          <cell r="C9810" t="str">
            <v>UN</v>
          </cell>
          <cell r="D9810">
            <v>2</v>
          </cell>
          <cell r="E9810">
            <v>4.45</v>
          </cell>
          <cell r="F9810">
            <v>5.77</v>
          </cell>
          <cell r="H9810">
            <v>9.39</v>
          </cell>
          <cell r="I9810" t="str">
            <v>MATE MHIS 12734</v>
          </cell>
        </row>
        <row r="9811">
          <cell r="A9811">
            <v>12735</v>
          </cell>
          <cell r="B9811" t="str">
            <v>TE COBRE S/ANEL DE SOLDA REF. 611 028MM</v>
          </cell>
          <cell r="C9811" t="str">
            <v>UN</v>
          </cell>
          <cell r="D9811">
            <v>2</v>
          </cell>
          <cell r="E9811">
            <v>8.08</v>
          </cell>
          <cell r="F9811">
            <v>10.46</v>
          </cell>
          <cell r="H9811">
            <v>17.03</v>
          </cell>
          <cell r="I9811" t="str">
            <v>MATE MHIS 12735</v>
          </cell>
        </row>
        <row r="9812">
          <cell r="A9812">
            <v>12736</v>
          </cell>
          <cell r="B9812" t="str">
            <v>TE COBRE S/ANEL DE SOLDA REF. 611 035MM</v>
          </cell>
          <cell r="C9812" t="str">
            <v>UN</v>
          </cell>
          <cell r="D9812">
            <v>2</v>
          </cell>
          <cell r="E9812">
            <v>19.2</v>
          </cell>
          <cell r="F9812">
            <v>24.85</v>
          </cell>
          <cell r="H9812">
            <v>40.46</v>
          </cell>
          <cell r="I9812" t="str">
            <v>MATE MHIS 12736</v>
          </cell>
        </row>
        <row r="9813">
          <cell r="A9813">
            <v>12737</v>
          </cell>
          <cell r="B9813" t="str">
            <v>TE COBRE S/ANEL DE SOLDA REF. 611 042MM</v>
          </cell>
          <cell r="C9813" t="str">
            <v>UN</v>
          </cell>
          <cell r="D9813">
            <v>2</v>
          </cell>
          <cell r="E9813">
            <v>25.67</v>
          </cell>
          <cell r="F9813">
            <v>33.22</v>
          </cell>
          <cell r="H9813">
            <v>54.1</v>
          </cell>
          <cell r="I9813" t="str">
            <v>MATE MHIS 12737</v>
          </cell>
        </row>
        <row r="9814">
          <cell r="A9814">
            <v>12738</v>
          </cell>
          <cell r="B9814" t="str">
            <v>TE COBRE S/ANEL DE SOLDA REF. 611 054MM</v>
          </cell>
          <cell r="C9814" t="str">
            <v>UN</v>
          </cell>
          <cell r="D9814">
            <v>2</v>
          </cell>
          <cell r="E9814">
            <v>53.89</v>
          </cell>
          <cell r="F9814">
            <v>69.739999999999995</v>
          </cell>
          <cell r="H9814">
            <v>113.55</v>
          </cell>
          <cell r="I9814" t="str">
            <v>MATE MHIS 12738</v>
          </cell>
        </row>
        <row r="9815">
          <cell r="A9815" t="str">
            <v>ÓDIGO</v>
          </cell>
          <cell r="B9815" t="str">
            <v>| DESCRIÇÃO DO INSUMO</v>
          </cell>
          <cell r="C9815" t="str">
            <v>| UNID.</v>
          </cell>
          <cell r="D9815" t="str">
            <v>| CAT.</v>
          </cell>
          <cell r="E9815" t="str">
            <v>P R E Ç O</v>
          </cell>
          <cell r="F9815" t="str">
            <v>S  C A L C</v>
          </cell>
          <cell r="G9815" t="str">
            <v>U L A</v>
          </cell>
          <cell r="H9815" t="str">
            <v>D O S  |</v>
          </cell>
          <cell r="I9815" t="str">
            <v>COD.INTELIGENTE</v>
          </cell>
        </row>
        <row r="9816">
          <cell r="D9816">
            <v>1</v>
          </cell>
          <cell r="E9816" t="str">
            <v>.QUARTIL</v>
          </cell>
          <cell r="F9816" t="str">
            <v>MEDIANO</v>
          </cell>
          <cell r="G9816">
            <v>3</v>
          </cell>
          <cell r="H9816" t="str">
            <v>.QUARTIL</v>
          </cell>
        </row>
        <row r="9818">
          <cell r="A9818" t="str">
            <v>íNCULO..</v>
          </cell>
          <cell r="B9818" t="str">
            <v>...: NACIONAL CAIXA</v>
          </cell>
        </row>
        <row r="9820">
          <cell r="A9820">
            <v>12739</v>
          </cell>
          <cell r="B9820" t="str">
            <v>TE COBRE S/ANEL DE SOLDA REF. 611 066MM</v>
          </cell>
          <cell r="C9820" t="str">
            <v>UN</v>
          </cell>
          <cell r="D9820">
            <v>2</v>
          </cell>
          <cell r="E9820">
            <v>122.58</v>
          </cell>
          <cell r="F9820">
            <v>158.63999999999999</v>
          </cell>
          <cell r="H9820">
            <v>258.31</v>
          </cell>
          <cell r="I9820" t="str">
            <v>MATE MHIS 12739</v>
          </cell>
        </row>
        <row r="9821">
          <cell r="A9821">
            <v>12741</v>
          </cell>
          <cell r="B9821" t="str">
            <v>TE COBRE S/ANEL DE SOLDA REF. 611 104MM</v>
          </cell>
          <cell r="C9821" t="str">
            <v>UN</v>
          </cell>
          <cell r="D9821">
            <v>2</v>
          </cell>
          <cell r="E9821">
            <v>323.45999999999998</v>
          </cell>
          <cell r="F9821">
            <v>418.6</v>
          </cell>
          <cell r="H9821">
            <v>681.6</v>
          </cell>
          <cell r="I9821" t="str">
            <v>MATE MHIS 12741</v>
          </cell>
        </row>
        <row r="9822">
          <cell r="A9822">
            <v>21121</v>
          </cell>
          <cell r="B9822" t="str">
            <v>TE CPVC (AQUATHERM) 90G SOLD 15MM</v>
          </cell>
          <cell r="C9822" t="str">
            <v>UN</v>
          </cell>
          <cell r="D9822">
            <v>2</v>
          </cell>
          <cell r="E9822">
            <v>1.08</v>
          </cell>
          <cell r="F9822">
            <v>1.69</v>
          </cell>
          <cell r="H9822">
            <v>2.0699999999999998</v>
          </cell>
          <cell r="I9822" t="str">
            <v>MATE MHIS 21121</v>
          </cell>
        </row>
        <row r="9823">
          <cell r="A9823">
            <v>12414</v>
          </cell>
          <cell r="B9823" t="str">
            <v>TE FERRO GALVANIZADO 45G 1.1/2"</v>
          </cell>
          <cell r="C9823" t="str">
            <v>UN</v>
          </cell>
          <cell r="D9823">
            <v>2</v>
          </cell>
          <cell r="E9823">
            <v>25.32</v>
          </cell>
          <cell r="F9823">
            <v>31.29</v>
          </cell>
          <cell r="H9823">
            <v>37.979999999999997</v>
          </cell>
          <cell r="I9823" t="str">
            <v>MATE MHIS 12414</v>
          </cell>
        </row>
        <row r="9824">
          <cell r="A9824">
            <v>12415</v>
          </cell>
          <cell r="B9824" t="str">
            <v>TE FERRO GALVANIZADO 45G 1.1/4"</v>
          </cell>
          <cell r="C9824" t="str">
            <v>UN</v>
          </cell>
          <cell r="D9824">
            <v>2</v>
          </cell>
          <cell r="E9824">
            <v>18.62</v>
          </cell>
          <cell r="F9824">
            <v>23.01</v>
          </cell>
          <cell r="H9824">
            <v>27.93</v>
          </cell>
          <cell r="I9824" t="str">
            <v>MATE MHIS 12415</v>
          </cell>
        </row>
        <row r="9825">
          <cell r="A9825">
            <v>12417</v>
          </cell>
          <cell r="B9825" t="str">
            <v>TE FERRO GALVANIZADO 45G 1/2"</v>
          </cell>
          <cell r="C9825" t="str">
            <v>UN</v>
          </cell>
          <cell r="D9825">
            <v>2</v>
          </cell>
          <cell r="E9825">
            <v>4.79</v>
          </cell>
          <cell r="F9825">
            <v>5.92</v>
          </cell>
          <cell r="H9825">
            <v>7.19</v>
          </cell>
          <cell r="I9825" t="str">
            <v>MATE MHIS 12417</v>
          </cell>
        </row>
        <row r="9826">
          <cell r="A9826">
            <v>12416</v>
          </cell>
          <cell r="B9826" t="str">
            <v>TE FERRO GALVANIZADO 45G 1"</v>
          </cell>
          <cell r="C9826" t="str">
            <v>UN</v>
          </cell>
          <cell r="D9826">
            <v>2</v>
          </cell>
          <cell r="E9826">
            <v>12.7</v>
          </cell>
          <cell r="F9826">
            <v>15.7</v>
          </cell>
          <cell r="H9826">
            <v>19.059999999999999</v>
          </cell>
          <cell r="I9826" t="str">
            <v>MATE MHIS 12416</v>
          </cell>
        </row>
        <row r="9827">
          <cell r="A9827">
            <v>12418</v>
          </cell>
          <cell r="B9827" t="str">
            <v>TE FERRO GALVANIZADO 45G 2.1/2"</v>
          </cell>
          <cell r="C9827" t="str">
            <v>UN</v>
          </cell>
          <cell r="D9827">
            <v>2</v>
          </cell>
          <cell r="E9827">
            <v>59.43</v>
          </cell>
          <cell r="F9827">
            <v>73.44</v>
          </cell>
          <cell r="H9827">
            <v>89.14</v>
          </cell>
          <cell r="I9827" t="str">
            <v>MATE MHIS 12418</v>
          </cell>
        </row>
        <row r="9828">
          <cell r="A9828">
            <v>12419</v>
          </cell>
          <cell r="B9828" t="str">
            <v>TE FERRO GALVANIZADO 45G 2"</v>
          </cell>
          <cell r="C9828" t="str">
            <v>UN</v>
          </cell>
          <cell r="D9828">
            <v>2</v>
          </cell>
          <cell r="E9828">
            <v>40.119999999999997</v>
          </cell>
          <cell r="F9828">
            <v>49.58</v>
          </cell>
          <cell r="H9828">
            <v>60.18</v>
          </cell>
          <cell r="I9828" t="str">
            <v>MATE MHIS 12419</v>
          </cell>
        </row>
        <row r="9829">
          <cell r="A9829">
            <v>12421</v>
          </cell>
          <cell r="B9829" t="str">
            <v>TE FERRO GALVANIZADO 45G 3/4"</v>
          </cell>
          <cell r="C9829" t="str">
            <v>UN</v>
          </cell>
          <cell r="D9829">
            <v>2</v>
          </cell>
          <cell r="E9829">
            <v>7.66</v>
          </cell>
          <cell r="F9829">
            <v>9.4700000000000006</v>
          </cell>
          <cell r="H9829">
            <v>11.5</v>
          </cell>
          <cell r="I9829" t="str">
            <v>MATE MHIS 12421</v>
          </cell>
        </row>
        <row r="9830">
          <cell r="A9830">
            <v>12420</v>
          </cell>
          <cell r="B9830" t="str">
            <v>TE FERRO GALVANIZADO 45G 3"</v>
          </cell>
          <cell r="C9830" t="str">
            <v>UN</v>
          </cell>
          <cell r="D9830">
            <v>2</v>
          </cell>
          <cell r="E9830">
            <v>94.32</v>
          </cell>
          <cell r="F9830">
            <v>116.55</v>
          </cell>
          <cell r="H9830">
            <v>141.47999999999999</v>
          </cell>
          <cell r="I9830" t="str">
            <v>MATE MHIS 12420</v>
          </cell>
        </row>
        <row r="9831">
          <cell r="A9831">
            <v>12422</v>
          </cell>
          <cell r="B9831" t="str">
            <v>TE FERRO GALVANIZADO 45G 4"</v>
          </cell>
          <cell r="C9831" t="str">
            <v>UN</v>
          </cell>
          <cell r="D9831">
            <v>2</v>
          </cell>
          <cell r="E9831">
            <v>165.34</v>
          </cell>
          <cell r="F9831">
            <v>204.32</v>
          </cell>
          <cell r="H9831">
            <v>248.01</v>
          </cell>
          <cell r="I9831" t="str">
            <v>MATE MHIS 12422</v>
          </cell>
        </row>
        <row r="9832">
          <cell r="A9832">
            <v>6297</v>
          </cell>
          <cell r="B9832" t="str">
            <v>TE FERRO GALVANIZADO 90G 1.1/2"</v>
          </cell>
          <cell r="C9832" t="str">
            <v>UN</v>
          </cell>
          <cell r="D9832">
            <v>2</v>
          </cell>
          <cell r="E9832">
            <v>11.49</v>
          </cell>
          <cell r="F9832">
            <v>14.2</v>
          </cell>
          <cell r="H9832">
            <v>17.23</v>
          </cell>
          <cell r="I9832" t="str">
            <v>MATE MHIS 6297</v>
          </cell>
        </row>
        <row r="9833">
          <cell r="A9833">
            <v>6296</v>
          </cell>
          <cell r="B9833" t="str">
            <v>TE FERRO GALVANIZADO 90G 1.1/4"</v>
          </cell>
          <cell r="C9833" t="str">
            <v>UN</v>
          </cell>
          <cell r="D9833">
            <v>2</v>
          </cell>
          <cell r="E9833">
            <v>10.08</v>
          </cell>
          <cell r="F9833">
            <v>12.45</v>
          </cell>
          <cell r="H9833">
            <v>15.12</v>
          </cell>
          <cell r="I9833" t="str">
            <v>MATE MHIS 6296</v>
          </cell>
        </row>
        <row r="9834">
          <cell r="A9834">
            <v>6294</v>
          </cell>
          <cell r="B9834" t="str">
            <v>TE FERRO GALVANIZADO 90G 1/2"</v>
          </cell>
          <cell r="C9834" t="str">
            <v>UN</v>
          </cell>
          <cell r="D9834">
            <v>2</v>
          </cell>
          <cell r="E9834">
            <v>2.5499999999999998</v>
          </cell>
          <cell r="F9834">
            <v>3.15</v>
          </cell>
          <cell r="H9834">
            <v>3.83</v>
          </cell>
          <cell r="I9834" t="str">
            <v>MATE MHIS 6294</v>
          </cell>
        </row>
        <row r="9835">
          <cell r="A9835">
            <v>6323</v>
          </cell>
          <cell r="B9835" t="str">
            <v>TE FERRO GALVANIZADO 90G 1"</v>
          </cell>
          <cell r="C9835" t="str">
            <v>UN</v>
          </cell>
          <cell r="D9835">
            <v>2</v>
          </cell>
          <cell r="E9835">
            <v>6.52</v>
          </cell>
          <cell r="F9835">
            <v>8.06</v>
          </cell>
          <cell r="H9835">
            <v>9.7799999999999994</v>
          </cell>
          <cell r="I9835" t="str">
            <v>MATE MHIS 6323</v>
          </cell>
        </row>
        <row r="9836">
          <cell r="A9836">
            <v>6299</v>
          </cell>
          <cell r="B9836" t="str">
            <v>TE FERRO GALVANIZADO 90G 2.1/2"</v>
          </cell>
          <cell r="C9836" t="str">
            <v>UN</v>
          </cell>
          <cell r="D9836">
            <v>2</v>
          </cell>
          <cell r="E9836">
            <v>36.74</v>
          </cell>
          <cell r="F9836">
            <v>45.4</v>
          </cell>
          <cell r="H9836">
            <v>55.11</v>
          </cell>
          <cell r="I9836" t="str">
            <v>MATE MHIS 6299</v>
          </cell>
        </row>
        <row r="9837">
          <cell r="A9837">
            <v>6298</v>
          </cell>
          <cell r="B9837" t="str">
            <v>TE FERRO GALVANIZADO 90G 2"</v>
          </cell>
          <cell r="C9837" t="str">
            <v>UN</v>
          </cell>
          <cell r="D9837">
            <v>2</v>
          </cell>
          <cell r="E9837">
            <v>20.86</v>
          </cell>
          <cell r="F9837">
            <v>25.78</v>
          </cell>
          <cell r="H9837">
            <v>31.29</v>
          </cell>
          <cell r="I9837" t="str">
            <v>MATE MHIS 6298</v>
          </cell>
        </row>
        <row r="9838">
          <cell r="A9838">
            <v>6295</v>
          </cell>
          <cell r="B9838" t="str">
            <v>TE FERRO GALVANIZADO 90G 3/4"</v>
          </cell>
          <cell r="C9838" t="str">
            <v>UN</v>
          </cell>
          <cell r="D9838">
            <v>2</v>
          </cell>
          <cell r="E9838">
            <v>3.87</v>
          </cell>
          <cell r="F9838">
            <v>4.78</v>
          </cell>
          <cell r="H9838">
            <v>5.8</v>
          </cell>
          <cell r="I9838" t="str">
            <v>MATE MHIS 6295</v>
          </cell>
        </row>
        <row r="9839">
          <cell r="A9839">
            <v>6322</v>
          </cell>
          <cell r="B9839" t="str">
            <v>TE FERRO GALVANIZADO 90G 3"</v>
          </cell>
          <cell r="C9839" t="str">
            <v>UN</v>
          </cell>
          <cell r="D9839">
            <v>2</v>
          </cell>
          <cell r="E9839">
            <v>47.67</v>
          </cell>
          <cell r="F9839">
            <v>58.91</v>
          </cell>
          <cell r="H9839">
            <v>71.5</v>
          </cell>
          <cell r="I9839" t="str">
            <v>MATE MHIS 6322</v>
          </cell>
        </row>
        <row r="9840">
          <cell r="A9840">
            <v>6300</v>
          </cell>
          <cell r="B9840" t="str">
            <v>TE FERRO GALVANIZADO 90G 4"</v>
          </cell>
          <cell r="C9840" t="str">
            <v>UN</v>
          </cell>
          <cell r="D9840">
            <v>2</v>
          </cell>
          <cell r="E9840">
            <v>90.79</v>
          </cell>
          <cell r="F9840">
            <v>112.19</v>
          </cell>
          <cell r="H9840">
            <v>136.18</v>
          </cell>
          <cell r="I9840" t="str">
            <v>MATE MHIS 6300</v>
          </cell>
        </row>
        <row r="9841">
          <cell r="A9841">
            <v>6321</v>
          </cell>
          <cell r="B9841" t="str">
            <v>TE FERRO GALVANIZADO 90G 5"</v>
          </cell>
          <cell r="C9841" t="str">
            <v>UN</v>
          </cell>
          <cell r="D9841">
            <v>2</v>
          </cell>
          <cell r="E9841">
            <v>170.7</v>
          </cell>
          <cell r="F9841">
            <v>210.93</v>
          </cell>
          <cell r="H9841">
            <v>256.05</v>
          </cell>
          <cell r="I9841" t="str">
            <v>MATE MHIS 6321</v>
          </cell>
        </row>
        <row r="9842">
          <cell r="A9842">
            <v>6301</v>
          </cell>
          <cell r="B9842" t="str">
            <v>TE FERRO GALVANIZADO 90G 6"</v>
          </cell>
          <cell r="C9842" t="str">
            <v>UN</v>
          </cell>
          <cell r="D9842">
            <v>2</v>
          </cell>
          <cell r="E9842">
            <v>244.47</v>
          </cell>
          <cell r="F9842">
            <v>302.10000000000002</v>
          </cell>
          <cell r="H9842">
            <v>366.71</v>
          </cell>
          <cell r="I9842" t="str">
            <v>MATE MHIS 6301</v>
          </cell>
        </row>
        <row r="9843">
          <cell r="A9843">
            <v>15052</v>
          </cell>
          <cell r="B9843" t="str">
            <v>TE FOFO DE INSPECAO CURTO 87GR DN 100X75 LH TRADICIONAL P/IN</v>
          </cell>
          <cell r="C9843" t="str">
            <v>UN</v>
          </cell>
          <cell r="D9843">
            <v>2</v>
          </cell>
          <cell r="E9843">
            <v>37.43</v>
          </cell>
          <cell r="F9843">
            <v>47.85</v>
          </cell>
          <cell r="H9843">
            <v>52.29</v>
          </cell>
          <cell r="I9843" t="str">
            <v>MATE MHIS 15052</v>
          </cell>
        </row>
        <row r="9844">
          <cell r="B9844" t="str">
            <v>STALACAO  ESGOTO PREDIAL INCL ANEI DE BORRACHA</v>
          </cell>
        </row>
        <row r="9845">
          <cell r="A9845">
            <v>15051</v>
          </cell>
          <cell r="B9845" t="str">
            <v>TE FOFO DE INSPECAO CURTO 87GR DN 75X50 LH TRADICIONAL P/INS</v>
          </cell>
          <cell r="C9845" t="str">
            <v>UN</v>
          </cell>
          <cell r="D9845">
            <v>2</v>
          </cell>
          <cell r="E9845">
            <v>33.56</v>
          </cell>
          <cell r="F9845">
            <v>42.9</v>
          </cell>
          <cell r="H9845">
            <v>46.88</v>
          </cell>
          <cell r="I9845" t="str">
            <v>MATE MHIS 15051</v>
          </cell>
        </row>
        <row r="9846">
          <cell r="A9846" t="str">
            <v>ÓDIGO</v>
          </cell>
          <cell r="B9846" t="str">
            <v>| DESCRIÇÃO DO INSUMO</v>
          </cell>
          <cell r="C9846" t="str">
            <v>| UNID.</v>
          </cell>
          <cell r="D9846" t="str">
            <v>| CAT.</v>
          </cell>
          <cell r="E9846" t="str">
            <v>P R E Ç O</v>
          </cell>
          <cell r="F9846" t="str">
            <v>S  C A L C</v>
          </cell>
          <cell r="G9846" t="str">
            <v>U L A</v>
          </cell>
          <cell r="H9846" t="str">
            <v>D O S  |</v>
          </cell>
          <cell r="I9846" t="str">
            <v>COD.INTELIGENTE</v>
          </cell>
        </row>
        <row r="9847">
          <cell r="D9847">
            <v>1</v>
          </cell>
          <cell r="E9847" t="str">
            <v>.QUARTIL</v>
          </cell>
          <cell r="F9847" t="str">
            <v>MEDIANO</v>
          </cell>
          <cell r="G9847">
            <v>3</v>
          </cell>
          <cell r="H9847" t="str">
            <v>.QUARTIL</v>
          </cell>
        </row>
        <row r="9849">
          <cell r="A9849" t="str">
            <v>íNCULO..</v>
          </cell>
          <cell r="B9849" t="str">
            <v>...: NACIONAL CAIXA</v>
          </cell>
        </row>
        <row r="9851">
          <cell r="B9851" t="str">
            <v>TALACAO   ESGOTO PREDIAL INCL ANEL DE BORRACHA</v>
          </cell>
        </row>
        <row r="9852">
          <cell r="A9852">
            <v>15053</v>
          </cell>
          <cell r="B9852" t="str">
            <v>TE FOFO SANITARIO 87GR DN     50 X   50 INCL. ANEL BORRACHA</v>
          </cell>
          <cell r="C9852" t="str">
            <v>UN</v>
          </cell>
          <cell r="D9852">
            <v>2</v>
          </cell>
          <cell r="E9852">
            <v>30.71</v>
          </cell>
          <cell r="F9852">
            <v>39.26</v>
          </cell>
          <cell r="H9852">
            <v>42.9</v>
          </cell>
          <cell r="I9852" t="str">
            <v>MATE MHIS 15053</v>
          </cell>
        </row>
        <row r="9853">
          <cell r="B9853" t="str">
            <v>LH PREDIAL TRADICIONAL P/INSTALACAO ESGOTO PREDIAL</v>
          </cell>
        </row>
        <row r="9854">
          <cell r="A9854">
            <v>15054</v>
          </cell>
          <cell r="B9854" t="str">
            <v>TE FOFO SANITARIO 87GR DN     75 X   50 INCL. ANEL BORRACHA</v>
          </cell>
          <cell r="C9854" t="str">
            <v>UN</v>
          </cell>
          <cell r="D9854">
            <v>2</v>
          </cell>
          <cell r="E9854">
            <v>33.56</v>
          </cell>
          <cell r="F9854">
            <v>42.9</v>
          </cell>
          <cell r="H9854">
            <v>46.88</v>
          </cell>
          <cell r="I9854" t="str">
            <v>MATE MHIS 15054</v>
          </cell>
        </row>
        <row r="9855">
          <cell r="B9855" t="str">
            <v>LH PREDIAL TRADICIONAL P/INSTALACAO ESGOTO PREDIAL</v>
          </cell>
        </row>
        <row r="9856">
          <cell r="A9856">
            <v>15055</v>
          </cell>
          <cell r="B9856" t="str">
            <v>TE FOFO SANITARIO 87GR DN     75 X   75 INCL. ANEL BORRACHA</v>
          </cell>
          <cell r="C9856" t="str">
            <v>UN</v>
          </cell>
          <cell r="D9856">
            <v>2</v>
          </cell>
          <cell r="E9856">
            <v>43.63</v>
          </cell>
          <cell r="F9856">
            <v>55.77</v>
          </cell>
          <cell r="H9856">
            <v>60.95</v>
          </cell>
          <cell r="I9856" t="str">
            <v>MATE MHIS 15055</v>
          </cell>
        </row>
        <row r="9857">
          <cell r="B9857" t="str">
            <v>LH PREDIAL TRADICIONAL P/INSTALACAO ESGOTO PREDIAL</v>
          </cell>
        </row>
        <row r="9858">
          <cell r="A9858">
            <v>15056</v>
          </cell>
          <cell r="B9858" t="str">
            <v>TE FOFO SANITARIO 87GR DN 100 X    50 INCL. ANEL BORRACHA LH</v>
          </cell>
          <cell r="C9858" t="str">
            <v>UN</v>
          </cell>
          <cell r="D9858">
            <v>2</v>
          </cell>
          <cell r="E9858">
            <v>36.71</v>
          </cell>
          <cell r="F9858">
            <v>46.93</v>
          </cell>
          <cell r="H9858">
            <v>51.28</v>
          </cell>
          <cell r="I9858" t="str">
            <v>MATE MHIS 15056</v>
          </cell>
        </row>
        <row r="9859">
          <cell r="B9859" t="str">
            <v>PREDIAL TRADICIONAL P/INSTALACAO ESGOTO PREDIAL</v>
          </cell>
        </row>
        <row r="9860">
          <cell r="A9860">
            <v>15057</v>
          </cell>
          <cell r="B9860" t="str">
            <v>TE FOFO SANITARIO 87GR DN 100 X    75 INCL. ANEL BORRACHA LH</v>
          </cell>
          <cell r="C9860" t="str">
            <v>UN</v>
          </cell>
          <cell r="D9860">
            <v>2</v>
          </cell>
          <cell r="E9860">
            <v>43.3</v>
          </cell>
          <cell r="F9860">
            <v>55.35</v>
          </cell>
          <cell r="H9860">
            <v>60.49</v>
          </cell>
          <cell r="I9860" t="str">
            <v>MATE MHIS 15057</v>
          </cell>
        </row>
        <row r="9861">
          <cell r="B9861" t="str">
            <v>PREDIAL TRADICIONAL P/INSTALACAO ESGOTO PREDIAL</v>
          </cell>
        </row>
        <row r="9862">
          <cell r="A9862">
            <v>15058</v>
          </cell>
          <cell r="B9862" t="str">
            <v>TE FOFO SANITARIO 87GR DN 100 X 100 INCL. ANEL BORRACHA LH P</v>
          </cell>
          <cell r="C9862" t="str">
            <v>UN</v>
          </cell>
          <cell r="D9862">
            <v>2</v>
          </cell>
          <cell r="E9862">
            <v>58.04</v>
          </cell>
          <cell r="F9862">
            <v>74.19</v>
          </cell>
          <cell r="H9862">
            <v>81.069999999999993</v>
          </cell>
          <cell r="I9862" t="str">
            <v>MATE MHIS 15058</v>
          </cell>
        </row>
        <row r="9863">
          <cell r="B9863" t="str">
            <v>REDIAL TRADICIONAL P/INSTALACAO ESGOTO PREDIAL</v>
          </cell>
        </row>
        <row r="9864">
          <cell r="A9864">
            <v>15059</v>
          </cell>
          <cell r="B9864" t="str">
            <v>TE FOFO SANITARIO 87GR DN 150 X 100 INCL. ANEL BORRACHA LH P</v>
          </cell>
          <cell r="C9864" t="str">
            <v>UN</v>
          </cell>
          <cell r="D9864">
            <v>2</v>
          </cell>
          <cell r="E9864">
            <v>65.69</v>
          </cell>
          <cell r="F9864">
            <v>83.97</v>
          </cell>
          <cell r="H9864">
            <v>91.76</v>
          </cell>
          <cell r="I9864" t="str">
            <v>MATE MHIS 15059</v>
          </cell>
        </row>
        <row r="9865">
          <cell r="B9865" t="str">
            <v>REDIAL TRADICIONAL P/INSTALACAO ESGOTO PREDIAL</v>
          </cell>
        </row>
        <row r="9866">
          <cell r="A9866">
            <v>15060</v>
          </cell>
          <cell r="B9866" t="str">
            <v>TE FOFO SANITARIO 87GR DN 150 X 150 INCL. ANEL BORRACHA LH P</v>
          </cell>
          <cell r="C9866" t="str">
            <v>UN</v>
          </cell>
          <cell r="D9866">
            <v>2</v>
          </cell>
          <cell r="E9866">
            <v>86.55</v>
          </cell>
          <cell r="F9866">
            <v>110.64</v>
          </cell>
          <cell r="H9866">
            <v>120.91</v>
          </cell>
          <cell r="I9866" t="str">
            <v>MATE MHIS 15060</v>
          </cell>
        </row>
        <row r="9867">
          <cell r="B9867" t="str">
            <v>REDIAL TRADICIONAL P/INSTALACAO ESGOTO PREDIAL</v>
          </cell>
        </row>
        <row r="9868">
          <cell r="A9868">
            <v>7105</v>
          </cell>
          <cell r="B9868" t="str">
            <v>TE INSPECAO PVC P/ ESG PREDIAL 100 X 75MM</v>
          </cell>
          <cell r="C9868" t="str">
            <v>UN</v>
          </cell>
          <cell r="D9868">
            <v>2</v>
          </cell>
          <cell r="E9868">
            <v>16.47</v>
          </cell>
          <cell r="F9868">
            <v>25.83</v>
          </cell>
          <cell r="H9868">
            <v>31.62</v>
          </cell>
          <cell r="I9868" t="str">
            <v>MATE MHIS 7105</v>
          </cell>
        </row>
        <row r="9869">
          <cell r="A9869">
            <v>20183</v>
          </cell>
          <cell r="B9869" t="str">
            <v>TE INSPECAO PVC SERIE R P/ESG PREDIAL 100 X 75MM</v>
          </cell>
          <cell r="C9869" t="str">
            <v>UN</v>
          </cell>
          <cell r="D9869">
            <v>2</v>
          </cell>
          <cell r="E9869">
            <v>19.829999999999998</v>
          </cell>
          <cell r="F9869">
            <v>31.09</v>
          </cell>
          <cell r="H9869">
            <v>38.06</v>
          </cell>
          <cell r="I9869" t="str">
            <v>MATE MHIS 20183</v>
          </cell>
        </row>
        <row r="9870">
          <cell r="A9870">
            <v>20182</v>
          </cell>
          <cell r="B9870" t="str">
            <v>TE INSPECAO PVC SERIE R P/ESG PREDIAL 75 X 75MM</v>
          </cell>
          <cell r="C9870" t="str">
            <v>UN</v>
          </cell>
          <cell r="D9870">
            <v>2</v>
          </cell>
          <cell r="E9870">
            <v>16.079999999999998</v>
          </cell>
          <cell r="F9870">
            <v>25.2</v>
          </cell>
          <cell r="H9870">
            <v>30.85</v>
          </cell>
          <cell r="I9870" t="str">
            <v>MATE MHIS 20182</v>
          </cell>
        </row>
        <row r="9871">
          <cell r="A9871">
            <v>7118</v>
          </cell>
          <cell r="B9871" t="str">
            <v>TE PVC C/ROSCA 90G P/ AGUA FRIA PREDIAL 1.1/2"</v>
          </cell>
          <cell r="C9871" t="str">
            <v>UN</v>
          </cell>
          <cell r="D9871">
            <v>2</v>
          </cell>
          <cell r="E9871">
            <v>8.84</v>
          </cell>
          <cell r="F9871">
            <v>10.01</v>
          </cell>
          <cell r="H9871">
            <v>11.16</v>
          </cell>
          <cell r="I9871" t="str">
            <v>MATE MHIS 7118</v>
          </cell>
        </row>
        <row r="9872">
          <cell r="A9872">
            <v>7117</v>
          </cell>
          <cell r="B9872" t="str">
            <v>TE PVC C/ROSCA 90G P/ AGUA FRIA PREDIAL 1.1/4"</v>
          </cell>
          <cell r="C9872" t="str">
            <v>UN</v>
          </cell>
          <cell r="D9872">
            <v>2</v>
          </cell>
          <cell r="E9872">
            <v>8.24</v>
          </cell>
          <cell r="F9872">
            <v>9.33</v>
          </cell>
          <cell r="H9872">
            <v>10.41</v>
          </cell>
          <cell r="I9872" t="str">
            <v>MATE MHIS 7117</v>
          </cell>
        </row>
        <row r="9873">
          <cell r="A9873">
            <v>7098</v>
          </cell>
          <cell r="B9873" t="str">
            <v>TE PVC C/ROSCA 90G P/ AGUA FRIA PREDIAL 1/2"</v>
          </cell>
          <cell r="C9873" t="str">
            <v>UN</v>
          </cell>
          <cell r="D9873">
            <v>2</v>
          </cell>
          <cell r="E9873">
            <v>1.1200000000000001</v>
          </cell>
          <cell r="F9873">
            <v>1.27</v>
          </cell>
          <cell r="H9873">
            <v>1.42</v>
          </cell>
          <cell r="I9873" t="str">
            <v>MATE MHIS 7098</v>
          </cell>
        </row>
        <row r="9874">
          <cell r="A9874">
            <v>7094</v>
          </cell>
          <cell r="B9874" t="str">
            <v>TE PVC C/ROSCA 90G P/ AGUA FRIA PREDIAL 1"</v>
          </cell>
          <cell r="C9874" t="str">
            <v>UN</v>
          </cell>
          <cell r="D9874">
            <v>2</v>
          </cell>
          <cell r="E9874">
            <v>3.1</v>
          </cell>
          <cell r="F9874">
            <v>4.8600000000000003</v>
          </cell>
          <cell r="H9874">
            <v>5.95</v>
          </cell>
          <cell r="I9874" t="str">
            <v>MATE MHIS 7094</v>
          </cell>
        </row>
        <row r="9875">
          <cell r="A9875">
            <v>7110</v>
          </cell>
          <cell r="B9875" t="str">
            <v>TE PVC C/ROSCA 90G P/ AGUA FRIA PREDIAL 2"</v>
          </cell>
          <cell r="C9875" t="str">
            <v>UN</v>
          </cell>
          <cell r="D9875">
            <v>2</v>
          </cell>
          <cell r="E9875">
            <v>16.260000000000002</v>
          </cell>
          <cell r="F9875">
            <v>18.399999999999999</v>
          </cell>
          <cell r="H9875">
            <v>20.54</v>
          </cell>
          <cell r="I9875" t="str">
            <v>MATE MHIS 7110</v>
          </cell>
        </row>
        <row r="9876">
          <cell r="A9876">
            <v>7123</v>
          </cell>
          <cell r="B9876" t="str">
            <v>TE PVC C/ROSCA 90G P/ AGUA FRIA PREDIAL 3/4"</v>
          </cell>
          <cell r="C9876" t="str">
            <v>UN</v>
          </cell>
          <cell r="D9876">
            <v>2</v>
          </cell>
          <cell r="E9876">
            <v>1.29</v>
          </cell>
          <cell r="F9876">
            <v>1.46</v>
          </cell>
          <cell r="H9876">
            <v>1.63</v>
          </cell>
          <cell r="I9876" t="str">
            <v>MATE MHIS 7123</v>
          </cell>
        </row>
        <row r="9877">
          <cell r="A9877" t="str">
            <v>ÓDIGO</v>
          </cell>
          <cell r="B9877" t="str">
            <v>| DESCRIÇÃO DO INSUMO</v>
          </cell>
          <cell r="C9877" t="str">
            <v>| UNID.</v>
          </cell>
          <cell r="D9877" t="str">
            <v>| CAT.</v>
          </cell>
          <cell r="E9877" t="str">
            <v>P R E Ç O</v>
          </cell>
          <cell r="F9877" t="str">
            <v>S  C A L C</v>
          </cell>
          <cell r="G9877" t="str">
            <v>U L A</v>
          </cell>
          <cell r="H9877" t="str">
            <v>D O S  |</v>
          </cell>
          <cell r="I9877" t="str">
            <v>COD.INTELIGENTE</v>
          </cell>
        </row>
        <row r="9878">
          <cell r="D9878">
            <v>1</v>
          </cell>
          <cell r="E9878" t="str">
            <v>.QUARTIL</v>
          </cell>
          <cell r="F9878" t="str">
            <v>MEDIANO</v>
          </cell>
          <cell r="G9878">
            <v>3</v>
          </cell>
          <cell r="H9878" t="str">
            <v>.QUARTIL</v>
          </cell>
        </row>
        <row r="9880">
          <cell r="A9880" t="str">
            <v>íNCULO..</v>
          </cell>
          <cell r="B9880" t="str">
            <v>...: NACIONAL CAIXA</v>
          </cell>
        </row>
        <row r="9882">
          <cell r="A9882">
            <v>20173</v>
          </cell>
          <cell r="B9882" t="str">
            <v>TE PVC LEVE 90G CURTO 125MM</v>
          </cell>
          <cell r="C9882" t="str">
            <v>UN</v>
          </cell>
          <cell r="D9882">
            <v>2</v>
          </cell>
          <cell r="E9882">
            <v>43.4</v>
          </cell>
          <cell r="F9882">
            <v>68.03</v>
          </cell>
          <cell r="H9882">
            <v>83.28</v>
          </cell>
          <cell r="I9882" t="str">
            <v>MATE MHIS 20173</v>
          </cell>
        </row>
        <row r="9883">
          <cell r="A9883">
            <v>20174</v>
          </cell>
          <cell r="B9883" t="str">
            <v>TE PVC LEVE 90G CURTO 150MM</v>
          </cell>
          <cell r="C9883" t="str">
            <v>UN</v>
          </cell>
          <cell r="D9883">
            <v>2</v>
          </cell>
          <cell r="E9883">
            <v>26.27</v>
          </cell>
          <cell r="F9883">
            <v>41.18</v>
          </cell>
          <cell r="H9883">
            <v>50.41</v>
          </cell>
          <cell r="I9883" t="str">
            <v>MATE MHIS 20174</v>
          </cell>
        </row>
        <row r="9884">
          <cell r="A9884">
            <v>20175</v>
          </cell>
          <cell r="B9884" t="str">
            <v>TE PVC LEVE 90G CURTO 200MM</v>
          </cell>
          <cell r="C9884" t="str">
            <v>UN</v>
          </cell>
          <cell r="D9884">
            <v>2</v>
          </cell>
          <cell r="E9884">
            <v>95.09</v>
          </cell>
          <cell r="F9884">
            <v>149.06</v>
          </cell>
          <cell r="H9884">
            <v>182.47</v>
          </cell>
          <cell r="I9884" t="str">
            <v>MATE MHIS 20175</v>
          </cell>
        </row>
        <row r="9885">
          <cell r="A9885">
            <v>7049</v>
          </cell>
          <cell r="B9885" t="str">
            <v>TE PVC PBA NBR 10351 P/ REDE AGUA 90G BBB DN 100/ DE 110MM</v>
          </cell>
          <cell r="C9885" t="str">
            <v>UN</v>
          </cell>
          <cell r="D9885">
            <v>2</v>
          </cell>
          <cell r="E9885">
            <v>37.28</v>
          </cell>
          <cell r="F9885">
            <v>47.75</v>
          </cell>
          <cell r="H9885">
            <v>51.75</v>
          </cell>
          <cell r="I9885" t="str">
            <v>MATE MHIS 7049</v>
          </cell>
        </row>
        <row r="9886">
          <cell r="A9886">
            <v>7048</v>
          </cell>
          <cell r="B9886" t="str">
            <v>TE PVC PBA NBR 10351 P/ REDE AGUA 90G BBB DN 50/ DE 60MM</v>
          </cell>
          <cell r="C9886" t="str">
            <v>UN</v>
          </cell>
          <cell r="D9886">
            <v>1</v>
          </cell>
          <cell r="E9886">
            <v>8.01</v>
          </cell>
          <cell r="F9886">
            <v>10.26</v>
          </cell>
          <cell r="H9886">
            <v>11.12</v>
          </cell>
          <cell r="I9886" t="str">
            <v>MATE MHIS 7048</v>
          </cell>
        </row>
        <row r="9887">
          <cell r="A9887">
            <v>7088</v>
          </cell>
          <cell r="B9887" t="str">
            <v>TE PVC PBA NBR 10351 P/ REDE AGUA 90G BBB DN 75/ DE 85MM</v>
          </cell>
          <cell r="C9887" t="str">
            <v>UN</v>
          </cell>
          <cell r="D9887">
            <v>2</v>
          </cell>
          <cell r="E9887">
            <v>20.07</v>
          </cell>
          <cell r="F9887">
            <v>25.71</v>
          </cell>
          <cell r="H9887">
            <v>27.87</v>
          </cell>
          <cell r="I9887" t="str">
            <v>MATE MHIS 7088</v>
          </cell>
        </row>
        <row r="9888">
          <cell r="A9888">
            <v>20179</v>
          </cell>
          <cell r="B9888" t="str">
            <v>TE PVC SERIE R P/ ESG PREDIAL 100 X 100MM</v>
          </cell>
          <cell r="C9888" t="str">
            <v>UN</v>
          </cell>
          <cell r="D9888">
            <v>2</v>
          </cell>
          <cell r="E9888">
            <v>20.399999999999999</v>
          </cell>
          <cell r="F9888">
            <v>31.98</v>
          </cell>
          <cell r="H9888">
            <v>39.15</v>
          </cell>
          <cell r="I9888" t="str">
            <v>MATE MHIS 20179</v>
          </cell>
        </row>
        <row r="9889">
          <cell r="A9889">
            <v>20178</v>
          </cell>
          <cell r="B9889" t="str">
            <v>TE PVC SERIE R P/ ESG PREDIAL 100 X 75MM</v>
          </cell>
          <cell r="C9889" t="str">
            <v>UN</v>
          </cell>
          <cell r="D9889">
            <v>2</v>
          </cell>
          <cell r="E9889">
            <v>15.02</v>
          </cell>
          <cell r="F9889">
            <v>23.55</v>
          </cell>
          <cell r="H9889">
            <v>28.83</v>
          </cell>
          <cell r="I9889" t="str">
            <v>MATE MHIS 20178</v>
          </cell>
        </row>
        <row r="9890">
          <cell r="A9890">
            <v>20180</v>
          </cell>
          <cell r="B9890" t="str">
            <v>TE PVC SERIE R P/ ESG PREDIAL 150 X 100MM</v>
          </cell>
          <cell r="C9890" t="str">
            <v>UN</v>
          </cell>
          <cell r="D9890">
            <v>2</v>
          </cell>
          <cell r="E9890">
            <v>36.31</v>
          </cell>
          <cell r="F9890">
            <v>56.92</v>
          </cell>
          <cell r="H9890">
            <v>69.680000000000007</v>
          </cell>
          <cell r="I9890" t="str">
            <v>MATE MHIS 20180</v>
          </cell>
        </row>
        <row r="9891">
          <cell r="A9891">
            <v>20181</v>
          </cell>
          <cell r="B9891" t="str">
            <v>TE PVC SERIE R P/ ESG PREDIAL 150 X 150MM</v>
          </cell>
          <cell r="C9891" t="str">
            <v>UN</v>
          </cell>
          <cell r="D9891">
            <v>2</v>
          </cell>
          <cell r="E9891">
            <v>45.93</v>
          </cell>
          <cell r="F9891">
            <v>72</v>
          </cell>
          <cell r="H9891">
            <v>88.14</v>
          </cell>
          <cell r="I9891" t="str">
            <v>MATE MHIS 20181</v>
          </cell>
        </row>
        <row r="9892">
          <cell r="A9892">
            <v>20177</v>
          </cell>
          <cell r="B9892" t="str">
            <v>TE PVC SERIE R P/ ESG PREDIAL 75 X 75MM</v>
          </cell>
          <cell r="C9892" t="str">
            <v>UN</v>
          </cell>
          <cell r="D9892">
            <v>2</v>
          </cell>
          <cell r="E9892">
            <v>11.69</v>
          </cell>
          <cell r="F9892">
            <v>18.329999999999998</v>
          </cell>
          <cell r="H9892">
            <v>22.44</v>
          </cell>
          <cell r="I9892" t="str">
            <v>MATE MHIS 20177</v>
          </cell>
        </row>
        <row r="9893">
          <cell r="A9893">
            <v>7121</v>
          </cell>
          <cell r="B9893" t="str">
            <v>TE PVC SOLD 90G C/ BUCHA LATAO NA BOLSA CENTRAL 20MM X 1/2"</v>
          </cell>
          <cell r="C9893" t="str">
            <v>UN</v>
          </cell>
          <cell r="D9893">
            <v>2</v>
          </cell>
          <cell r="E9893">
            <v>3.67</v>
          </cell>
          <cell r="F9893">
            <v>5.75</v>
          </cell>
          <cell r="H9893">
            <v>7.04</v>
          </cell>
          <cell r="I9893" t="str">
            <v>MATE MHIS 7121</v>
          </cell>
        </row>
        <row r="9894">
          <cell r="A9894">
            <v>7137</v>
          </cell>
          <cell r="B9894" t="str">
            <v>TE PVC SOLD 90G C/ BUCHA LATAO NA BOLSA CENTRAL 25MM X 1/2"</v>
          </cell>
          <cell r="C9894" t="str">
            <v>UN</v>
          </cell>
          <cell r="D9894">
            <v>2</v>
          </cell>
          <cell r="E9894">
            <v>4.07</v>
          </cell>
          <cell r="F9894">
            <v>6.38</v>
          </cell>
          <cell r="H9894">
            <v>7.81</v>
          </cell>
          <cell r="I9894" t="str">
            <v>MATE MHIS 7137</v>
          </cell>
        </row>
        <row r="9895">
          <cell r="A9895">
            <v>7122</v>
          </cell>
          <cell r="B9895" t="str">
            <v>TE PVC SOLD 90G C/ BUCHA LATAO NA BOLSA CENTRAL 25MM X 3/4"</v>
          </cell>
          <cell r="C9895" t="str">
            <v>UN</v>
          </cell>
          <cell r="D9895">
            <v>2</v>
          </cell>
          <cell r="E9895">
            <v>4.1500000000000004</v>
          </cell>
          <cell r="F9895">
            <v>6.51</v>
          </cell>
          <cell r="H9895">
            <v>7.97</v>
          </cell>
          <cell r="I9895" t="str">
            <v>MATE MHIS 7122</v>
          </cell>
        </row>
        <row r="9896">
          <cell r="A9896">
            <v>7114</v>
          </cell>
          <cell r="B9896" t="str">
            <v>TE PVC SOLD 90G C/ BUCHA LATAO NA BOLSA CENTRAL 32MM X 3/4"</v>
          </cell>
          <cell r="C9896" t="str">
            <v>UN</v>
          </cell>
          <cell r="D9896">
            <v>2</v>
          </cell>
          <cell r="E9896">
            <v>6.88</v>
          </cell>
          <cell r="F9896">
            <v>10.79</v>
          </cell>
          <cell r="H9896">
            <v>13.21</v>
          </cell>
          <cell r="I9896" t="str">
            <v>MATE MHIS 7114</v>
          </cell>
        </row>
        <row r="9897">
          <cell r="A9897">
            <v>7109</v>
          </cell>
          <cell r="B9897" t="str">
            <v>TE PVC SOLD 90G C/ ROSCA NA BOLSA CENTRAL 20MM X 1/2"</v>
          </cell>
          <cell r="C9897" t="str">
            <v>UN</v>
          </cell>
          <cell r="D9897">
            <v>2</v>
          </cell>
          <cell r="E9897">
            <v>0.93</v>
          </cell>
          <cell r="F9897">
            <v>1.47</v>
          </cell>
          <cell r="H9897">
            <v>1.8</v>
          </cell>
          <cell r="I9897" t="str">
            <v>MATE MHIS 7109</v>
          </cell>
        </row>
        <row r="9898">
          <cell r="A9898">
            <v>7135</v>
          </cell>
          <cell r="B9898" t="str">
            <v>TE PVC SOLD 90G C/ ROSCA NA BOLSA CENTRAL 25MM X 1/2"</v>
          </cell>
          <cell r="C9898" t="str">
            <v>UN</v>
          </cell>
          <cell r="D9898">
            <v>2</v>
          </cell>
          <cell r="E9898">
            <v>1.48</v>
          </cell>
          <cell r="F9898">
            <v>2.3199999999999998</v>
          </cell>
          <cell r="H9898">
            <v>2.84</v>
          </cell>
          <cell r="I9898" t="str">
            <v>MATE MHIS 7135</v>
          </cell>
        </row>
        <row r="9899">
          <cell r="A9899">
            <v>7103</v>
          </cell>
          <cell r="B9899" t="str">
            <v>TE PVC SOLD 90G C/ ROSCA NA BOLSA CENTRAL 32MM X 3/4"</v>
          </cell>
          <cell r="C9899" t="str">
            <v>UN</v>
          </cell>
          <cell r="D9899">
            <v>2</v>
          </cell>
          <cell r="E9899">
            <v>3.84</v>
          </cell>
          <cell r="F9899">
            <v>6.02</v>
          </cell>
          <cell r="H9899">
            <v>7.37</v>
          </cell>
          <cell r="I9899" t="str">
            <v>MATE MHIS 7103</v>
          </cell>
        </row>
        <row r="9900">
          <cell r="A9900">
            <v>7146</v>
          </cell>
          <cell r="B9900" t="str">
            <v>TE PVC SOLD 90G P/ AGUA FRIA PREDIAL 110MM</v>
          </cell>
          <cell r="C9900" t="str">
            <v>UN</v>
          </cell>
          <cell r="D9900">
            <v>2</v>
          </cell>
          <cell r="E9900">
            <v>61.64</v>
          </cell>
          <cell r="F9900">
            <v>96.63</v>
          </cell>
          <cell r="H9900">
            <v>118.29</v>
          </cell>
          <cell r="I9900" t="str">
            <v>MATE MHIS 7146</v>
          </cell>
        </row>
        <row r="9901">
          <cell r="A9901">
            <v>7138</v>
          </cell>
          <cell r="B9901" t="str">
            <v>TE PVC SOLD 90G P/ AGUA FRIA PREDIAL 20MM</v>
          </cell>
          <cell r="C9901" t="str">
            <v>UN</v>
          </cell>
          <cell r="D9901">
            <v>1</v>
          </cell>
          <cell r="E9901">
            <v>0.37</v>
          </cell>
          <cell r="F9901">
            <v>0.57999999999999996</v>
          </cell>
          <cell r="H9901">
            <v>0.71</v>
          </cell>
          <cell r="I9901" t="str">
            <v>MATE MHIS 7138</v>
          </cell>
        </row>
        <row r="9902">
          <cell r="A9902">
            <v>7139</v>
          </cell>
          <cell r="B9902" t="str">
            <v>TE PVC SOLD 90G P/ AGUA FRIA PREDIAL 25MM</v>
          </cell>
          <cell r="C9902" t="str">
            <v>UN</v>
          </cell>
          <cell r="D9902">
            <v>2</v>
          </cell>
          <cell r="E9902">
            <v>0.42</v>
          </cell>
          <cell r="F9902">
            <v>0.66</v>
          </cell>
          <cell r="H9902">
            <v>0.81</v>
          </cell>
          <cell r="I9902" t="str">
            <v>MATE MHIS 7139</v>
          </cell>
        </row>
        <row r="9903">
          <cell r="A9903">
            <v>7140</v>
          </cell>
          <cell r="B9903" t="str">
            <v>TE PVC SOLD 90G P/ AGUA FRIA PREDIAL 32MM</v>
          </cell>
          <cell r="C9903" t="str">
            <v>UN</v>
          </cell>
          <cell r="D9903">
            <v>2</v>
          </cell>
          <cell r="E9903">
            <v>1.28</v>
          </cell>
          <cell r="F9903">
            <v>2</v>
          </cell>
          <cell r="H9903">
            <v>2.4500000000000002</v>
          </cell>
          <cell r="I9903" t="str">
            <v>MATE MHIS 7140</v>
          </cell>
        </row>
        <row r="9904">
          <cell r="A9904">
            <v>7141</v>
          </cell>
          <cell r="B9904" t="str">
            <v>TE PVC SOLD 90G P/ AGUA FRIA PREDIAL 40MM</v>
          </cell>
          <cell r="C9904" t="str">
            <v>UN</v>
          </cell>
          <cell r="D9904">
            <v>2</v>
          </cell>
          <cell r="E9904">
            <v>3.27</v>
          </cell>
          <cell r="F9904">
            <v>5.13</v>
          </cell>
          <cell r="H9904">
            <v>6.28</v>
          </cell>
          <cell r="I9904" t="str">
            <v>MATE MHIS 7141</v>
          </cell>
        </row>
        <row r="9905">
          <cell r="A9905">
            <v>7142</v>
          </cell>
          <cell r="B9905" t="str">
            <v>TE PVC SOLD 90G P/ AGUA FRIA PREDIAL 50MM</v>
          </cell>
          <cell r="C9905" t="str">
            <v>UN</v>
          </cell>
          <cell r="D9905">
            <v>2</v>
          </cell>
          <cell r="E9905">
            <v>3.41</v>
          </cell>
          <cell r="F9905">
            <v>5.35</v>
          </cell>
          <cell r="H9905">
            <v>6.55</v>
          </cell>
          <cell r="I9905" t="str">
            <v>MATE MHIS 7142</v>
          </cell>
        </row>
        <row r="9906">
          <cell r="A9906">
            <v>7143</v>
          </cell>
          <cell r="B9906" t="str">
            <v>TE PVC SOLD 90G P/ AGUA FRIA PREDIAL 60MM</v>
          </cell>
          <cell r="C9906" t="str">
            <v>UN</v>
          </cell>
          <cell r="D9906">
            <v>2</v>
          </cell>
          <cell r="E9906">
            <v>13.09</v>
          </cell>
          <cell r="F9906">
            <v>20.52</v>
          </cell>
          <cell r="H9906">
            <v>25.12</v>
          </cell>
          <cell r="I9906" t="str">
            <v>MATE MHIS 7143</v>
          </cell>
        </row>
        <row r="9907">
          <cell r="A9907">
            <v>7144</v>
          </cell>
          <cell r="B9907" t="str">
            <v>TE PVC SOLD 90G P/ AGUA FRIA PREDIAL 75MM</v>
          </cell>
          <cell r="C9907" t="str">
            <v>UN</v>
          </cell>
          <cell r="D9907">
            <v>2</v>
          </cell>
          <cell r="E9907">
            <v>21.63</v>
          </cell>
          <cell r="F9907">
            <v>33.9</v>
          </cell>
          <cell r="H9907">
            <v>41.5</v>
          </cell>
          <cell r="I9907" t="str">
            <v>MATE MHIS 7144</v>
          </cell>
        </row>
        <row r="9908">
          <cell r="A9908" t="str">
            <v>ÓDIGO</v>
          </cell>
          <cell r="B9908" t="str">
            <v>| DESCRIÇÃO DO INSUMO</v>
          </cell>
          <cell r="C9908" t="str">
            <v>| UNID.</v>
          </cell>
          <cell r="D9908" t="str">
            <v>| CAT.</v>
          </cell>
          <cell r="E9908" t="str">
            <v>P R E Ç O</v>
          </cell>
          <cell r="F9908" t="str">
            <v>S  C A L C</v>
          </cell>
          <cell r="G9908" t="str">
            <v>U L A</v>
          </cell>
          <cell r="H9908" t="str">
            <v>D O S  |</v>
          </cell>
          <cell r="I9908" t="str">
            <v>COD.INTELIGENTE</v>
          </cell>
        </row>
        <row r="9909">
          <cell r="D9909">
            <v>1</v>
          </cell>
          <cell r="E9909" t="str">
            <v>.QUARTIL</v>
          </cell>
          <cell r="F9909" t="str">
            <v>MEDIANO</v>
          </cell>
          <cell r="G9909">
            <v>3</v>
          </cell>
          <cell r="H9909" t="str">
            <v>.QUARTIL</v>
          </cell>
        </row>
        <row r="9911">
          <cell r="A9911" t="str">
            <v>íNCULO..</v>
          </cell>
          <cell r="B9911" t="str">
            <v>...: NACIONAL CAIXA</v>
          </cell>
        </row>
        <row r="9913">
          <cell r="A9913">
            <v>7145</v>
          </cell>
          <cell r="B9913" t="str">
            <v>TE PVC SOLD 90G P/ AGUA FRIA PREDIAL 85MM</v>
          </cell>
          <cell r="C9913" t="str">
            <v>UN</v>
          </cell>
          <cell r="D9913">
            <v>2</v>
          </cell>
          <cell r="E9913">
            <v>29.82</v>
          </cell>
          <cell r="F9913">
            <v>46.75</v>
          </cell>
          <cell r="H9913">
            <v>57.23</v>
          </cell>
          <cell r="I9913" t="str">
            <v>MATE MHIS 7145</v>
          </cell>
        </row>
        <row r="9914">
          <cell r="A9914">
            <v>7116</v>
          </cell>
          <cell r="B9914" t="str">
            <v>TE PVC SOLD 90G P/ ESG PREDIAL BBB DN 40MM</v>
          </cell>
          <cell r="C9914" t="str">
            <v>UN</v>
          </cell>
          <cell r="D9914">
            <v>2</v>
          </cell>
          <cell r="E9914">
            <v>1.19</v>
          </cell>
          <cell r="F9914">
            <v>1.87</v>
          </cell>
          <cell r="H9914">
            <v>2.29</v>
          </cell>
          <cell r="I9914" t="str">
            <v>MATE MHIS 7116</v>
          </cell>
        </row>
        <row r="9915">
          <cell r="A9915">
            <v>7082</v>
          </cell>
          <cell r="B9915" t="str">
            <v>TE PVC 90G NBR 10569 P/ REDE COLET ESG JE BBB DN 100MM</v>
          </cell>
          <cell r="C9915" t="str">
            <v>UN</v>
          </cell>
          <cell r="D9915">
            <v>2</v>
          </cell>
          <cell r="E9915">
            <v>27.91</v>
          </cell>
          <cell r="F9915">
            <v>35.75</v>
          </cell>
          <cell r="H9915">
            <v>38.75</v>
          </cell>
          <cell r="I9915" t="str">
            <v>MATE MHIS 7082</v>
          </cell>
        </row>
        <row r="9916">
          <cell r="A9916">
            <v>7083</v>
          </cell>
          <cell r="B9916" t="str">
            <v>TE PVC 90G NBR 10569 P/ REDE COLET ESG JE BBB DN 125MM</v>
          </cell>
          <cell r="C9916" t="str">
            <v>UN</v>
          </cell>
          <cell r="D9916">
            <v>2</v>
          </cell>
          <cell r="E9916">
            <v>48.67</v>
          </cell>
          <cell r="F9916">
            <v>62.34</v>
          </cell>
          <cell r="H9916">
            <v>67.56</v>
          </cell>
          <cell r="I9916" t="str">
            <v>MATE MHIS 7083</v>
          </cell>
        </row>
        <row r="9917">
          <cell r="A9917">
            <v>7069</v>
          </cell>
          <cell r="B9917" t="str">
            <v>TE PVC 90G NBR 10569 P/ REDE COLET ESG JE BBB DN 150MM</v>
          </cell>
          <cell r="C9917" t="str">
            <v>UN</v>
          </cell>
          <cell r="D9917">
            <v>2</v>
          </cell>
          <cell r="E9917">
            <v>46</v>
          </cell>
          <cell r="F9917">
            <v>58.92</v>
          </cell>
          <cell r="H9917">
            <v>63.86</v>
          </cell>
          <cell r="I9917" t="str">
            <v>MATE MHIS 7069</v>
          </cell>
        </row>
        <row r="9918">
          <cell r="A9918">
            <v>7070</v>
          </cell>
          <cell r="B9918" t="str">
            <v>TE PVC 90G NBR 10569 P/ REDE COLET ESG JE BBB DN 200MM</v>
          </cell>
          <cell r="C9918" t="str">
            <v>UN</v>
          </cell>
          <cell r="D9918">
            <v>2</v>
          </cell>
          <cell r="E9918">
            <v>78.209999999999994</v>
          </cell>
          <cell r="F9918">
            <v>100.18</v>
          </cell>
          <cell r="H9918">
            <v>108.58</v>
          </cell>
          <cell r="I9918" t="str">
            <v>MATE MHIS 7070</v>
          </cell>
        </row>
        <row r="9919">
          <cell r="A9919">
            <v>7060</v>
          </cell>
          <cell r="B9919" t="str">
            <v>TE PVC 90G NBR 10569 P/ REDE COLET ESG JE BBB DN 250MM</v>
          </cell>
          <cell r="C9919" t="str">
            <v>UN</v>
          </cell>
          <cell r="D9919">
            <v>2</v>
          </cell>
          <cell r="E9919">
            <v>298.45</v>
          </cell>
          <cell r="F9919">
            <v>382.29</v>
          </cell>
          <cell r="H9919">
            <v>414.33</v>
          </cell>
          <cell r="I9919" t="str">
            <v>MATE MHIS 7060</v>
          </cell>
        </row>
        <row r="9920">
          <cell r="A9920">
            <v>7061</v>
          </cell>
          <cell r="B9920" t="str">
            <v>TE PVC 90G NBR 10569 P/ REDE COLET ESG JE BBB DN 300MM</v>
          </cell>
          <cell r="C9920" t="str">
            <v>UN</v>
          </cell>
          <cell r="D9920">
            <v>2</v>
          </cell>
          <cell r="E9920">
            <v>457.99</v>
          </cell>
          <cell r="F9920">
            <v>586.64</v>
          </cell>
          <cell r="H9920">
            <v>635.80999999999995</v>
          </cell>
          <cell r="I9920" t="str">
            <v>MATE MHIS 7061</v>
          </cell>
        </row>
        <row r="9921">
          <cell r="A9921">
            <v>7065</v>
          </cell>
          <cell r="B9921" t="str">
            <v>TE PVC 90G NBR 10569 P/ REDE COLET ESG JE BBB DN 400MM</v>
          </cell>
          <cell r="C9921" t="str">
            <v>UN</v>
          </cell>
          <cell r="D9921">
            <v>2</v>
          </cell>
          <cell r="E9921">
            <v>506.42</v>
          </cell>
          <cell r="F9921">
            <v>648.67999999999995</v>
          </cell>
          <cell r="H9921">
            <v>703.05</v>
          </cell>
          <cell r="I9921" t="str">
            <v>MATE MHIS 7065</v>
          </cell>
        </row>
        <row r="9922">
          <cell r="A9922">
            <v>20172</v>
          </cell>
          <cell r="B9922" t="str">
            <v>TE PVC 90G NBR 10569 P/ REDE COLET ESG JE BBP DN 100MM</v>
          </cell>
          <cell r="C9922" t="str">
            <v>UN</v>
          </cell>
          <cell r="D9922">
            <v>2</v>
          </cell>
          <cell r="E9922">
            <v>11.16</v>
          </cell>
          <cell r="F9922">
            <v>14.3</v>
          </cell>
          <cell r="H9922">
            <v>15.5</v>
          </cell>
          <cell r="I9922" t="str">
            <v>MATE MHIS 20172</v>
          </cell>
        </row>
        <row r="9923">
          <cell r="A9923">
            <v>6314</v>
          </cell>
          <cell r="B9923" t="str">
            <v>TE REDUCAO FERRO GALV 90G C/ ROSCA 3" X 2.1/2"</v>
          </cell>
          <cell r="C9923" t="str">
            <v>UN</v>
          </cell>
          <cell r="D9923">
            <v>2</v>
          </cell>
          <cell r="E9923">
            <v>48.06</v>
          </cell>
          <cell r="F9923">
            <v>59.39</v>
          </cell>
          <cell r="H9923">
            <v>72.09</v>
          </cell>
          <cell r="I9923" t="str">
            <v>MATE MHIS 6314</v>
          </cell>
        </row>
        <row r="9924">
          <cell r="A9924">
            <v>6313</v>
          </cell>
          <cell r="B9924" t="str">
            <v>TE REDUCAO FERRO GALV 90G C/ ROSCA 3" X 2"</v>
          </cell>
          <cell r="C9924" t="str">
            <v>UN</v>
          </cell>
          <cell r="D9924">
            <v>2</v>
          </cell>
          <cell r="E9924">
            <v>47.67</v>
          </cell>
          <cell r="F9924">
            <v>58.91</v>
          </cell>
          <cell r="H9924">
            <v>71.5</v>
          </cell>
          <cell r="I9924" t="str">
            <v>MATE MHIS 6313</v>
          </cell>
        </row>
        <row r="9925">
          <cell r="A9925">
            <v>6315</v>
          </cell>
          <cell r="B9925" t="str">
            <v>TE REDUCAO FERRO GALV 90G C/ ROSCA 4" X 2"</v>
          </cell>
          <cell r="C9925" t="str">
            <v>UN</v>
          </cell>
          <cell r="D9925">
            <v>2</v>
          </cell>
          <cell r="E9925">
            <v>89.33</v>
          </cell>
          <cell r="F9925">
            <v>110.38</v>
          </cell>
          <cell r="H9925">
            <v>133.99</v>
          </cell>
          <cell r="I9925" t="str">
            <v>MATE MHIS 6315</v>
          </cell>
        </row>
        <row r="9926">
          <cell r="A9926">
            <v>6316</v>
          </cell>
          <cell r="B9926" t="str">
            <v>TE REDUCAO FERRO GALV 90G C/ ROSCA 4" X 3"</v>
          </cell>
          <cell r="C9926" t="str">
            <v>UN</v>
          </cell>
          <cell r="D9926">
            <v>2</v>
          </cell>
          <cell r="E9926">
            <v>89.33</v>
          </cell>
          <cell r="F9926">
            <v>110.38</v>
          </cell>
          <cell r="H9926">
            <v>133.99</v>
          </cell>
          <cell r="I9926" t="str">
            <v>MATE MHIS 6316</v>
          </cell>
        </row>
        <row r="9927">
          <cell r="A9927">
            <v>6319</v>
          </cell>
          <cell r="B9927" t="str">
            <v>TE REDUCAO FERRO GALV 90G ROSCA 1.1/2" X 1"</v>
          </cell>
          <cell r="C9927" t="str">
            <v>UN</v>
          </cell>
          <cell r="D9927">
            <v>2</v>
          </cell>
          <cell r="E9927">
            <v>11.44</v>
          </cell>
          <cell r="F9927">
            <v>14.14</v>
          </cell>
          <cell r="H9927">
            <v>17.16</v>
          </cell>
          <cell r="I9927" t="str">
            <v>MATE MHIS 6319</v>
          </cell>
        </row>
        <row r="9928">
          <cell r="A9928">
            <v>6304</v>
          </cell>
          <cell r="B9928" t="str">
            <v>TE REDUCAO FERRO GALV 90G ROSCA 1.1/2" X 3/4"</v>
          </cell>
          <cell r="C9928" t="str">
            <v>UN</v>
          </cell>
          <cell r="D9928">
            <v>2</v>
          </cell>
          <cell r="E9928">
            <v>11.17</v>
          </cell>
          <cell r="F9928">
            <v>13.8</v>
          </cell>
          <cell r="H9928">
            <v>16.760000000000002</v>
          </cell>
          <cell r="I9928" t="str">
            <v>MATE MHIS 6304</v>
          </cell>
        </row>
        <row r="9929">
          <cell r="A9929">
            <v>21116</v>
          </cell>
          <cell r="B9929" t="str">
            <v>TE REDUCAO FERRO GALV 90G ROSCA 1.1/4" X 3/4"</v>
          </cell>
          <cell r="C9929" t="str">
            <v>UN</v>
          </cell>
          <cell r="D9929">
            <v>2</v>
          </cell>
          <cell r="E9929">
            <v>10.61</v>
          </cell>
          <cell r="F9929">
            <v>13.11</v>
          </cell>
          <cell r="H9929">
            <v>15.92</v>
          </cell>
          <cell r="I9929" t="str">
            <v>MATE MHIS 21116</v>
          </cell>
        </row>
        <row r="9930">
          <cell r="A9930">
            <v>6320</v>
          </cell>
          <cell r="B9930" t="str">
            <v>TE REDUCAO FERRO GALV 90G ROSCA 1" X 1/2"</v>
          </cell>
          <cell r="C9930" t="str">
            <v>UN</v>
          </cell>
          <cell r="D9930">
            <v>2</v>
          </cell>
          <cell r="E9930">
            <v>6.35</v>
          </cell>
          <cell r="F9930">
            <v>7.85</v>
          </cell>
          <cell r="H9930">
            <v>9.5299999999999994</v>
          </cell>
          <cell r="I9930" t="str">
            <v>MATE MHIS 6320</v>
          </cell>
        </row>
        <row r="9931">
          <cell r="A9931">
            <v>6303</v>
          </cell>
          <cell r="B9931" t="str">
            <v>TE REDUCAO FERRO GALV 90G ROSCA 1" X 3/4"</v>
          </cell>
          <cell r="C9931" t="str">
            <v>UN</v>
          </cell>
          <cell r="D9931">
            <v>2</v>
          </cell>
          <cell r="E9931">
            <v>6.5</v>
          </cell>
          <cell r="F9931">
            <v>8.0299999999999994</v>
          </cell>
          <cell r="H9931">
            <v>9.75</v>
          </cell>
          <cell r="I9931" t="str">
            <v>MATE MHIS 6303</v>
          </cell>
        </row>
        <row r="9932">
          <cell r="A9932">
            <v>6308</v>
          </cell>
          <cell r="B9932" t="str">
            <v>TE REDUCAO FERRO GALV 90G ROSCA 2.1/2" X 1.1/2"</v>
          </cell>
          <cell r="C9932" t="str">
            <v>UN</v>
          </cell>
          <cell r="D9932">
            <v>2</v>
          </cell>
          <cell r="E9932">
            <v>36.880000000000003</v>
          </cell>
          <cell r="F9932">
            <v>45.58</v>
          </cell>
          <cell r="H9932">
            <v>55.33</v>
          </cell>
          <cell r="I9932" t="str">
            <v>MATE MHIS 6308</v>
          </cell>
        </row>
        <row r="9933">
          <cell r="A9933">
            <v>6317</v>
          </cell>
          <cell r="B9933" t="str">
            <v>TE REDUCAO FERRO GALV 90G ROSCA 2.1/2" X 1.1/4"</v>
          </cell>
          <cell r="C9933" t="str">
            <v>UN</v>
          </cell>
          <cell r="D9933">
            <v>2</v>
          </cell>
          <cell r="E9933">
            <v>36.44</v>
          </cell>
          <cell r="F9933">
            <v>45.04</v>
          </cell>
          <cell r="H9933">
            <v>54.67</v>
          </cell>
          <cell r="I9933" t="str">
            <v>MATE MHIS 6317</v>
          </cell>
        </row>
        <row r="9934">
          <cell r="A9934">
            <v>6307</v>
          </cell>
          <cell r="B9934" t="str">
            <v>TE REDUCAO FERRO GALV 90G ROSCA 2.1/2" X 1"</v>
          </cell>
          <cell r="C9934" t="str">
            <v>UN</v>
          </cell>
          <cell r="D9934">
            <v>2</v>
          </cell>
          <cell r="E9934">
            <v>36.74</v>
          </cell>
          <cell r="F9934">
            <v>45.4</v>
          </cell>
          <cell r="H9934">
            <v>55.11</v>
          </cell>
          <cell r="I9934" t="str">
            <v>MATE MHIS 6307</v>
          </cell>
        </row>
        <row r="9935">
          <cell r="A9935">
            <v>6309</v>
          </cell>
          <cell r="B9935" t="str">
            <v>TE REDUCAO FERRO GALV 90G ROSCA 2.1/2" X 2"</v>
          </cell>
          <cell r="C9935" t="str">
            <v>UN</v>
          </cell>
          <cell r="D9935">
            <v>2</v>
          </cell>
          <cell r="E9935">
            <v>36.74</v>
          </cell>
          <cell r="F9935">
            <v>45.4</v>
          </cell>
          <cell r="H9935">
            <v>55.11</v>
          </cell>
          <cell r="I9935" t="str">
            <v>MATE MHIS 6309</v>
          </cell>
        </row>
        <row r="9936">
          <cell r="A9936">
            <v>6318</v>
          </cell>
          <cell r="B9936" t="str">
            <v>TE REDUCAO FERRO GALV 90G ROSCA 2" X 1.1/2"</v>
          </cell>
          <cell r="C9936" t="str">
            <v>UN</v>
          </cell>
          <cell r="D9936">
            <v>2</v>
          </cell>
          <cell r="E9936">
            <v>20.76</v>
          </cell>
          <cell r="F9936">
            <v>25.66</v>
          </cell>
          <cell r="H9936">
            <v>31.15</v>
          </cell>
          <cell r="I9936" t="str">
            <v>MATE MHIS 6318</v>
          </cell>
        </row>
        <row r="9937">
          <cell r="A9937">
            <v>6306</v>
          </cell>
          <cell r="B9937" t="str">
            <v>TE REDUCAO FERRO GALV 90G ROSCA 2" X 1.1/4"</v>
          </cell>
          <cell r="C9937" t="str">
            <v>UN</v>
          </cell>
          <cell r="D9937">
            <v>2</v>
          </cell>
          <cell r="E9937">
            <v>20.420000000000002</v>
          </cell>
          <cell r="F9937">
            <v>25.24</v>
          </cell>
          <cell r="H9937">
            <v>30.64</v>
          </cell>
          <cell r="I9937" t="str">
            <v>MATE MHIS 6306</v>
          </cell>
        </row>
        <row r="9938">
          <cell r="A9938">
            <v>6305</v>
          </cell>
          <cell r="B9938" t="str">
            <v>TE REDUCAO FERRO GALV 90G ROSCA 2" X 1"</v>
          </cell>
          <cell r="C9938" t="str">
            <v>UN</v>
          </cell>
          <cell r="D9938">
            <v>2</v>
          </cell>
          <cell r="E9938">
            <v>20.18</v>
          </cell>
          <cell r="F9938">
            <v>24.94</v>
          </cell>
          <cell r="H9938">
            <v>30.27</v>
          </cell>
          <cell r="I9938" t="str">
            <v>MATE MHIS 6305</v>
          </cell>
        </row>
        <row r="9939">
          <cell r="A9939" t="str">
            <v>ÓDIGO</v>
          </cell>
          <cell r="B9939" t="str">
            <v>| DESCRIÇÃO DO INSUMO</v>
          </cell>
          <cell r="C9939" t="str">
            <v>| UNID.</v>
          </cell>
          <cell r="D9939" t="str">
            <v>| CAT.</v>
          </cell>
          <cell r="E9939" t="str">
            <v>P R E Ç O</v>
          </cell>
          <cell r="F9939" t="str">
            <v>S  C A L C</v>
          </cell>
          <cell r="G9939" t="str">
            <v>U L A</v>
          </cell>
          <cell r="H9939" t="str">
            <v>D O S  |</v>
          </cell>
          <cell r="I9939" t="str">
            <v>COD.INTELIGENTE</v>
          </cell>
        </row>
        <row r="9940">
          <cell r="D9940">
            <v>1</v>
          </cell>
          <cell r="E9940" t="str">
            <v>.QUARTIL</v>
          </cell>
          <cell r="F9940" t="str">
            <v>MEDIANO</v>
          </cell>
          <cell r="G9940">
            <v>3</v>
          </cell>
          <cell r="H9940" t="str">
            <v>.QUARTIL</v>
          </cell>
        </row>
        <row r="9942">
          <cell r="A9942" t="str">
            <v>íNCULO..</v>
          </cell>
          <cell r="B9942" t="str">
            <v>...: NACIONAL CAIXA</v>
          </cell>
        </row>
        <row r="9944">
          <cell r="A9944">
            <v>6302</v>
          </cell>
          <cell r="B9944" t="str">
            <v>TE REDUCAO FERRO GALV 90G ROSCA 3/4" X 1/2"</v>
          </cell>
          <cell r="C9944" t="str">
            <v>UN</v>
          </cell>
          <cell r="D9944">
            <v>2</v>
          </cell>
          <cell r="E9944">
            <v>3.89</v>
          </cell>
          <cell r="F9944">
            <v>4.8099999999999996</v>
          </cell>
          <cell r="H9944">
            <v>5.84</v>
          </cell>
          <cell r="I9944" t="str">
            <v>MATE MHIS 6302</v>
          </cell>
        </row>
        <row r="9945">
          <cell r="A9945">
            <v>6312</v>
          </cell>
          <cell r="B9945" t="str">
            <v>TE REDUCAO FERRO GALV 90G ROSCA 3" X 1.1/2"</v>
          </cell>
          <cell r="C9945" t="str">
            <v>UN</v>
          </cell>
          <cell r="D9945">
            <v>2</v>
          </cell>
          <cell r="E9945">
            <v>47.67</v>
          </cell>
          <cell r="F9945">
            <v>58.91</v>
          </cell>
          <cell r="H9945">
            <v>71.5</v>
          </cell>
          <cell r="I9945" t="str">
            <v>MATE MHIS 6312</v>
          </cell>
        </row>
        <row r="9946">
          <cell r="A9946">
            <v>6311</v>
          </cell>
          <cell r="B9946" t="str">
            <v>TE REDUCAO FERRO GALV 90G ROSCA 3" X 1.1/4"</v>
          </cell>
          <cell r="C9946" t="str">
            <v>UN</v>
          </cell>
          <cell r="D9946">
            <v>2</v>
          </cell>
          <cell r="E9946">
            <v>47.08</v>
          </cell>
          <cell r="F9946">
            <v>58.18</v>
          </cell>
          <cell r="H9946">
            <v>70.63</v>
          </cell>
          <cell r="I9946" t="str">
            <v>MATE MHIS 6311</v>
          </cell>
        </row>
        <row r="9947">
          <cell r="A9947">
            <v>6310</v>
          </cell>
          <cell r="B9947" t="str">
            <v>TE REDUCAO FERRO GALV 90G ROSCA 3" X 1"</v>
          </cell>
          <cell r="C9947" t="str">
            <v>UN</v>
          </cell>
          <cell r="D9947">
            <v>2</v>
          </cell>
          <cell r="E9947">
            <v>46.5</v>
          </cell>
          <cell r="F9947">
            <v>57.46</v>
          </cell>
          <cell r="H9947">
            <v>69.75</v>
          </cell>
          <cell r="I9947" t="str">
            <v>MATE MHIS 6310</v>
          </cell>
        </row>
        <row r="9948">
          <cell r="A9948">
            <v>7119</v>
          </cell>
          <cell r="B9948" t="str">
            <v>TE REDUCAO PVC C/ ROSCA 90G P/ AGUA FRIA PREDIAL 1 X 3/4"</v>
          </cell>
          <cell r="C9948" t="str">
            <v>UN</v>
          </cell>
          <cell r="D9948">
            <v>2</v>
          </cell>
          <cell r="E9948">
            <v>2.56</v>
          </cell>
          <cell r="F9948">
            <v>4.01</v>
          </cell>
          <cell r="H9948">
            <v>4.91</v>
          </cell>
          <cell r="I9948" t="str">
            <v>MATE MHIS 7119</v>
          </cell>
        </row>
        <row r="9949">
          <cell r="A9949">
            <v>7126</v>
          </cell>
          <cell r="B9949" t="str">
            <v>TE REDUCAO PVC C/ ROSCA 90G P/ AGUA FRIA PREDIAL 1.1/2" X 3/</v>
          </cell>
          <cell r="C9949" t="str">
            <v>UN</v>
          </cell>
          <cell r="D9949">
            <v>2</v>
          </cell>
          <cell r="E9949">
            <v>7.28</v>
          </cell>
          <cell r="F9949">
            <v>8.24</v>
          </cell>
          <cell r="H9949">
            <v>9.1999999999999993</v>
          </cell>
          <cell r="I9949" t="str">
            <v>MATE MHIS 7126</v>
          </cell>
        </row>
        <row r="9950">
          <cell r="B9950" t="str">
            <v>4"</v>
          </cell>
        </row>
        <row r="9951">
          <cell r="A9951">
            <v>7120</v>
          </cell>
          <cell r="B9951" t="str">
            <v>TE REDUCAO PVC C/ ROSCA 90G P/ AGUA FRIA PREDIAL 3/4 X 1/2"</v>
          </cell>
          <cell r="C9951" t="str">
            <v>UN</v>
          </cell>
          <cell r="D9951">
            <v>2</v>
          </cell>
          <cell r="E9951">
            <v>1.73</v>
          </cell>
          <cell r="F9951">
            <v>2.72</v>
          </cell>
          <cell r="H9951">
            <v>3.33</v>
          </cell>
          <cell r="I9951" t="str">
            <v>MATE MHIS 7120</v>
          </cell>
        </row>
        <row r="9952">
          <cell r="A9952">
            <v>20176</v>
          </cell>
          <cell r="B9952" t="str">
            <v>TE REDUCAO PVC LEVE 90G CURTO C/ BOLSA P/ ANEL 150 X 100MM</v>
          </cell>
          <cell r="C9952" t="str">
            <v>UN</v>
          </cell>
          <cell r="D9952">
            <v>2</v>
          </cell>
          <cell r="E9952">
            <v>28.57</v>
          </cell>
          <cell r="F9952">
            <v>44.79</v>
          </cell>
          <cell r="H9952">
            <v>54.83</v>
          </cell>
          <cell r="I9952" t="str">
            <v>MATE MHIS 20176</v>
          </cell>
        </row>
        <row r="9953">
          <cell r="A9953">
            <v>11378</v>
          </cell>
          <cell r="B9953" t="str">
            <v>TE REDUCAO PVC PBA NBR 10351 P/ REDE AGUA BBB JE DN 100 X 50</v>
          </cell>
          <cell r="C9953" t="str">
            <v>UN</v>
          </cell>
          <cell r="D9953">
            <v>2</v>
          </cell>
          <cell r="E9953">
            <v>30.2</v>
          </cell>
          <cell r="F9953">
            <v>38.69</v>
          </cell>
          <cell r="H9953">
            <v>41.93</v>
          </cell>
          <cell r="I9953" t="str">
            <v>MATE MHIS 11378</v>
          </cell>
        </row>
        <row r="9954">
          <cell r="B9954" t="str">
            <v>/DE 110 X 60MM</v>
          </cell>
        </row>
        <row r="9955">
          <cell r="A9955">
            <v>11379</v>
          </cell>
          <cell r="B9955" t="str">
            <v>TE REDUCAO PVC PBA NBR 10351 P/ REDE AGUA BBB JE DN 100 X 75</v>
          </cell>
          <cell r="C9955" t="str">
            <v>UN</v>
          </cell>
          <cell r="D9955">
            <v>2</v>
          </cell>
          <cell r="E9955">
            <v>32.99</v>
          </cell>
          <cell r="F9955">
            <v>42.25</v>
          </cell>
          <cell r="H9955">
            <v>45.79</v>
          </cell>
          <cell r="I9955" t="str">
            <v>MATE MHIS 11379</v>
          </cell>
        </row>
        <row r="9956">
          <cell r="B9956" t="str">
            <v>/DE 110 X 85MM</v>
          </cell>
        </row>
        <row r="9957">
          <cell r="A9957">
            <v>11493</v>
          </cell>
          <cell r="B9957" t="str">
            <v>TE REDUCAO PVC PBA NBR 10351 P/ REDE AGUA BBB JE DN 75 X 50</v>
          </cell>
          <cell r="C9957" t="str">
            <v>UN</v>
          </cell>
          <cell r="D9957">
            <v>2</v>
          </cell>
          <cell r="E9957">
            <v>16.690000000000001</v>
          </cell>
          <cell r="F9957">
            <v>21.38</v>
          </cell>
          <cell r="H9957">
            <v>23.18</v>
          </cell>
          <cell r="I9957" t="str">
            <v>MATE MHIS 11493</v>
          </cell>
        </row>
        <row r="9958">
          <cell r="B9958" t="str">
            <v>/DE 85 X 60MM</v>
          </cell>
        </row>
        <row r="9959">
          <cell r="A9959">
            <v>7106</v>
          </cell>
          <cell r="B9959" t="str">
            <v>TE REDUCAO PVC SOLD 90G P/ AGUA FRIA PREDIAL 110 MM X 60 MM</v>
          </cell>
          <cell r="C9959" t="str">
            <v>UN</v>
          </cell>
          <cell r="D9959">
            <v>2</v>
          </cell>
          <cell r="E9959">
            <v>39.93</v>
          </cell>
          <cell r="F9959">
            <v>62.59</v>
          </cell>
          <cell r="H9959">
            <v>76.62</v>
          </cell>
          <cell r="I9959" t="str">
            <v>MATE MHIS 7106</v>
          </cell>
        </row>
        <row r="9960">
          <cell r="A9960">
            <v>7104</v>
          </cell>
          <cell r="B9960" t="str">
            <v>TE REDUCAO PVC SOLD 90G P/ AGUA FRIA PREDIAL 25 MM X 20 MM</v>
          </cell>
          <cell r="C9960" t="str">
            <v>UN</v>
          </cell>
          <cell r="D9960">
            <v>2</v>
          </cell>
          <cell r="E9960">
            <v>1.1299999999999999</v>
          </cell>
          <cell r="F9960">
            <v>1.78</v>
          </cell>
          <cell r="H9960">
            <v>2.1800000000000002</v>
          </cell>
          <cell r="I9960" t="str">
            <v>MATE MHIS 7104</v>
          </cell>
        </row>
        <row r="9961">
          <cell r="A9961">
            <v>7136</v>
          </cell>
          <cell r="B9961" t="str">
            <v>TE REDUCAO PVC SOLD 90G P/ AGUA FRIA PREDIAL 32 MM X 25 MM</v>
          </cell>
          <cell r="C9961" t="str">
            <v>UN</v>
          </cell>
          <cell r="D9961">
            <v>2</v>
          </cell>
          <cell r="E9961">
            <v>2.19</v>
          </cell>
          <cell r="F9961">
            <v>3.43</v>
          </cell>
          <cell r="H9961">
            <v>4.2</v>
          </cell>
          <cell r="I9961" t="str">
            <v>MATE MHIS 7136</v>
          </cell>
        </row>
        <row r="9962">
          <cell r="A9962">
            <v>7128</v>
          </cell>
          <cell r="B9962" t="str">
            <v>TE REDUCAO PVC SOLD 90G P/ AGUA FRIA PREDIAL 40 MM X 32 MM</v>
          </cell>
          <cell r="C9962" t="str">
            <v>UN</v>
          </cell>
          <cell r="D9962">
            <v>2</v>
          </cell>
          <cell r="E9962">
            <v>3.04</v>
          </cell>
          <cell r="F9962">
            <v>4.7699999999999996</v>
          </cell>
          <cell r="H9962">
            <v>5.84</v>
          </cell>
          <cell r="I9962" t="str">
            <v>MATE MHIS 7128</v>
          </cell>
        </row>
        <row r="9963">
          <cell r="A9963">
            <v>7108</v>
          </cell>
          <cell r="B9963" t="str">
            <v>TE REDUCAO PVC SOLD 90G P/ AGUA FRIA PREDIAL 50 MM X 20 MM</v>
          </cell>
          <cell r="C9963" t="str">
            <v>UN</v>
          </cell>
          <cell r="D9963">
            <v>2</v>
          </cell>
          <cell r="E9963">
            <v>4.12</v>
          </cell>
          <cell r="F9963">
            <v>6.46</v>
          </cell>
          <cell r="H9963">
            <v>7.91</v>
          </cell>
          <cell r="I9963" t="str">
            <v>MATE MHIS 7108</v>
          </cell>
        </row>
        <row r="9964">
          <cell r="A9964">
            <v>7129</v>
          </cell>
          <cell r="B9964" t="str">
            <v>TE REDUCAO PVC SOLD 90G P/ AGUA FRIA PREDIAL 50 MM X 25 MM</v>
          </cell>
          <cell r="C9964" t="str">
            <v>UN</v>
          </cell>
          <cell r="D9964">
            <v>2</v>
          </cell>
          <cell r="E9964">
            <v>3.47</v>
          </cell>
          <cell r="F9964">
            <v>5.44</v>
          </cell>
          <cell r="H9964">
            <v>6.66</v>
          </cell>
          <cell r="I9964" t="str">
            <v>MATE MHIS 7129</v>
          </cell>
        </row>
        <row r="9965">
          <cell r="A9965">
            <v>7130</v>
          </cell>
          <cell r="B9965" t="str">
            <v>TE REDUCAO PVC SOLD 90G P/ AGUA FRIA PREDIAL 50 MM X 32 MM</v>
          </cell>
          <cell r="C9965" t="str">
            <v>UN</v>
          </cell>
          <cell r="D9965">
            <v>2</v>
          </cell>
          <cell r="E9965">
            <v>5.43</v>
          </cell>
          <cell r="F9965">
            <v>8.52</v>
          </cell>
          <cell r="H9965">
            <v>10.43</v>
          </cell>
          <cell r="I9965" t="str">
            <v>MATE MHIS 7130</v>
          </cell>
        </row>
        <row r="9966">
          <cell r="A9966">
            <v>7131</v>
          </cell>
          <cell r="B9966" t="str">
            <v>TE REDUCAO PVC SOLD 90G P/ AGUA FRIA PREDIAL 50 MM X 40 MM</v>
          </cell>
          <cell r="C9966" t="str">
            <v>UN</v>
          </cell>
          <cell r="D9966">
            <v>2</v>
          </cell>
          <cell r="E9966">
            <v>6.77</v>
          </cell>
          <cell r="F9966">
            <v>10.61</v>
          </cell>
          <cell r="H9966">
            <v>12.99</v>
          </cell>
          <cell r="I9966" t="str">
            <v>MATE MHIS 7131</v>
          </cell>
        </row>
        <row r="9967">
          <cell r="A9967">
            <v>7132</v>
          </cell>
          <cell r="B9967" t="str">
            <v>TE REDUCAO PVC SOLD 90G P/ AGUA FRIA PREDIAL 75 MM X 50 MM</v>
          </cell>
          <cell r="C9967" t="str">
            <v>UN</v>
          </cell>
          <cell r="D9967">
            <v>2</v>
          </cell>
          <cell r="E9967">
            <v>15.02</v>
          </cell>
          <cell r="F9967">
            <v>23.55</v>
          </cell>
          <cell r="H9967">
            <v>28.83</v>
          </cell>
          <cell r="I9967" t="str">
            <v>MATE MHIS 7132</v>
          </cell>
        </row>
        <row r="9968">
          <cell r="A9968">
            <v>7133</v>
          </cell>
          <cell r="B9968" t="str">
            <v>TE REDUCAO PVC SOLD 90G P/ AGUA FRIA PREDIAL 85 MM X 60 MM</v>
          </cell>
          <cell r="C9968" t="str">
            <v>UN</v>
          </cell>
          <cell r="D9968">
            <v>2</v>
          </cell>
          <cell r="E9968">
            <v>32.24</v>
          </cell>
          <cell r="F9968">
            <v>50.54</v>
          </cell>
          <cell r="H9968">
            <v>61.87</v>
          </cell>
          <cell r="I9968" t="str">
            <v>MATE MHIS 7133</v>
          </cell>
        </row>
        <row r="9969">
          <cell r="A9969">
            <v>7066</v>
          </cell>
          <cell r="B9969" t="str">
            <v>TE REDUCAO PVC 90G NBR 10569 P/ REDE COLET ESG JE BBB DN 200</v>
          </cell>
          <cell r="C9969" t="str">
            <v>UN</v>
          </cell>
          <cell r="D9969">
            <v>2</v>
          </cell>
          <cell r="E9969">
            <v>91.67</v>
          </cell>
          <cell r="F9969">
            <v>117.42</v>
          </cell>
          <cell r="H9969">
            <v>127.26</v>
          </cell>
          <cell r="I9969" t="str">
            <v>MATE MHIS 7066</v>
          </cell>
        </row>
        <row r="9970">
          <cell r="A9970" t="str">
            <v>ÓDIGO</v>
          </cell>
          <cell r="B9970" t="str">
            <v>| DESCRIÇÃO DO INSUMO</v>
          </cell>
          <cell r="C9970" t="str">
            <v>| UNID.</v>
          </cell>
          <cell r="D9970" t="str">
            <v>| CAT.</v>
          </cell>
          <cell r="E9970" t="str">
            <v>P R E Ç O</v>
          </cell>
          <cell r="F9970" t="str">
            <v>S  C A L C</v>
          </cell>
          <cell r="G9970" t="str">
            <v>U L A</v>
          </cell>
          <cell r="H9970" t="str">
            <v>D O S  |</v>
          </cell>
          <cell r="I9970" t="str">
            <v>COD.INTELIGENTE</v>
          </cell>
        </row>
        <row r="9971">
          <cell r="D9971">
            <v>1</v>
          </cell>
          <cell r="E9971" t="str">
            <v>.QUARTIL</v>
          </cell>
          <cell r="F9971" t="str">
            <v>MEDIANO</v>
          </cell>
          <cell r="G9971">
            <v>3</v>
          </cell>
          <cell r="H9971" t="str">
            <v>.QUARTIL</v>
          </cell>
        </row>
        <row r="9973">
          <cell r="A9973" t="str">
            <v>íNCULO..</v>
          </cell>
          <cell r="B9973" t="str">
            <v>...: NACIONAL CAIXA</v>
          </cell>
        </row>
        <row r="9975">
          <cell r="B9975" t="str">
            <v>X 150MM</v>
          </cell>
        </row>
        <row r="9976">
          <cell r="A9976">
            <v>7068</v>
          </cell>
          <cell r="B9976" t="str">
            <v>TE REDUCAO PVC 90G NBR 10569 P/ REDE COLET ESG JE BBB DN 250</v>
          </cell>
          <cell r="C9976" t="str">
            <v>UN</v>
          </cell>
          <cell r="D9976">
            <v>2</v>
          </cell>
          <cell r="E9976">
            <v>162.04</v>
          </cell>
          <cell r="F9976">
            <v>207.56</v>
          </cell>
          <cell r="H9976">
            <v>224.96</v>
          </cell>
          <cell r="I9976" t="str">
            <v>MATE MHIS 7068</v>
          </cell>
        </row>
        <row r="9977">
          <cell r="B9977" t="str">
            <v>X 150MM</v>
          </cell>
        </row>
        <row r="9978">
          <cell r="A9978">
            <v>7091</v>
          </cell>
          <cell r="B9978" t="str">
            <v>TE SANITARIO PVC P/ ESG PREDIAL DN 100 X 100MM</v>
          </cell>
          <cell r="C9978" t="str">
            <v>UN</v>
          </cell>
          <cell r="D9978">
            <v>2</v>
          </cell>
          <cell r="E9978">
            <v>6.29</v>
          </cell>
          <cell r="F9978">
            <v>9.86</v>
          </cell>
          <cell r="H9978">
            <v>12.07</v>
          </cell>
          <cell r="I9978" t="str">
            <v>MATE MHIS 7091</v>
          </cell>
        </row>
        <row r="9979">
          <cell r="A9979">
            <v>11655</v>
          </cell>
          <cell r="B9979" t="str">
            <v>TE SANITARIO PVC P/ ESG PREDIAL DN 100X50MM</v>
          </cell>
          <cell r="C9979" t="str">
            <v>UN</v>
          </cell>
          <cell r="D9979">
            <v>2</v>
          </cell>
          <cell r="E9979">
            <v>5.77</v>
          </cell>
          <cell r="F9979">
            <v>9.0500000000000007</v>
          </cell>
          <cell r="H9979">
            <v>11.08</v>
          </cell>
          <cell r="I9979" t="str">
            <v>MATE MHIS 11655</v>
          </cell>
        </row>
        <row r="9980">
          <cell r="A9980">
            <v>11656</v>
          </cell>
          <cell r="B9980" t="str">
            <v>TE SANITARIO PVC P/ ESG PREDIAL DN 100X75MM</v>
          </cell>
          <cell r="C9980" t="str">
            <v>UN</v>
          </cell>
          <cell r="D9980">
            <v>2</v>
          </cell>
          <cell r="E9980">
            <v>5.49</v>
          </cell>
          <cell r="F9980">
            <v>8.61</v>
          </cell>
          <cell r="H9980">
            <v>10.54</v>
          </cell>
          <cell r="I9980" t="str">
            <v>MATE MHIS 11656</v>
          </cell>
        </row>
        <row r="9981">
          <cell r="A9981">
            <v>7097</v>
          </cell>
          <cell r="B9981" t="str">
            <v>TE SANITARIO PVC P/ ESG PREDIAL DN 50 X 50MM</v>
          </cell>
          <cell r="C9981" t="str">
            <v>UN</v>
          </cell>
          <cell r="D9981">
            <v>2</v>
          </cell>
          <cell r="E9981">
            <v>2.4700000000000002</v>
          </cell>
          <cell r="F9981">
            <v>3.88</v>
          </cell>
          <cell r="H9981">
            <v>4.75</v>
          </cell>
          <cell r="I9981" t="str">
            <v>MATE MHIS 7097</v>
          </cell>
        </row>
        <row r="9982">
          <cell r="A9982">
            <v>11657</v>
          </cell>
          <cell r="B9982" t="str">
            <v>TE SANITARIO PVC P/ ESG PREDIAL DN 75X50 MM</v>
          </cell>
          <cell r="C9982" t="str">
            <v>UN</v>
          </cell>
          <cell r="D9982">
            <v>2</v>
          </cell>
          <cell r="E9982">
            <v>4.63</v>
          </cell>
          <cell r="F9982">
            <v>7.27</v>
          </cell>
          <cell r="H9982">
            <v>8.9</v>
          </cell>
          <cell r="I9982" t="str">
            <v>MATE MHIS 11657</v>
          </cell>
        </row>
        <row r="9983">
          <cell r="A9983">
            <v>11658</v>
          </cell>
          <cell r="B9983" t="str">
            <v>TE SANITARIO PVC P/ ESG PREDIAL DN 75X75 MM</v>
          </cell>
          <cell r="C9983" t="str">
            <v>UN</v>
          </cell>
          <cell r="D9983">
            <v>2</v>
          </cell>
          <cell r="E9983">
            <v>6.4</v>
          </cell>
          <cell r="F9983">
            <v>10.029999999999999</v>
          </cell>
          <cell r="H9983">
            <v>12.28</v>
          </cell>
          <cell r="I9983" t="str">
            <v>MATE MHIS 11658</v>
          </cell>
        </row>
        <row r="9984">
          <cell r="A9984">
            <v>7153</v>
          </cell>
          <cell r="B9984" t="str">
            <v>TECNICO DE LABORATORIO</v>
          </cell>
          <cell r="C9984" t="str">
            <v>H</v>
          </cell>
          <cell r="D9984">
            <v>2</v>
          </cell>
          <cell r="E9984">
            <v>4.99</v>
          </cell>
          <cell r="F9984">
            <v>4.99</v>
          </cell>
          <cell r="H9984">
            <v>4.99</v>
          </cell>
          <cell r="I9984" t="str">
            <v>MOBR MOBA 7153</v>
          </cell>
        </row>
        <row r="9985">
          <cell r="A9985">
            <v>6175</v>
          </cell>
          <cell r="B9985" t="str">
            <v>TECNICO DE SONDAGEM</v>
          </cell>
          <cell r="C9985" t="str">
            <v>H</v>
          </cell>
          <cell r="D9985">
            <v>2</v>
          </cell>
          <cell r="E9985">
            <v>5.22</v>
          </cell>
          <cell r="F9985">
            <v>5.22</v>
          </cell>
          <cell r="H9985">
            <v>5.22</v>
          </cell>
          <cell r="I9985" t="str">
            <v>MOBR MOBA 6175</v>
          </cell>
        </row>
        <row r="9986">
          <cell r="A9986">
            <v>10914</v>
          </cell>
          <cell r="B9986" t="str">
            <v>TELA ACO SOLDADA L-92 15X30CM CA-60 FIO 4,2X3,4MM 0,99KG/M2</v>
          </cell>
          <cell r="C9986" t="str">
            <v>KG</v>
          </cell>
          <cell r="D9986">
            <v>2</v>
          </cell>
          <cell r="E9986">
            <v>11.43</v>
          </cell>
          <cell r="F9986">
            <v>11.59</v>
          </cell>
          <cell r="H9986">
            <v>11.76</v>
          </cell>
          <cell r="I9986" t="str">
            <v>MATE MDIV 10914</v>
          </cell>
        </row>
        <row r="9987">
          <cell r="B9987" t="str">
            <v>LARG=2,45M</v>
          </cell>
        </row>
        <row r="9988">
          <cell r="A9988">
            <v>10915</v>
          </cell>
          <cell r="B9988" t="str">
            <v>TELA ACO SOLDADA NERVURADA CA - 60, Q-61, (0,97 KG/M2), DIÂM</v>
          </cell>
          <cell r="C9988" t="str">
            <v>KG</v>
          </cell>
          <cell r="D9988">
            <v>2</v>
          </cell>
          <cell r="E9988">
            <v>4.32</v>
          </cell>
          <cell r="F9988">
            <v>4.38</v>
          </cell>
          <cell r="H9988">
            <v>4.4400000000000004</v>
          </cell>
          <cell r="I9988" t="str">
            <v>MATE MDIV 10915</v>
          </cell>
        </row>
        <row r="9989">
          <cell r="B9989" t="str">
            <v>ETRO DO FIO = 3,4 MM, LARGURA = 2,45 X 120 METROS DE COMPRIM</v>
          </cell>
        </row>
        <row r="9990">
          <cell r="B9990" t="str">
            <v>ENTO, ESPAÇAMENTO DA MALHA = 15X15CM</v>
          </cell>
        </row>
        <row r="9991">
          <cell r="A9991">
            <v>10916</v>
          </cell>
          <cell r="B9991" t="str">
            <v>TELA ACO SOLDADA NERVURADA CA - 60, Q-92 (1,48 KG/M2), DIÂME</v>
          </cell>
          <cell r="C9991" t="str">
            <v>KG</v>
          </cell>
          <cell r="D9991">
            <v>2</v>
          </cell>
          <cell r="E9991">
            <v>4.28</v>
          </cell>
          <cell r="F9991">
            <v>4.34</v>
          </cell>
          <cell r="H9991">
            <v>4.4000000000000004</v>
          </cell>
          <cell r="I9991" t="str">
            <v>MATE MDIV 10916</v>
          </cell>
        </row>
        <row r="9992">
          <cell r="B9992" t="str">
            <v>TRO DO FIO = 4,2 MM, LARGURA = 2,45 X 60 METROS DE COMPRIMEN</v>
          </cell>
        </row>
        <row r="9993">
          <cell r="B9993" t="str">
            <v>TO, ESPAÇAMENTO DA MALHA = 15X15CM</v>
          </cell>
        </row>
        <row r="9994">
          <cell r="A9994">
            <v>7154</v>
          </cell>
          <cell r="B9994" t="str">
            <v>TELA ACO SOLDADA NERVURADA CA-60, Q-138, (2,20 KG/M2), DIÂME</v>
          </cell>
          <cell r="C9994" t="str">
            <v>KG</v>
          </cell>
          <cell r="D9994">
            <v>2</v>
          </cell>
          <cell r="E9994">
            <v>4.3499999999999996</v>
          </cell>
          <cell r="F9994">
            <v>4.41</v>
          </cell>
          <cell r="H9994">
            <v>4.47</v>
          </cell>
          <cell r="I9994" t="str">
            <v>MATE MDIV 7154</v>
          </cell>
        </row>
        <row r="9995">
          <cell r="B9995" t="str">
            <v>TRO DO FIO=4,2MM, LARGURA=2,45 X 120 METROS DE COMPRIMENTO,</v>
          </cell>
        </row>
        <row r="9996">
          <cell r="B9996" t="str">
            <v>ESPAÇAMENTO DA MALHA = 10 X 10 CM</v>
          </cell>
        </row>
        <row r="9997">
          <cell r="A9997">
            <v>7155</v>
          </cell>
          <cell r="B9997" t="str">
            <v>TELA ACO SOLDADA NERVURADA CA-60, Q-138, (2,20KG/M2), DIÂMET</v>
          </cell>
          <cell r="C9997" t="str">
            <v>M2</v>
          </cell>
          <cell r="D9997">
            <v>2</v>
          </cell>
          <cell r="E9997">
            <v>9.67</v>
          </cell>
          <cell r="F9997">
            <v>9.81</v>
          </cell>
          <cell r="H9997">
            <v>9.9499999999999993</v>
          </cell>
          <cell r="I9997" t="str">
            <v>MATE MDIV 7155</v>
          </cell>
        </row>
        <row r="9998">
          <cell r="B9998" t="str">
            <v>RO DO FIO =4,2MM, LARGURA=2,45 X 120 METROS DE COMPRIMENTO,</v>
          </cell>
        </row>
        <row r="9999">
          <cell r="B9999" t="str">
            <v>ESPAÇAMENTO DA MALHA = 10 X 10 CM</v>
          </cell>
        </row>
        <row r="10000">
          <cell r="A10000">
            <v>10917</v>
          </cell>
          <cell r="B10000" t="str">
            <v>TELA ACO SOLDADA NERVURADA CA-60, Q-61, (0,97 KG/M2), DIÂMET</v>
          </cell>
          <cell r="C10000" t="str">
            <v>M2</v>
          </cell>
          <cell r="D10000">
            <v>2</v>
          </cell>
          <cell r="E10000">
            <v>4.1900000000000004</v>
          </cell>
          <cell r="F10000">
            <v>4.25</v>
          </cell>
          <cell r="H10000">
            <v>4.3099999999999996</v>
          </cell>
          <cell r="I10000" t="str">
            <v>MATE MDIV 10917</v>
          </cell>
        </row>
        <row r="10001">
          <cell r="A10001" t="str">
            <v>ÓDIGO</v>
          </cell>
          <cell r="B10001" t="str">
            <v>| DESCRIÇÃO DO INSUMO</v>
          </cell>
          <cell r="C10001" t="str">
            <v>| UNID.</v>
          </cell>
          <cell r="D10001" t="str">
            <v>| CAT.</v>
          </cell>
          <cell r="E10001" t="str">
            <v>P R E Ç O</v>
          </cell>
          <cell r="F10001" t="str">
            <v>S  C A L C</v>
          </cell>
          <cell r="G10001" t="str">
            <v>U L A</v>
          </cell>
          <cell r="H10001" t="str">
            <v>D O S  |</v>
          </cell>
          <cell r="I10001" t="str">
            <v>COD.INTELIGENTE</v>
          </cell>
        </row>
        <row r="10002">
          <cell r="D10002">
            <v>1</v>
          </cell>
          <cell r="E10002" t="str">
            <v>.QUARTIL</v>
          </cell>
          <cell r="F10002" t="str">
            <v>MEDIANO</v>
          </cell>
          <cell r="G10002">
            <v>3</v>
          </cell>
          <cell r="H10002" t="str">
            <v>.QUARTIL</v>
          </cell>
        </row>
        <row r="10004">
          <cell r="A10004" t="str">
            <v>íNCULO..</v>
          </cell>
          <cell r="B10004" t="str">
            <v>...: NACIONAL CAIXA</v>
          </cell>
        </row>
        <row r="10006">
          <cell r="B10006" t="str">
            <v>RO DO FIO = 3,4 MM, LARGURA = 2,45 X 120 METROS DE COMPRIMEN</v>
          </cell>
        </row>
        <row r="10007">
          <cell r="B10007" t="str">
            <v>TO, ESPAÇAMENTO DA MALHA =  15X15CM</v>
          </cell>
        </row>
        <row r="10008">
          <cell r="A10008">
            <v>7156</v>
          </cell>
          <cell r="B10008" t="str">
            <v>TELA ACO SOLDADA Q-196 10X10CM CA-60 FIO 3,0X5,OMM 3,11KG/M2</v>
          </cell>
          <cell r="C10008" t="str">
            <v>M2</v>
          </cell>
          <cell r="D10008">
            <v>1</v>
          </cell>
          <cell r="E10008">
            <v>12.48</v>
          </cell>
          <cell r="F10008">
            <v>12.66</v>
          </cell>
          <cell r="H10008">
            <v>12.84</v>
          </cell>
          <cell r="I10008" t="str">
            <v>MATE MDIV 7156</v>
          </cell>
        </row>
        <row r="10009">
          <cell r="B10009" t="str">
            <v>LARG=2,45M</v>
          </cell>
        </row>
        <row r="10010">
          <cell r="A10010">
            <v>10919</v>
          </cell>
          <cell r="B10010" t="str">
            <v>TELA ACO SOLDADA Q-47 15X15CM FIO 3,0 X 3,0MM 0,75KG/M2</v>
          </cell>
          <cell r="C10010" t="str">
            <v>M2</v>
          </cell>
          <cell r="D10010">
            <v>2</v>
          </cell>
          <cell r="E10010">
            <v>12.96</v>
          </cell>
          <cell r="F10010">
            <v>13.14</v>
          </cell>
          <cell r="H10010">
            <v>13.33</v>
          </cell>
          <cell r="I10010" t="str">
            <v>MATE MDIV 10919</v>
          </cell>
        </row>
        <row r="10011">
          <cell r="A10011">
            <v>21141</v>
          </cell>
          <cell r="B10011" t="str">
            <v>TELA ACO SOLDADA Q-92 15X15CM CA-60 FIO 4,2X4,2MM 1,48KG/M2</v>
          </cell>
          <cell r="C10011" t="str">
            <v>M2</v>
          </cell>
          <cell r="D10011">
            <v>2</v>
          </cell>
          <cell r="E10011">
            <v>8.4600000000000009</v>
          </cell>
          <cell r="F10011">
            <v>8.58</v>
          </cell>
          <cell r="H10011">
            <v>8.6999999999999993</v>
          </cell>
          <cell r="I10011" t="str">
            <v>MATE MDIV 21141</v>
          </cell>
        </row>
        <row r="10012">
          <cell r="B10012" t="str">
            <v>LARG=2,45M</v>
          </cell>
        </row>
        <row r="10013">
          <cell r="A10013">
            <v>10932</v>
          </cell>
          <cell r="B10013" t="str">
            <v>TELA ARAME GALV FIO  8 BWG (4,19MM) MALHA 2" (5X5CM) QUADRAD</v>
          </cell>
          <cell r="C10013" t="str">
            <v>M2</v>
          </cell>
          <cell r="D10013">
            <v>2</v>
          </cell>
          <cell r="E10013">
            <v>34.22</v>
          </cell>
          <cell r="F10013">
            <v>34.22</v>
          </cell>
          <cell r="H10013">
            <v>34.22</v>
          </cell>
          <cell r="I10013" t="str">
            <v>MATE MDIV 10932</v>
          </cell>
        </row>
        <row r="10014">
          <cell r="B10014" t="str">
            <v>A OU LOSANGO H=2,0M</v>
          </cell>
        </row>
        <row r="10015">
          <cell r="A10015">
            <v>7162</v>
          </cell>
          <cell r="B10015" t="str">
            <v>TELA ARAME GALV FIO 10 BWG (3,4MM) MALHA 2" (5 X 5CM) QUADRA</v>
          </cell>
          <cell r="C10015" t="str">
            <v>M2</v>
          </cell>
          <cell r="D10015">
            <v>2</v>
          </cell>
          <cell r="E10015">
            <v>18.25</v>
          </cell>
          <cell r="F10015">
            <v>18.25</v>
          </cell>
          <cell r="H10015">
            <v>18.25</v>
          </cell>
          <cell r="I10015" t="str">
            <v>MATE MDIV 7162</v>
          </cell>
        </row>
        <row r="10016">
          <cell r="B10016" t="str">
            <v>DA OU LOSANGO H= 2,0M</v>
          </cell>
        </row>
        <row r="10017">
          <cell r="A10017">
            <v>10925</v>
          </cell>
          <cell r="B10017" t="str">
            <v>TELA ARAME GALV FIO 10 BWG (3,4MM) MALHA 8 X 8CM QUADRADA OU</v>
          </cell>
          <cell r="C10017" t="str">
            <v>M2</v>
          </cell>
          <cell r="D10017">
            <v>2</v>
          </cell>
          <cell r="E10017">
            <v>12.83</v>
          </cell>
          <cell r="F10017">
            <v>12.83</v>
          </cell>
          <cell r="H10017">
            <v>12.83</v>
          </cell>
          <cell r="I10017" t="str">
            <v>MATE MDIV 10925</v>
          </cell>
        </row>
        <row r="10018">
          <cell r="B10018" t="str">
            <v>LOSANGO H=2,0M</v>
          </cell>
        </row>
        <row r="10019">
          <cell r="A10019">
            <v>7158</v>
          </cell>
          <cell r="B10019" t="str">
            <v>TELA ARAME GALV FIO 12 (2,77MM) MALHA 2" QUADRADA OU LOSANGO</v>
          </cell>
          <cell r="C10019" t="str">
            <v>M2</v>
          </cell>
          <cell r="D10019">
            <v>1</v>
          </cell>
          <cell r="E10019">
            <v>12.55</v>
          </cell>
          <cell r="F10019">
            <v>12.55</v>
          </cell>
          <cell r="H10019">
            <v>12.55</v>
          </cell>
          <cell r="I10019" t="str">
            <v>MATE MDIV 7158</v>
          </cell>
        </row>
        <row r="10020">
          <cell r="B10020" t="str">
            <v>H = 2M</v>
          </cell>
        </row>
        <row r="10021">
          <cell r="A10021">
            <v>10926</v>
          </cell>
          <cell r="B10021" t="str">
            <v>TELA ARAME GALV FIO 12 BWG (2,77MM) MALHA 1.1/2" (4 X 4CM) Q</v>
          </cell>
          <cell r="C10021" t="str">
            <v>M2</v>
          </cell>
          <cell r="D10021">
            <v>2</v>
          </cell>
          <cell r="E10021">
            <v>15.68</v>
          </cell>
          <cell r="F10021">
            <v>15.68</v>
          </cell>
          <cell r="H10021">
            <v>15.68</v>
          </cell>
          <cell r="I10021" t="str">
            <v>MATE MDIV 10926</v>
          </cell>
        </row>
        <row r="10022">
          <cell r="B10022" t="str">
            <v>UADRADA OU LOSANGO H=2,0M</v>
          </cell>
        </row>
        <row r="10023">
          <cell r="A10023">
            <v>10933</v>
          </cell>
          <cell r="B10023" t="str">
            <v>TELA ARAME GALV FIO 12 BWG (2,77MM) MALHA 4" (10 X 10CM) QUA</v>
          </cell>
          <cell r="C10023" t="str">
            <v>M2</v>
          </cell>
          <cell r="D10023">
            <v>2</v>
          </cell>
          <cell r="E10023">
            <v>9.7200000000000006</v>
          </cell>
          <cell r="F10023">
            <v>9.7200000000000006</v>
          </cell>
          <cell r="H10023">
            <v>9.7200000000000006</v>
          </cell>
          <cell r="I10023" t="str">
            <v>MATE MDIV 10933</v>
          </cell>
        </row>
        <row r="10024">
          <cell r="B10024" t="str">
            <v>DRADA OU LOSANGO H=2,0M</v>
          </cell>
        </row>
        <row r="10025">
          <cell r="A10025">
            <v>10927</v>
          </cell>
          <cell r="B10025" t="str">
            <v>TELA ARAME GALV FIO 12 BWG (2,77MM) MALHA 8 X 8CM QUADRADA O</v>
          </cell>
          <cell r="C10025" t="str">
            <v>M2</v>
          </cell>
          <cell r="D10025">
            <v>2</v>
          </cell>
          <cell r="E10025">
            <v>8.27</v>
          </cell>
          <cell r="F10025">
            <v>8.27</v>
          </cell>
          <cell r="H10025">
            <v>8.27</v>
          </cell>
          <cell r="I10025" t="str">
            <v>MATE MDIV 10927</v>
          </cell>
        </row>
        <row r="10026">
          <cell r="B10026" t="str">
            <v>U LOSANGO H = 2,0M</v>
          </cell>
        </row>
        <row r="10027">
          <cell r="A10027">
            <v>7167</v>
          </cell>
          <cell r="B10027" t="str">
            <v>TELA ARAME GALV FIO 14 BWG (2,11MM) MALHA 2" (5x5cm) QUADRAD</v>
          </cell>
          <cell r="C10027" t="str">
            <v>M2</v>
          </cell>
          <cell r="D10027">
            <v>2</v>
          </cell>
          <cell r="E10027">
            <v>8.18</v>
          </cell>
          <cell r="F10027">
            <v>8.18</v>
          </cell>
          <cell r="H10027">
            <v>8.18</v>
          </cell>
          <cell r="I10027" t="str">
            <v>MATE MDIV 7167</v>
          </cell>
        </row>
        <row r="10028">
          <cell r="B10028" t="str">
            <v>A OU LOSANGO H = 2,0M</v>
          </cell>
        </row>
        <row r="10029">
          <cell r="A10029">
            <v>10928</v>
          </cell>
          <cell r="B10029" t="str">
            <v>TELA ARAME GALV FIO 14 BWG (2,11MM) MALHA 8 X 8CM QUADRADA O</v>
          </cell>
          <cell r="C10029" t="str">
            <v>M2</v>
          </cell>
          <cell r="D10029">
            <v>2</v>
          </cell>
          <cell r="E10029">
            <v>7.07</v>
          </cell>
          <cell r="F10029">
            <v>7.07</v>
          </cell>
          <cell r="H10029">
            <v>7.07</v>
          </cell>
          <cell r="I10029" t="str">
            <v>MATE MDIV 10928</v>
          </cell>
        </row>
        <row r="10030">
          <cell r="B10030" t="str">
            <v>U LOSANGO H=2,0M</v>
          </cell>
        </row>
        <row r="10031">
          <cell r="A10031">
            <v>10929</v>
          </cell>
          <cell r="B10031" t="str">
            <v>TELA ARAME GALV FIO 18 BWG (1,24MM) MALHA 2 X 2CM  QUADRADA</v>
          </cell>
          <cell r="C10031" t="str">
            <v>M2</v>
          </cell>
          <cell r="D10031">
            <v>2</v>
          </cell>
          <cell r="E10031">
            <v>13.69</v>
          </cell>
          <cell r="F10031">
            <v>13.69</v>
          </cell>
          <cell r="H10031">
            <v>13.69</v>
          </cell>
          <cell r="I10031" t="str">
            <v>MATE MDIV 10929</v>
          </cell>
        </row>
        <row r="10032">
          <cell r="A10032" t="str">
            <v>ÓDIGO</v>
          </cell>
          <cell r="B10032" t="str">
            <v>| DESCRIÇÃO DO INSUMO</v>
          </cell>
          <cell r="C10032" t="str">
            <v>| UNID.</v>
          </cell>
          <cell r="D10032" t="str">
            <v>| CAT.</v>
          </cell>
          <cell r="E10032" t="str">
            <v>P R E Ç O</v>
          </cell>
          <cell r="F10032" t="str">
            <v>S  C A L C</v>
          </cell>
          <cell r="G10032" t="str">
            <v>U L A</v>
          </cell>
          <cell r="H10032" t="str">
            <v>D O S  |</v>
          </cell>
          <cell r="I10032" t="str">
            <v>COD.INTELIGENTE</v>
          </cell>
        </row>
        <row r="10033">
          <cell r="D10033">
            <v>1</v>
          </cell>
          <cell r="E10033" t="str">
            <v>.QUARTIL</v>
          </cell>
          <cell r="F10033" t="str">
            <v>MEDIANO</v>
          </cell>
          <cell r="G10033">
            <v>3</v>
          </cell>
          <cell r="H10033" t="str">
            <v>.QUARTIL</v>
          </cell>
        </row>
        <row r="10035">
          <cell r="A10035" t="str">
            <v>íNCULO..</v>
          </cell>
          <cell r="B10035" t="str">
            <v>...: NACIONAL CAIXA</v>
          </cell>
        </row>
        <row r="10037">
          <cell r="B10037" t="str">
            <v>OU LOSANGO</v>
          </cell>
        </row>
        <row r="10038">
          <cell r="A10038">
            <v>10931</v>
          </cell>
          <cell r="B10038" t="str">
            <v>TELA ARAME GALV FIO 24 BWG MALHA 1/2" P/ VIVEIROS</v>
          </cell>
          <cell r="C10038" t="str">
            <v>M2</v>
          </cell>
          <cell r="D10038">
            <v>2</v>
          </cell>
          <cell r="E10038">
            <v>7.04</v>
          </cell>
          <cell r="F10038">
            <v>7.04</v>
          </cell>
          <cell r="H10038">
            <v>7.04</v>
          </cell>
          <cell r="I10038" t="str">
            <v>MATE MDIV 10931</v>
          </cell>
        </row>
        <row r="10039">
          <cell r="A10039">
            <v>7164</v>
          </cell>
          <cell r="B10039" t="str">
            <v>TELA ARAME GALV PRENSADO FIO 12 (2,77MM) MALHA 2" (5 X 5CM)</v>
          </cell>
          <cell r="C10039" t="str">
            <v>M2</v>
          </cell>
          <cell r="D10039">
            <v>2</v>
          </cell>
          <cell r="E10039">
            <v>17.11</v>
          </cell>
          <cell r="F10039">
            <v>17.11</v>
          </cell>
          <cell r="H10039">
            <v>17.11</v>
          </cell>
          <cell r="I10039" t="str">
            <v>MATE MDIV 7164</v>
          </cell>
        </row>
        <row r="10040">
          <cell r="A10040">
            <v>11589</v>
          </cell>
          <cell r="B10040" t="str">
            <v>TELA ARAME GALV REVEST C/ PVC FIO 14 BWG (2,11MM) MALHA 6 X</v>
          </cell>
          <cell r="C10040" t="str">
            <v>UN</v>
          </cell>
          <cell r="D10040">
            <v>2</v>
          </cell>
          <cell r="E10040">
            <v>335.75</v>
          </cell>
          <cell r="F10040">
            <v>335.75</v>
          </cell>
          <cell r="H10040">
            <v>335.75</v>
          </cell>
          <cell r="I10040" t="str">
            <v>MATE MDIV 11589</v>
          </cell>
        </row>
        <row r="10041">
          <cell r="B10041" t="str">
            <v>8CM P/GABIAO MANTA 4 X 2 X 0,3M</v>
          </cell>
        </row>
        <row r="10042">
          <cell r="A10042">
            <v>10935</v>
          </cell>
          <cell r="B10042" t="str">
            <v>TELA ARAME GALV REVESTIDO C/ PVC FIO 12 BWG (2,77MM) MALHA 3</v>
          </cell>
          <cell r="C10042" t="str">
            <v>M2</v>
          </cell>
          <cell r="D10042">
            <v>2</v>
          </cell>
          <cell r="E10042">
            <v>13.91</v>
          </cell>
          <cell r="F10042">
            <v>13.91</v>
          </cell>
          <cell r="H10042">
            <v>13.91</v>
          </cell>
          <cell r="I10042" t="str">
            <v>MATE MDIV 10935</v>
          </cell>
        </row>
        <row r="10043">
          <cell r="B10043" t="str">
            <v>" (7,5 X 7,5CM)</v>
          </cell>
        </row>
        <row r="10044">
          <cell r="A10044">
            <v>10937</v>
          </cell>
          <cell r="B10044" t="str">
            <v>TELA ARAME GALV REVESTIDO C/ PVC FIO 14 BWG (2,11MM) MALHA 2</v>
          </cell>
          <cell r="C10044" t="str">
            <v>M2</v>
          </cell>
          <cell r="D10044">
            <v>2</v>
          </cell>
          <cell r="E10044">
            <v>12.94</v>
          </cell>
          <cell r="F10044">
            <v>12.94</v>
          </cell>
          <cell r="H10044">
            <v>12.94</v>
          </cell>
          <cell r="I10044" t="str">
            <v>MATE MDIV 10937</v>
          </cell>
        </row>
        <row r="10045">
          <cell r="B10045" t="str">
            <v>" (5 X 5CM)</v>
          </cell>
        </row>
        <row r="10046">
          <cell r="A10046">
            <v>7169</v>
          </cell>
          <cell r="B10046" t="str">
            <v>TELA DE ESTUQUE - TIPO STANDARD</v>
          </cell>
          <cell r="C10046" t="str">
            <v>M2</v>
          </cell>
          <cell r="D10046">
            <v>2</v>
          </cell>
          <cell r="E10046">
            <v>1.68</v>
          </cell>
          <cell r="F10046">
            <v>1.68</v>
          </cell>
          <cell r="H10046">
            <v>1.68</v>
          </cell>
          <cell r="I10046" t="str">
            <v>MATE MDIV 7169</v>
          </cell>
        </row>
        <row r="10047">
          <cell r="A10047">
            <v>7161</v>
          </cell>
          <cell r="B10047" t="str">
            <v>TELA METAL EXPANDIDO DEPLOYE MALHA LOSANGO 3/4" CORDAO 0,9MM</v>
          </cell>
          <cell r="C10047" t="str">
            <v>M2</v>
          </cell>
          <cell r="D10047">
            <v>2</v>
          </cell>
          <cell r="E10047">
            <v>1.31</v>
          </cell>
          <cell r="F10047">
            <v>1.31</v>
          </cell>
          <cell r="H10047">
            <v>1.31</v>
          </cell>
          <cell r="I10047" t="str">
            <v>MATE MDIV 7161</v>
          </cell>
        </row>
        <row r="10048">
          <cell r="B10048" t="str">
            <v>ESP 0,6MM</v>
          </cell>
        </row>
        <row r="10049">
          <cell r="A10049">
            <v>10936</v>
          </cell>
          <cell r="B10049" t="str">
            <v>TELA METAL REFORCADA FIO 12 BWG (2,77MM) MALHA QUADRADA 3 X</v>
          </cell>
          <cell r="C10049" t="str">
            <v>M2</v>
          </cell>
          <cell r="D10049">
            <v>2</v>
          </cell>
          <cell r="E10049">
            <v>27.06</v>
          </cell>
          <cell r="F10049">
            <v>27.06</v>
          </cell>
          <cell r="H10049">
            <v>27.06</v>
          </cell>
          <cell r="I10049" t="str">
            <v>MATE MDIV 10936</v>
          </cell>
        </row>
        <row r="10050">
          <cell r="B10050" t="str">
            <v>3CM</v>
          </cell>
        </row>
        <row r="10051">
          <cell r="A10051">
            <v>25069</v>
          </cell>
          <cell r="B10051" t="str">
            <v>TELA NYLON P/REVESTIMENTO POCO FILTRANTE</v>
          </cell>
          <cell r="C10051" t="str">
            <v>M2</v>
          </cell>
          <cell r="D10051">
            <v>2</v>
          </cell>
          <cell r="E10051">
            <v>6.77</v>
          </cell>
          <cell r="F10051">
            <v>8.5</v>
          </cell>
          <cell r="H10051">
            <v>12.18</v>
          </cell>
          <cell r="I10051" t="str">
            <v>MATE POCO 25069</v>
          </cell>
        </row>
        <row r="10052">
          <cell r="A10052">
            <v>7170</v>
          </cell>
          <cell r="B10052" t="str">
            <v>TELA PLASTICA P/ PROTECAO DE FACHADA MALHA 5MM</v>
          </cell>
          <cell r="C10052" t="str">
            <v>M2</v>
          </cell>
          <cell r="D10052">
            <v>1</v>
          </cell>
          <cell r="E10052">
            <v>1.84</v>
          </cell>
          <cell r="F10052">
            <v>2.31</v>
          </cell>
          <cell r="H10052">
            <v>3.31</v>
          </cell>
          <cell r="I10052" t="str">
            <v>MATE MDIV 7170</v>
          </cell>
        </row>
        <row r="10053">
          <cell r="A10053">
            <v>10920</v>
          </cell>
          <cell r="B10053" t="str">
            <v>TELA SOLDADA ARAME GALVANIZADO 12 BWG (2,77MM) MALHA 15 X 5C</v>
          </cell>
          <cell r="C10053" t="str">
            <v>M2</v>
          </cell>
          <cell r="D10053">
            <v>2</v>
          </cell>
          <cell r="E10053">
            <v>7.58</v>
          </cell>
          <cell r="F10053">
            <v>7.69</v>
          </cell>
          <cell r="H10053">
            <v>7.8</v>
          </cell>
          <cell r="I10053" t="str">
            <v>MATE MDIV 10920</v>
          </cell>
        </row>
        <row r="10054">
          <cell r="B10054" t="str">
            <v>M</v>
          </cell>
        </row>
        <row r="10055">
          <cell r="A10055">
            <v>7243</v>
          </cell>
          <cell r="B10055" t="str">
            <v>TELHA ACO ZINCADO TRAPEZOIDAL ESP=0,5MM</v>
          </cell>
          <cell r="C10055" t="str">
            <v>M2</v>
          </cell>
          <cell r="D10055">
            <v>2</v>
          </cell>
          <cell r="E10055">
            <v>24.56</v>
          </cell>
          <cell r="F10055">
            <v>24.56</v>
          </cell>
          <cell r="H10055">
            <v>24.56</v>
          </cell>
          <cell r="I10055" t="str">
            <v>MATE MDIV 7243</v>
          </cell>
        </row>
        <row r="10056">
          <cell r="A10056">
            <v>7238</v>
          </cell>
          <cell r="B10056" t="str">
            <v>TELHA ALUMINIO ONDULADA E = 0,5MM</v>
          </cell>
          <cell r="C10056" t="str">
            <v>M2</v>
          </cell>
          <cell r="D10056">
            <v>1</v>
          </cell>
          <cell r="E10056">
            <v>25</v>
          </cell>
          <cell r="F10056">
            <v>34.5</v>
          </cell>
          <cell r="H10056">
            <v>44</v>
          </cell>
          <cell r="I10056" t="str">
            <v>MATE MDIV 7238</v>
          </cell>
        </row>
        <row r="10057">
          <cell r="A10057">
            <v>7239</v>
          </cell>
          <cell r="B10057" t="str">
            <v>TELHA ALUMINIO ONDULADA E = 0,6MM</v>
          </cell>
          <cell r="C10057" t="str">
            <v>M2</v>
          </cell>
          <cell r="D10057">
            <v>2</v>
          </cell>
          <cell r="E10057">
            <v>28.5</v>
          </cell>
          <cell r="F10057">
            <v>39.33</v>
          </cell>
          <cell r="H10057">
            <v>50.17</v>
          </cell>
          <cell r="I10057" t="str">
            <v>MATE MDIV 7239</v>
          </cell>
        </row>
        <row r="10058">
          <cell r="A10058">
            <v>7240</v>
          </cell>
          <cell r="B10058" t="str">
            <v>TELHA ALUMINIO ONDULADA E = 0,7MM</v>
          </cell>
          <cell r="C10058" t="str">
            <v>M2</v>
          </cell>
          <cell r="D10058">
            <v>2</v>
          </cell>
          <cell r="E10058">
            <v>35.049999999999997</v>
          </cell>
          <cell r="F10058">
            <v>48.37</v>
          </cell>
          <cell r="H10058">
            <v>61.69</v>
          </cell>
          <cell r="I10058" t="str">
            <v>MATE MDIV 7240</v>
          </cell>
        </row>
        <row r="10059">
          <cell r="A10059">
            <v>11067</v>
          </cell>
          <cell r="B10059" t="str">
            <v>TELHA ALUMINIO TRAPEZOIDAL E = 0,5 MM</v>
          </cell>
          <cell r="C10059" t="str">
            <v>KG</v>
          </cell>
          <cell r="D10059">
            <v>2</v>
          </cell>
          <cell r="E10059">
            <v>17.52</v>
          </cell>
          <cell r="F10059">
            <v>24.18</v>
          </cell>
          <cell r="H10059">
            <v>30.84</v>
          </cell>
          <cell r="I10059" t="str">
            <v>MATE MDIV 11067</v>
          </cell>
        </row>
        <row r="10060">
          <cell r="A10060">
            <v>11068</v>
          </cell>
          <cell r="B10060" t="str">
            <v>TELHA ALUMINIO TRAPEZOIDAL E = 0,7 MM</v>
          </cell>
          <cell r="C10060" t="str">
            <v>KG</v>
          </cell>
          <cell r="D10060">
            <v>2</v>
          </cell>
          <cell r="E10060">
            <v>19.79</v>
          </cell>
          <cell r="F10060">
            <v>27.31</v>
          </cell>
          <cell r="H10060">
            <v>34.83</v>
          </cell>
          <cell r="I10060" t="str">
            <v>MATE MDIV 11068</v>
          </cell>
        </row>
        <row r="10061">
          <cell r="A10061">
            <v>14171</v>
          </cell>
          <cell r="B10061" t="str">
            <v>TELHA AUTO-PORTANTE ACO ZINCADO A-120 C/ PRE-PINTURA E=0,95M</v>
          </cell>
          <cell r="C10061" t="str">
            <v>M2</v>
          </cell>
          <cell r="D10061">
            <v>2</v>
          </cell>
          <cell r="E10061">
            <v>116.43</v>
          </cell>
          <cell r="F10061">
            <v>116.43</v>
          </cell>
          <cell r="H10061">
            <v>116.43</v>
          </cell>
          <cell r="I10061" t="str">
            <v>MATE MDIV 14171</v>
          </cell>
        </row>
        <row r="10062">
          <cell r="B10062" t="str">
            <v>M</v>
          </cell>
        </row>
        <row r="10063">
          <cell r="A10063" t="str">
            <v>ÓDIGO</v>
          </cell>
          <cell r="B10063" t="str">
            <v>| DESCRIÇÃO DO INSUMO</v>
          </cell>
          <cell r="C10063" t="str">
            <v>| UNID.</v>
          </cell>
          <cell r="D10063" t="str">
            <v>| CAT.</v>
          </cell>
          <cell r="E10063" t="str">
            <v>P R E Ç O</v>
          </cell>
          <cell r="F10063" t="str">
            <v>S  C A L C</v>
          </cell>
          <cell r="G10063" t="str">
            <v>U L A</v>
          </cell>
          <cell r="H10063" t="str">
            <v>D O S  |</v>
          </cell>
          <cell r="I10063" t="str">
            <v>COD.INTELIGENTE</v>
          </cell>
        </row>
        <row r="10064">
          <cell r="D10064">
            <v>1</v>
          </cell>
          <cell r="E10064" t="str">
            <v>.QUARTIL</v>
          </cell>
          <cell r="F10064" t="str">
            <v>MEDIANO</v>
          </cell>
          <cell r="G10064">
            <v>3</v>
          </cell>
          <cell r="H10064" t="str">
            <v>.QUARTIL</v>
          </cell>
        </row>
        <row r="10066">
          <cell r="A10066" t="str">
            <v>íNCULO..</v>
          </cell>
          <cell r="B10066" t="str">
            <v>...: NACIONAL CAIXA</v>
          </cell>
        </row>
        <row r="10068">
          <cell r="A10068">
            <v>14170</v>
          </cell>
          <cell r="B10068" t="str">
            <v>TELHA AUTO-PORTANTE ACO ZINCADO A-120 SEM PINTURA E=0,95MM</v>
          </cell>
          <cell r="C10068" t="str">
            <v>M2</v>
          </cell>
          <cell r="D10068">
            <v>2</v>
          </cell>
          <cell r="E10068">
            <v>83.71</v>
          </cell>
          <cell r="F10068">
            <v>83.71</v>
          </cell>
          <cell r="H10068">
            <v>83.71</v>
          </cell>
          <cell r="I10068" t="str">
            <v>MATE MDIV 14170</v>
          </cell>
        </row>
        <row r="10069">
          <cell r="A10069">
            <v>14173</v>
          </cell>
          <cell r="B10069" t="str">
            <v>TELHA AUTO-PORTANTE ACO ZINCADO A-259 C/ PRE-PINTURA E= 0,95</v>
          </cell>
          <cell r="C10069" t="str">
            <v>M2</v>
          </cell>
          <cell r="D10069">
            <v>2</v>
          </cell>
          <cell r="E10069">
            <v>82.27</v>
          </cell>
          <cell r="F10069">
            <v>82.27</v>
          </cell>
          <cell r="H10069">
            <v>82.27</v>
          </cell>
          <cell r="I10069" t="str">
            <v>MATE MDIV 14173</v>
          </cell>
        </row>
        <row r="10070">
          <cell r="B10070" t="str">
            <v>MM</v>
          </cell>
        </row>
        <row r="10071">
          <cell r="A10071">
            <v>14172</v>
          </cell>
          <cell r="B10071" t="str">
            <v>TELHA AUTO-PORTANTE ACO ZINCADO A-259 SEM PINTURA E= 0,95MM</v>
          </cell>
          <cell r="C10071" t="str">
            <v>M2</v>
          </cell>
          <cell r="D10071">
            <v>1</v>
          </cell>
          <cell r="E10071">
            <v>55</v>
          </cell>
          <cell r="F10071">
            <v>55</v>
          </cell>
          <cell r="H10071">
            <v>55</v>
          </cell>
          <cell r="I10071" t="str">
            <v>MATE MDIV 14172</v>
          </cell>
        </row>
        <row r="10072">
          <cell r="A10072">
            <v>14175</v>
          </cell>
          <cell r="B10072" t="str">
            <v>TELHA AUTO-PORTANTE ACO ZINCADO A-440 C/ PRE-PINTURA E= 1,25</v>
          </cell>
          <cell r="C10072" t="str">
            <v>M2</v>
          </cell>
          <cell r="D10072">
            <v>2</v>
          </cell>
          <cell r="E10072">
            <v>116.43</v>
          </cell>
          <cell r="F10072">
            <v>116.43</v>
          </cell>
          <cell r="H10072">
            <v>116.43</v>
          </cell>
          <cell r="I10072" t="str">
            <v>MATE MDIV 14175</v>
          </cell>
        </row>
        <row r="10073">
          <cell r="B10073" t="str">
            <v>MM</v>
          </cell>
        </row>
        <row r="10074">
          <cell r="A10074">
            <v>14174</v>
          </cell>
          <cell r="B10074" t="str">
            <v>TELHA AUTO-PORTANTE ACO ZINCADO A-440 SEM PINTURA E=1,25MM</v>
          </cell>
          <cell r="C10074" t="str">
            <v>M2</v>
          </cell>
          <cell r="D10074">
            <v>2</v>
          </cell>
          <cell r="E10074">
            <v>83.71</v>
          </cell>
          <cell r="F10074">
            <v>83.71</v>
          </cell>
          <cell r="H10074">
            <v>83.71</v>
          </cell>
          <cell r="I10074" t="str">
            <v>MATE MDIV 14174</v>
          </cell>
        </row>
        <row r="10075">
          <cell r="A10075">
            <v>14177</v>
          </cell>
          <cell r="B10075" t="str">
            <v>TELHA AUTO-PORTANTE ACO ZINCADO A-494 C/ PRE-PINTURA - E=1,5</v>
          </cell>
          <cell r="C10075" t="str">
            <v>M2</v>
          </cell>
          <cell r="D10075">
            <v>2</v>
          </cell>
          <cell r="E10075">
            <v>145.84</v>
          </cell>
          <cell r="F10075">
            <v>145.84</v>
          </cell>
          <cell r="H10075">
            <v>145.84</v>
          </cell>
          <cell r="I10075" t="str">
            <v>MATE MDIV 14177</v>
          </cell>
        </row>
        <row r="10076">
          <cell r="B10076" t="str">
            <v>5MM</v>
          </cell>
        </row>
        <row r="10077">
          <cell r="A10077">
            <v>14179</v>
          </cell>
          <cell r="B10077" t="str">
            <v>TELHA AUTO-PORTANTE ACO ZINCADO A-530 C/ PRE-PINTURA - E= 1,</v>
          </cell>
          <cell r="C10077" t="str">
            <v>M2</v>
          </cell>
          <cell r="D10077">
            <v>2</v>
          </cell>
          <cell r="E10077">
            <v>204.23</v>
          </cell>
          <cell r="F10077">
            <v>204.23</v>
          </cell>
          <cell r="H10077">
            <v>204.23</v>
          </cell>
          <cell r="I10077" t="str">
            <v>MATE MDIV 14179</v>
          </cell>
        </row>
        <row r="10078">
          <cell r="B10078" t="str">
            <v>95MM</v>
          </cell>
        </row>
        <row r="10079">
          <cell r="A10079">
            <v>14178</v>
          </cell>
          <cell r="B10079" t="str">
            <v>TELHA AUTO-PORTANTE ACO ZINCADO A-530 SEM PINTURA E= 1,95MM</v>
          </cell>
          <cell r="C10079" t="str">
            <v>M2</v>
          </cell>
          <cell r="D10079">
            <v>2</v>
          </cell>
          <cell r="E10079">
            <v>151.59</v>
          </cell>
          <cell r="F10079">
            <v>151.59</v>
          </cell>
          <cell r="H10079">
            <v>151.59</v>
          </cell>
          <cell r="I10079" t="str">
            <v>MATE MDIV 14178</v>
          </cell>
        </row>
        <row r="10080">
          <cell r="A10080">
            <v>14176</v>
          </cell>
          <cell r="B10080" t="str">
            <v>TELHA AUTO-PORTANTE ACO ZINCADO SEM PINTURA A-494 E=1,55MM</v>
          </cell>
          <cell r="C10080" t="str">
            <v>M2</v>
          </cell>
          <cell r="D10080">
            <v>2</v>
          </cell>
          <cell r="E10080">
            <v>110.34</v>
          </cell>
          <cell r="F10080">
            <v>110.34</v>
          </cell>
          <cell r="H10080">
            <v>110.34</v>
          </cell>
          <cell r="I10080" t="str">
            <v>MATE MDIV 14176</v>
          </cell>
        </row>
        <row r="10081">
          <cell r="A10081">
            <v>7172</v>
          </cell>
          <cell r="B10081" t="str">
            <v>TELHA CERAMICA TIPO CANAL COMP = 50CM - 26UN/M2</v>
          </cell>
          <cell r="C10081" t="str">
            <v>UN</v>
          </cell>
          <cell r="D10081">
            <v>1</v>
          </cell>
          <cell r="E10081">
            <v>0.31</v>
          </cell>
          <cell r="F10081">
            <v>0.41</v>
          </cell>
          <cell r="H10081">
            <v>0.6</v>
          </cell>
          <cell r="I10081" t="str">
            <v>MATE MDIV 7172</v>
          </cell>
        </row>
        <row r="10082">
          <cell r="A10082">
            <v>7177</v>
          </cell>
          <cell r="B10082" t="str">
            <v>TELHA CERAMICA TIPO CAPANAL - 17UN/M2</v>
          </cell>
          <cell r="C10082" t="str">
            <v>UN</v>
          </cell>
          <cell r="D10082">
            <v>1</v>
          </cell>
          <cell r="E10082">
            <v>0.67</v>
          </cell>
          <cell r="F10082">
            <v>0.67</v>
          </cell>
          <cell r="H10082">
            <v>0.67</v>
          </cell>
          <cell r="I10082" t="str">
            <v>MATE MDIV 7177</v>
          </cell>
        </row>
        <row r="10083">
          <cell r="A10083">
            <v>7173</v>
          </cell>
          <cell r="B10083" t="str">
            <v>TELHA CERAMICA TIPO COLONIAL COMP = 46,0 A 50,0CM - 25 A 27</v>
          </cell>
          <cell r="C10083" t="str">
            <v>MIL</v>
          </cell>
          <cell r="D10083">
            <v>1</v>
          </cell>
          <cell r="E10083">
            <v>602.55999999999995</v>
          </cell>
          <cell r="F10083">
            <v>610</v>
          </cell>
          <cell r="H10083">
            <v>678</v>
          </cell>
          <cell r="I10083" t="str">
            <v>MATE MDIV 7173</v>
          </cell>
        </row>
        <row r="10084">
          <cell r="B10084" t="str">
            <v>UN/M2</v>
          </cell>
        </row>
        <row r="10085">
          <cell r="A10085">
            <v>7176</v>
          </cell>
          <cell r="B10085" t="str">
            <v>TELHA CERAMICA TIPO COLONIAL COMP = 46,0 A 50,0CM - 25 A 27</v>
          </cell>
          <cell r="C10085" t="str">
            <v>UN</v>
          </cell>
          <cell r="D10085">
            <v>2</v>
          </cell>
          <cell r="E10085">
            <v>0.6</v>
          </cell>
          <cell r="F10085">
            <v>0.61</v>
          </cell>
          <cell r="H10085">
            <v>0.67</v>
          </cell>
          <cell r="I10085" t="str">
            <v>MATE MDIV 7176</v>
          </cell>
        </row>
        <row r="10086">
          <cell r="B10086" t="str">
            <v>UN/M2</v>
          </cell>
        </row>
        <row r="10087">
          <cell r="A10087">
            <v>20194</v>
          </cell>
          <cell r="B10087" t="str">
            <v>TELHA CERAMICA TIPO COLONIAL COMP = 56CM - 16UN/M2</v>
          </cell>
          <cell r="C10087" t="str">
            <v>UN</v>
          </cell>
          <cell r="D10087">
            <v>2</v>
          </cell>
          <cell r="E10087">
            <v>0.77</v>
          </cell>
          <cell r="F10087">
            <v>0.78</v>
          </cell>
          <cell r="H10087">
            <v>0.87</v>
          </cell>
          <cell r="I10087" t="str">
            <v>MATE MDIV 20194</v>
          </cell>
        </row>
        <row r="10088">
          <cell r="A10088">
            <v>11087</v>
          </cell>
          <cell r="B10088" t="str">
            <v>TELHA CERAMICA TIPO COLONIAL DE 2A. QUALIDADE COMP = 46 A 50</v>
          </cell>
          <cell r="C10088" t="str">
            <v>UN</v>
          </cell>
          <cell r="D10088">
            <v>2</v>
          </cell>
          <cell r="E10088">
            <v>0.54</v>
          </cell>
          <cell r="F10088">
            <v>0.55000000000000004</v>
          </cell>
          <cell r="H10088">
            <v>0.61</v>
          </cell>
          <cell r="I10088" t="str">
            <v>MATE MDIV 11087</v>
          </cell>
        </row>
        <row r="10089">
          <cell r="B10089" t="str">
            <v>,0CM - 25 A 27UN/M2</v>
          </cell>
        </row>
        <row r="10090">
          <cell r="A10090">
            <v>20273</v>
          </cell>
          <cell r="B10090" t="str">
            <v>TELHA CERAMICA TIPO DUPLANA</v>
          </cell>
          <cell r="C10090" t="str">
            <v>UN</v>
          </cell>
          <cell r="D10090">
            <v>2</v>
          </cell>
          <cell r="E10090">
            <v>0.61</v>
          </cell>
          <cell r="F10090">
            <v>0.68</v>
          </cell>
          <cell r="H10090">
            <v>0.69</v>
          </cell>
          <cell r="I10090" t="str">
            <v>MATE MDIV 20273</v>
          </cell>
        </row>
        <row r="10091">
          <cell r="A10091">
            <v>7183</v>
          </cell>
          <cell r="B10091" t="str">
            <v>TELHA CERAMICA TIPO FRANCESA - 16UN/M2</v>
          </cell>
          <cell r="C10091" t="str">
            <v>UN</v>
          </cell>
          <cell r="D10091">
            <v>1</v>
          </cell>
          <cell r="E10091">
            <v>0.66</v>
          </cell>
          <cell r="F10091">
            <v>0.66</v>
          </cell>
          <cell r="H10091">
            <v>0.66</v>
          </cell>
          <cell r="I10091" t="str">
            <v>MATE MDIV 7183</v>
          </cell>
        </row>
        <row r="10092">
          <cell r="A10092">
            <v>7180</v>
          </cell>
          <cell r="B10092" t="str">
            <v>TELHA CERAMICA TIPO PAULISTA - 26UN/M2</v>
          </cell>
          <cell r="C10092" t="str">
            <v>UN</v>
          </cell>
          <cell r="D10092">
            <v>1</v>
          </cell>
          <cell r="E10092">
            <v>0.71</v>
          </cell>
          <cell r="F10092">
            <v>0.71</v>
          </cell>
          <cell r="H10092">
            <v>0.71</v>
          </cell>
          <cell r="I10092" t="str">
            <v>MATE MDIV 7180</v>
          </cell>
        </row>
        <row r="10093">
          <cell r="A10093">
            <v>7178</v>
          </cell>
          <cell r="B10093" t="str">
            <v>TELHA CERAMICA TIPO PAULISTINHA (TRAPEZOIDAL) - 26UN/M2</v>
          </cell>
          <cell r="C10093" t="str">
            <v>UN</v>
          </cell>
          <cell r="D10093">
            <v>2</v>
          </cell>
          <cell r="E10093">
            <v>0.86</v>
          </cell>
          <cell r="F10093">
            <v>0.86</v>
          </cell>
          <cell r="H10093">
            <v>0.86</v>
          </cell>
          <cell r="I10093" t="str">
            <v>MATE MDIV 7178</v>
          </cell>
        </row>
        <row r="10094">
          <cell r="A10094" t="str">
            <v>ÓDIGO</v>
          </cell>
          <cell r="B10094" t="str">
            <v>| DESCRIÇÃO DO INSUMO</v>
          </cell>
          <cell r="C10094" t="str">
            <v>| UNID.</v>
          </cell>
          <cell r="D10094" t="str">
            <v>| CAT.</v>
          </cell>
          <cell r="E10094" t="str">
            <v>P R E Ç O</v>
          </cell>
          <cell r="F10094" t="str">
            <v>S  C A L C</v>
          </cell>
          <cell r="G10094" t="str">
            <v>U L A</v>
          </cell>
          <cell r="H10094" t="str">
            <v>D O S  |</v>
          </cell>
          <cell r="I10094" t="str">
            <v>COD.INTELIGENTE</v>
          </cell>
        </row>
        <row r="10095">
          <cell r="D10095">
            <v>1</v>
          </cell>
          <cell r="E10095" t="str">
            <v>.QUARTIL</v>
          </cell>
          <cell r="F10095" t="str">
            <v>MEDIANO</v>
          </cell>
          <cell r="G10095">
            <v>3</v>
          </cell>
          <cell r="H10095" t="str">
            <v>.QUARTIL</v>
          </cell>
        </row>
        <row r="10097">
          <cell r="A10097" t="str">
            <v>íNCULO..</v>
          </cell>
          <cell r="B10097" t="str">
            <v>...: NACIONAL CAIXA</v>
          </cell>
        </row>
        <row r="10099">
          <cell r="A10099">
            <v>11088</v>
          </cell>
          <cell r="B10099" t="str">
            <v>TELHA CERAMICA TIPO PLAN COMP = 46 A 50,0CM - 26 A 33UN/M2</v>
          </cell>
          <cell r="C10099" t="str">
            <v>UN</v>
          </cell>
          <cell r="D10099">
            <v>1</v>
          </cell>
          <cell r="E10099">
            <v>0.44</v>
          </cell>
          <cell r="F10099">
            <v>0.49</v>
          </cell>
          <cell r="H10099">
            <v>0.5</v>
          </cell>
          <cell r="I10099" t="str">
            <v>MATE MDIV 11088</v>
          </cell>
        </row>
        <row r="10100">
          <cell r="A10100">
            <v>7175</v>
          </cell>
          <cell r="B10100" t="str">
            <v>TELHA CERAMICA TIPO ROMANA COMP = 41CM - 18UN/M2</v>
          </cell>
          <cell r="C10100" t="str">
            <v>UN</v>
          </cell>
          <cell r="D10100">
            <v>1</v>
          </cell>
          <cell r="E10100">
            <v>0.57999999999999996</v>
          </cell>
          <cell r="F10100">
            <v>0.74</v>
          </cell>
          <cell r="H10100">
            <v>0.8</v>
          </cell>
          <cell r="I10100" t="str">
            <v>MATE MDIV 7175</v>
          </cell>
        </row>
        <row r="10101">
          <cell r="A10101">
            <v>25007</v>
          </cell>
          <cell r="B10101" t="str">
            <v>TELHA CHAPA ACO ONDULADA ZINCADA E = 0,5 MM</v>
          </cell>
          <cell r="C10101" t="str">
            <v>M2</v>
          </cell>
          <cell r="D10101">
            <v>2</v>
          </cell>
          <cell r="E10101">
            <v>20.39</v>
          </cell>
          <cell r="F10101">
            <v>20.39</v>
          </cell>
          <cell r="H10101">
            <v>20.39</v>
          </cell>
          <cell r="I10101" t="str">
            <v>MATE MDIV 25007</v>
          </cell>
        </row>
        <row r="10102">
          <cell r="A10102">
            <v>7212</v>
          </cell>
          <cell r="B10102" t="str">
            <v>TELHA ESTRUTURAL FIBROCIMENTO CANALETE 49 OU KALHETA DELTA C</v>
          </cell>
          <cell r="C10102" t="str">
            <v>UN</v>
          </cell>
          <cell r="D10102">
            <v>2</v>
          </cell>
          <cell r="E10102">
            <v>90.82</v>
          </cell>
          <cell r="F10102">
            <v>109.52</v>
          </cell>
          <cell r="H10102">
            <v>124.55</v>
          </cell>
          <cell r="I10102" t="str">
            <v>MATE MDIV 7212</v>
          </cell>
        </row>
        <row r="10103">
          <cell r="B10103" t="str">
            <v>= 7,20M</v>
          </cell>
        </row>
        <row r="10104">
          <cell r="A10104">
            <v>7223</v>
          </cell>
          <cell r="B10104" t="str">
            <v>TELHA ESTRUTURAL FIBROCIMENTO CANALETE 49 OU KALHETA, 1 ABA</v>
          </cell>
          <cell r="C10104" t="str">
            <v>UN</v>
          </cell>
          <cell r="D10104">
            <v>2</v>
          </cell>
          <cell r="E10104">
            <v>34.58</v>
          </cell>
          <cell r="F10104">
            <v>41.7</v>
          </cell>
          <cell r="H10104">
            <v>47.42</v>
          </cell>
          <cell r="I10104" t="str">
            <v>MATE MDIV 7223</v>
          </cell>
        </row>
        <row r="10105">
          <cell r="B10105" t="str">
            <v>C = 2,50M</v>
          </cell>
        </row>
        <row r="10106">
          <cell r="A10106">
            <v>7235</v>
          </cell>
          <cell r="B10106" t="str">
            <v>TELHA ESTRUTURAL FIBROCIMENTO CANALETE 49 OU KALHETA, 1 ABA</v>
          </cell>
          <cell r="C10106" t="str">
            <v>UN</v>
          </cell>
          <cell r="D10106">
            <v>2</v>
          </cell>
          <cell r="E10106">
            <v>40</v>
          </cell>
          <cell r="F10106">
            <v>48.24</v>
          </cell>
          <cell r="H10106">
            <v>54.86</v>
          </cell>
          <cell r="I10106" t="str">
            <v>MATE MDIV 7235</v>
          </cell>
        </row>
        <row r="10107">
          <cell r="B10107" t="str">
            <v>C = 3,00M</v>
          </cell>
        </row>
        <row r="10108">
          <cell r="A10108">
            <v>7234</v>
          </cell>
          <cell r="B10108" t="str">
            <v>TELHA ESTRUTURAL FIBROCIMENTO CANALETE 49 OU KALHETA, 1 ABA</v>
          </cell>
          <cell r="C10108" t="str">
            <v>UN</v>
          </cell>
          <cell r="D10108">
            <v>2</v>
          </cell>
          <cell r="E10108">
            <v>48.15</v>
          </cell>
          <cell r="F10108">
            <v>58.06</v>
          </cell>
          <cell r="H10108">
            <v>66.03</v>
          </cell>
          <cell r="I10108" t="str">
            <v>MATE MDIV 7234</v>
          </cell>
        </row>
        <row r="10109">
          <cell r="B10109" t="str">
            <v>C = 3,60M</v>
          </cell>
        </row>
        <row r="10110">
          <cell r="A10110">
            <v>7224</v>
          </cell>
          <cell r="B10110" t="str">
            <v>TELHA ESTRUTURAL FIBROCIMENTO CANALETE 49 OU KALHETA, 1 ABA</v>
          </cell>
          <cell r="C10110" t="str">
            <v>UN</v>
          </cell>
          <cell r="D10110">
            <v>2</v>
          </cell>
          <cell r="E10110">
            <v>52.81</v>
          </cell>
          <cell r="F10110">
            <v>63.68</v>
          </cell>
          <cell r="H10110">
            <v>72.42</v>
          </cell>
          <cell r="I10110" t="str">
            <v>MATE MDIV 7224</v>
          </cell>
        </row>
        <row r="10111">
          <cell r="B10111" t="str">
            <v>C = 4,00M</v>
          </cell>
        </row>
        <row r="10112">
          <cell r="A10112">
            <v>7221</v>
          </cell>
          <cell r="B10112" t="str">
            <v>TELHA ESTRUTURAL FIBROCIMENTO CANALETE 49 OU KALHETA, 1 ABA</v>
          </cell>
          <cell r="C10112" t="str">
            <v>M2</v>
          </cell>
          <cell r="D10112">
            <v>2</v>
          </cell>
          <cell r="E10112">
            <v>24.88</v>
          </cell>
          <cell r="F10112">
            <v>30</v>
          </cell>
          <cell r="H10112">
            <v>34.119999999999997</v>
          </cell>
          <cell r="I10112" t="str">
            <v>MATE MDIV 7221</v>
          </cell>
        </row>
        <row r="10113">
          <cell r="B10113" t="str">
            <v>C = 4,5CM</v>
          </cell>
        </row>
        <row r="10114">
          <cell r="A10114">
            <v>7210</v>
          </cell>
          <cell r="B10114" t="str">
            <v>TELHA ESTRUTURAL FIBROCIMENTO CANALETE 49 OU KALHETA, 1 ABA</v>
          </cell>
          <cell r="C10114" t="str">
            <v>UN</v>
          </cell>
          <cell r="D10114">
            <v>2</v>
          </cell>
          <cell r="E10114">
            <v>58.34</v>
          </cell>
          <cell r="F10114">
            <v>70.349999999999994</v>
          </cell>
          <cell r="H10114">
            <v>80.010000000000005</v>
          </cell>
          <cell r="I10114" t="str">
            <v>MATE MDIV 7210</v>
          </cell>
        </row>
        <row r="10115">
          <cell r="B10115" t="str">
            <v>C = 4,50M</v>
          </cell>
        </row>
        <row r="10116">
          <cell r="A10116">
            <v>7225</v>
          </cell>
          <cell r="B10116" t="str">
            <v>TELHA ESTRUTURAL FIBROCIMENTO CANALETE 49 OU KALHETA, 1 ABA</v>
          </cell>
          <cell r="C10116" t="str">
            <v>UN</v>
          </cell>
          <cell r="D10116">
            <v>2</v>
          </cell>
          <cell r="E10116">
            <v>64.260000000000005</v>
          </cell>
          <cell r="F10116">
            <v>77.489999999999995</v>
          </cell>
          <cell r="H10116">
            <v>88.12</v>
          </cell>
          <cell r="I10116" t="str">
            <v>MATE MDIV 7225</v>
          </cell>
        </row>
        <row r="10117">
          <cell r="B10117" t="str">
            <v>C = 5,00M</v>
          </cell>
        </row>
        <row r="10118">
          <cell r="A10118">
            <v>7226</v>
          </cell>
          <cell r="B10118" t="str">
            <v>TELHA ESTRUTURAL FIBROCIMENTO CANALETE 49 OU KALHETA, 1 ABA</v>
          </cell>
          <cell r="C10118" t="str">
            <v>UN</v>
          </cell>
          <cell r="D10118">
            <v>2</v>
          </cell>
          <cell r="E10118">
            <v>70.14</v>
          </cell>
          <cell r="F10118">
            <v>84.59</v>
          </cell>
          <cell r="H10118">
            <v>96.19</v>
          </cell>
          <cell r="I10118" t="str">
            <v>MATE MDIV 7226</v>
          </cell>
        </row>
        <row r="10119">
          <cell r="B10119" t="str">
            <v>C = 5,50M</v>
          </cell>
        </row>
        <row r="10120">
          <cell r="A10120">
            <v>7236</v>
          </cell>
          <cell r="B10120" t="str">
            <v>TELHA ESTRUTURAL FIBROCIMENTO CANALETE 49 OU KALHETA, 1 ABA</v>
          </cell>
          <cell r="C10120" t="str">
            <v>UN</v>
          </cell>
          <cell r="D10120">
            <v>2</v>
          </cell>
          <cell r="E10120">
            <v>76.19</v>
          </cell>
          <cell r="F10120">
            <v>91.87</v>
          </cell>
          <cell r="H10120">
            <v>104.48</v>
          </cell>
          <cell r="I10120" t="str">
            <v>MATE MDIV 7236</v>
          </cell>
        </row>
        <row r="10121">
          <cell r="B10121" t="str">
            <v>C = 6,00M</v>
          </cell>
        </row>
        <row r="10122">
          <cell r="A10122">
            <v>7227</v>
          </cell>
          <cell r="B10122" t="str">
            <v>TELHA ESTRUTURAL FIBROCIMENTO CANALETE 49 OU KALHETA, 1 ABA</v>
          </cell>
          <cell r="C10122" t="str">
            <v>UN</v>
          </cell>
          <cell r="D10122">
            <v>2</v>
          </cell>
          <cell r="E10122">
            <v>80.64</v>
          </cell>
          <cell r="F10122">
            <v>97.24</v>
          </cell>
          <cell r="H10122">
            <v>110.59</v>
          </cell>
          <cell r="I10122" t="str">
            <v>MATE MDIV 7227</v>
          </cell>
        </row>
        <row r="10123">
          <cell r="B10123" t="str">
            <v>C = 6,50M</v>
          </cell>
        </row>
        <row r="10124">
          <cell r="A10124">
            <v>7229</v>
          </cell>
          <cell r="B10124" t="str">
            <v>TELHA ESTRUTURAL FIBROCIMENTO CANALETE 90 OU KALHETAO C = 3,</v>
          </cell>
          <cell r="C10124" t="str">
            <v>UN</v>
          </cell>
          <cell r="D10124">
            <v>2</v>
          </cell>
          <cell r="E10124">
            <v>58.6</v>
          </cell>
          <cell r="F10124">
            <v>70.66</v>
          </cell>
          <cell r="H10124">
            <v>80.36</v>
          </cell>
          <cell r="I10124" t="str">
            <v>MATE MDIV 7229</v>
          </cell>
        </row>
        <row r="10125">
          <cell r="A10125" t="str">
            <v>ÓDIGO</v>
          </cell>
          <cell r="B10125" t="str">
            <v>| DESCRIÇÃO DO INSUMO</v>
          </cell>
          <cell r="C10125" t="str">
            <v>| UNID.</v>
          </cell>
          <cell r="D10125" t="str">
            <v>| CAT.</v>
          </cell>
          <cell r="E10125" t="str">
            <v>P R E Ç O</v>
          </cell>
          <cell r="F10125" t="str">
            <v>S  C A L C</v>
          </cell>
          <cell r="G10125" t="str">
            <v>U L A</v>
          </cell>
          <cell r="H10125" t="str">
            <v>D O S  |</v>
          </cell>
          <cell r="I10125" t="str">
            <v>COD.INTELIGENTE</v>
          </cell>
        </row>
        <row r="10126">
          <cell r="D10126">
            <v>1</v>
          </cell>
          <cell r="E10126" t="str">
            <v>.QUARTIL</v>
          </cell>
          <cell r="F10126" t="str">
            <v>MEDIANO</v>
          </cell>
          <cell r="G10126">
            <v>3</v>
          </cell>
          <cell r="H10126" t="str">
            <v>.QUARTIL</v>
          </cell>
        </row>
        <row r="10128">
          <cell r="A10128" t="str">
            <v>íNCULO..</v>
          </cell>
          <cell r="B10128" t="str">
            <v>...: NACIONAL CAIXA</v>
          </cell>
        </row>
        <row r="10130">
          <cell r="B10130" t="str">
            <v>00M</v>
          </cell>
        </row>
        <row r="10131">
          <cell r="A10131">
            <v>7211</v>
          </cell>
          <cell r="B10131" t="str">
            <v>TELHA ESTRUTURAL FIBROCIMENTO CANALETE 90 OU KALHETAO C = 3,</v>
          </cell>
          <cell r="C10131" t="str">
            <v>UN</v>
          </cell>
          <cell r="D10131">
            <v>2</v>
          </cell>
          <cell r="E10131">
            <v>71.56</v>
          </cell>
          <cell r="F10131">
            <v>86.29</v>
          </cell>
          <cell r="H10131">
            <v>98.14</v>
          </cell>
          <cell r="I10131" t="str">
            <v>MATE MDIV 7211</v>
          </cell>
        </row>
        <row r="10132">
          <cell r="B10132" t="str">
            <v>70M</v>
          </cell>
        </row>
        <row r="10133">
          <cell r="A10133">
            <v>7230</v>
          </cell>
          <cell r="B10133" t="str">
            <v>TELHA ESTRUTURAL FIBROCIMENTO CANALETE 90 OU KALHETAO C = 4,</v>
          </cell>
          <cell r="C10133" t="str">
            <v>UN</v>
          </cell>
          <cell r="D10133">
            <v>2</v>
          </cell>
          <cell r="E10133">
            <v>89.06</v>
          </cell>
          <cell r="F10133">
            <v>107.39</v>
          </cell>
          <cell r="H10133">
            <v>122.13</v>
          </cell>
          <cell r="I10133" t="str">
            <v>MATE MDIV 7230</v>
          </cell>
        </row>
        <row r="10134">
          <cell r="B10134" t="str">
            <v>60M</v>
          </cell>
        </row>
        <row r="10135">
          <cell r="A10135">
            <v>7231</v>
          </cell>
          <cell r="B10135" t="str">
            <v>TELHA ESTRUTURAL FIBROCIMENTO CANALETE 90 OU KALHETAO C = 6,</v>
          </cell>
          <cell r="C10135" t="str">
            <v>UN</v>
          </cell>
          <cell r="D10135">
            <v>2</v>
          </cell>
          <cell r="E10135">
            <v>109.58</v>
          </cell>
          <cell r="F10135">
            <v>132.13999999999999</v>
          </cell>
          <cell r="H10135">
            <v>150.27000000000001</v>
          </cell>
          <cell r="I10135" t="str">
            <v>MATE MDIV 7231</v>
          </cell>
        </row>
        <row r="10136">
          <cell r="B10136" t="str">
            <v>00M</v>
          </cell>
        </row>
        <row r="10137">
          <cell r="A10137">
            <v>7232</v>
          </cell>
          <cell r="B10137" t="str">
            <v>TELHA ESTRUTURAL FIBROCIMENTO CANALETE 90 OU KALHETAO C = 6,</v>
          </cell>
          <cell r="C10137" t="str">
            <v>UN</v>
          </cell>
          <cell r="D10137">
            <v>2</v>
          </cell>
          <cell r="E10137">
            <v>127.33</v>
          </cell>
          <cell r="F10137">
            <v>153.54</v>
          </cell>
          <cell r="H10137">
            <v>174.62</v>
          </cell>
          <cell r="I10137" t="str">
            <v>MATE MDIV 7232</v>
          </cell>
        </row>
        <row r="10138">
          <cell r="B10138" t="str">
            <v>70M</v>
          </cell>
        </row>
        <row r="10139">
          <cell r="A10139">
            <v>7220</v>
          </cell>
          <cell r="B10139" t="str">
            <v>TELHA ESTRUTURAL FIBROCIMENTO CANALETE 90 OU KALHETAO C = 7,</v>
          </cell>
          <cell r="C10139" t="str">
            <v>UN</v>
          </cell>
          <cell r="D10139">
            <v>2</v>
          </cell>
          <cell r="E10139">
            <v>140.72</v>
          </cell>
          <cell r="F10139">
            <v>169.69</v>
          </cell>
          <cell r="H10139">
            <v>192.98</v>
          </cell>
          <cell r="I10139" t="str">
            <v>MATE MDIV 7220</v>
          </cell>
        </row>
        <row r="10140">
          <cell r="B10140" t="str">
            <v>40M</v>
          </cell>
        </row>
        <row r="10141">
          <cell r="A10141">
            <v>7233</v>
          </cell>
          <cell r="B10141" t="str">
            <v>TELHA ESTRUTURAL FIBROCIMENTO CANALETE 90 OU KALHETAO C = 9,</v>
          </cell>
          <cell r="C10141" t="str">
            <v>UN</v>
          </cell>
          <cell r="D10141">
            <v>2</v>
          </cell>
          <cell r="E10141">
            <v>179.08</v>
          </cell>
          <cell r="F10141">
            <v>215.94</v>
          </cell>
          <cell r="H10141">
            <v>245.58</v>
          </cell>
          <cell r="I10141" t="str">
            <v>MATE MDIV 7233</v>
          </cell>
        </row>
        <row r="10142">
          <cell r="B10142" t="str">
            <v>20M</v>
          </cell>
        </row>
        <row r="10143">
          <cell r="A10143">
            <v>7228</v>
          </cell>
          <cell r="B10143" t="str">
            <v>TELHA ESTRUTURAL FIBROCIMENTO CANALETE 90 OU KALHETAO, C = 6</v>
          </cell>
          <cell r="C10143" t="str">
            <v>M2</v>
          </cell>
          <cell r="D10143">
            <v>2</v>
          </cell>
          <cell r="E10143">
            <v>18.84</v>
          </cell>
          <cell r="F10143">
            <v>22.72</v>
          </cell>
          <cell r="H10143">
            <v>25.84</v>
          </cell>
          <cell r="I10143" t="str">
            <v>MATE MDIV 7228</v>
          </cell>
        </row>
        <row r="10144">
          <cell r="B10144" t="str">
            <v>,70M</v>
          </cell>
        </row>
        <row r="10145">
          <cell r="A10145">
            <v>7184</v>
          </cell>
          <cell r="B10145" t="str">
            <v>TELHA FIBRA VIDRO ONDULADA COLORIDA 2,44 X0,50M E = 0,6MM</v>
          </cell>
          <cell r="C10145" t="str">
            <v>M2</v>
          </cell>
          <cell r="D10145">
            <v>1</v>
          </cell>
          <cell r="E10145">
            <v>14.75</v>
          </cell>
          <cell r="F10145">
            <v>16.329999999999998</v>
          </cell>
          <cell r="H10145">
            <v>17.98</v>
          </cell>
          <cell r="I10145" t="str">
            <v>MATE MDIV 7184</v>
          </cell>
        </row>
        <row r="10146">
          <cell r="A10146">
            <v>7202</v>
          </cell>
          <cell r="B10146" t="str">
            <v>TELHA FIBROCIMENTO MAXIPLAC OU ETERMAX 8MM - 3,70 X 1,06M</v>
          </cell>
          <cell r="C10146" t="str">
            <v>M2</v>
          </cell>
          <cell r="D10146">
            <v>2</v>
          </cell>
          <cell r="E10146">
            <v>16.03</v>
          </cell>
          <cell r="F10146">
            <v>19.329999999999998</v>
          </cell>
          <cell r="H10146">
            <v>21.98</v>
          </cell>
          <cell r="I10146" t="str">
            <v>MATE MDIV 7202</v>
          </cell>
        </row>
        <row r="10147">
          <cell r="A10147">
            <v>7213</v>
          </cell>
          <cell r="B10147" t="str">
            <v>TELHA FIBROCIMENTO ONDULADA VOGATEX OU FIBROTEX 4MM 2,44 X 0</v>
          </cell>
          <cell r="C10147" t="str">
            <v>M2</v>
          </cell>
          <cell r="D10147">
            <v>2</v>
          </cell>
          <cell r="E10147">
            <v>5.0999999999999996</v>
          </cell>
          <cell r="F10147">
            <v>5.8</v>
          </cell>
          <cell r="H10147">
            <v>7</v>
          </cell>
          <cell r="I10147" t="str">
            <v>MATE MDIV 7213</v>
          </cell>
        </row>
        <row r="10148">
          <cell r="B10148" t="str">
            <v>,50M</v>
          </cell>
        </row>
        <row r="10149">
          <cell r="A10149">
            <v>7190</v>
          </cell>
          <cell r="B10149" t="str">
            <v>TELHA FIBROCIMENTO ONDULADA VOGATEX 4MM 1,22 X 0,50M</v>
          </cell>
          <cell r="C10149" t="str">
            <v>UN</v>
          </cell>
          <cell r="D10149">
            <v>2</v>
          </cell>
          <cell r="E10149">
            <v>2.67</v>
          </cell>
          <cell r="F10149">
            <v>3.22</v>
          </cell>
          <cell r="H10149">
            <v>3.66</v>
          </cell>
          <cell r="I10149" t="str">
            <v>MATE MDIV 7190</v>
          </cell>
        </row>
        <row r="10150">
          <cell r="A10150">
            <v>7191</v>
          </cell>
          <cell r="B10150" t="str">
            <v>TELHA FIBROCIMENTO ONDULADA VOGATEX 4MM 2,44 X 0,50M</v>
          </cell>
          <cell r="C10150" t="str">
            <v>UN</v>
          </cell>
          <cell r="D10150">
            <v>2</v>
          </cell>
          <cell r="E10150">
            <v>5.24</v>
          </cell>
          <cell r="F10150">
            <v>5.99</v>
          </cell>
          <cell r="H10150">
            <v>7.19</v>
          </cell>
          <cell r="I10150" t="str">
            <v>MATE MDIV 7191</v>
          </cell>
        </row>
        <row r="10151">
          <cell r="A10151">
            <v>7194</v>
          </cell>
          <cell r="B10151" t="str">
            <v>TELHA FIBROCIMENTO ONDULADA 6MM - 2,44 X 1,10M</v>
          </cell>
          <cell r="C10151" t="str">
            <v>M2</v>
          </cell>
          <cell r="D10151">
            <v>2</v>
          </cell>
          <cell r="E10151">
            <v>8.2100000000000009</v>
          </cell>
          <cell r="F10151">
            <v>9.9</v>
          </cell>
          <cell r="H10151">
            <v>11.26</v>
          </cell>
          <cell r="I10151" t="str">
            <v>MATE MDIV 7194</v>
          </cell>
        </row>
        <row r="10152">
          <cell r="A10152">
            <v>7197</v>
          </cell>
          <cell r="B10152" t="str">
            <v>TELHA FIBROCIMENTO ONDULADA 6MM - 3,66 X 1,10M</v>
          </cell>
          <cell r="C10152" t="str">
            <v>UN</v>
          </cell>
          <cell r="D10152">
            <v>2</v>
          </cell>
          <cell r="E10152">
            <v>31.47</v>
          </cell>
          <cell r="F10152">
            <v>37.950000000000003</v>
          </cell>
          <cell r="H10152">
            <v>43.16</v>
          </cell>
          <cell r="I10152" t="str">
            <v>MATE MDIV 7197</v>
          </cell>
        </row>
        <row r="10153">
          <cell r="A10153">
            <v>7208</v>
          </cell>
          <cell r="B10153" t="str">
            <v>TELHA FIBROCIMENTO ONDULADA 6MM 1,22 X 1,10M</v>
          </cell>
          <cell r="C10153" t="str">
            <v>UN</v>
          </cell>
          <cell r="D10153">
            <v>2</v>
          </cell>
          <cell r="E10153">
            <v>11.05</v>
          </cell>
          <cell r="F10153">
            <v>13.33</v>
          </cell>
          <cell r="H10153">
            <v>15.16</v>
          </cell>
          <cell r="I10153" t="str">
            <v>MATE MDIV 7208</v>
          </cell>
        </row>
        <row r="10154">
          <cell r="A10154">
            <v>7195</v>
          </cell>
          <cell r="B10154" t="str">
            <v>TELHA FIBROCIMENTO ONDULADA 6MM 1,53 X 1,10M</v>
          </cell>
          <cell r="C10154" t="str">
            <v>UN</v>
          </cell>
          <cell r="D10154">
            <v>2</v>
          </cell>
          <cell r="E10154">
            <v>14.06</v>
          </cell>
          <cell r="F10154">
            <v>16.95</v>
          </cell>
          <cell r="H10154">
            <v>19.28</v>
          </cell>
          <cell r="I10154" t="str">
            <v>MATE MDIV 7195</v>
          </cell>
        </row>
        <row r="10155">
          <cell r="A10155">
            <v>7186</v>
          </cell>
          <cell r="B10155" t="str">
            <v>TELHA FIBROCIMENTO ONDULADA 6MM 1,83 X 1,10M</v>
          </cell>
          <cell r="C10155" t="str">
            <v>UN</v>
          </cell>
          <cell r="D10155">
            <v>1</v>
          </cell>
          <cell r="E10155">
            <v>17.100000000000001</v>
          </cell>
          <cell r="F10155">
            <v>20.62</v>
          </cell>
          <cell r="H10155">
            <v>23.45</v>
          </cell>
          <cell r="I10155" t="str">
            <v>MATE MDIV 7186</v>
          </cell>
        </row>
        <row r="10156">
          <cell r="A10156" t="str">
            <v>ÓDIGO</v>
          </cell>
          <cell r="B10156" t="str">
            <v>| DESCRIÇÃO DO INSUMO</v>
          </cell>
          <cell r="C10156" t="str">
            <v>| UNID.</v>
          </cell>
          <cell r="D10156" t="str">
            <v>| CAT.</v>
          </cell>
          <cell r="E10156" t="str">
            <v>P R E Ç O</v>
          </cell>
          <cell r="F10156" t="str">
            <v>S  C A L C</v>
          </cell>
          <cell r="G10156" t="str">
            <v>U L A</v>
          </cell>
          <cell r="H10156" t="str">
            <v>D O S  |</v>
          </cell>
          <cell r="I10156" t="str">
            <v>COD.INTELIGENTE</v>
          </cell>
        </row>
        <row r="10157">
          <cell r="D10157">
            <v>1</v>
          </cell>
          <cell r="E10157" t="str">
            <v>.QUARTIL</v>
          </cell>
          <cell r="F10157" t="str">
            <v>MEDIANO</v>
          </cell>
          <cell r="G10157">
            <v>3</v>
          </cell>
          <cell r="H10157" t="str">
            <v>.QUARTIL</v>
          </cell>
        </row>
        <row r="10159">
          <cell r="A10159" t="str">
            <v>íNCULO..</v>
          </cell>
          <cell r="B10159" t="str">
            <v>...: NACIONAL CAIXA</v>
          </cell>
        </row>
        <row r="10161">
          <cell r="A10161">
            <v>7196</v>
          </cell>
          <cell r="B10161" t="str">
            <v>TELHA FIBROCIMENTO ONDULADA 6MM 2,13 X 1,10M</v>
          </cell>
          <cell r="C10161" t="str">
            <v>UN</v>
          </cell>
          <cell r="D10161">
            <v>2</v>
          </cell>
          <cell r="E10161">
            <v>19.32</v>
          </cell>
          <cell r="F10161">
            <v>23.3</v>
          </cell>
          <cell r="H10161">
            <v>26.5</v>
          </cell>
          <cell r="I10161" t="str">
            <v>MATE MDIV 7196</v>
          </cell>
        </row>
        <row r="10162">
          <cell r="A10162">
            <v>7207</v>
          </cell>
          <cell r="B10162" t="str">
            <v>TELHA FIBROCIMENTO ONDULADA 6MM 2,44 X 1,10M</v>
          </cell>
          <cell r="C10162" t="str">
            <v>UN</v>
          </cell>
          <cell r="D10162">
            <v>2</v>
          </cell>
          <cell r="E10162">
            <v>22.04</v>
          </cell>
          <cell r="F10162">
            <v>26.58</v>
          </cell>
          <cell r="H10162">
            <v>30.23</v>
          </cell>
          <cell r="I10162" t="str">
            <v>MATE MDIV 7207</v>
          </cell>
        </row>
        <row r="10163">
          <cell r="A10163">
            <v>7198</v>
          </cell>
          <cell r="B10163" t="str">
            <v>TELHA FIBROCIMENTO ONDULADA 8MM - 3,66 X 1,10M</v>
          </cell>
          <cell r="C10163" t="str">
            <v>M2</v>
          </cell>
          <cell r="D10163">
            <v>2</v>
          </cell>
          <cell r="E10163">
            <v>11.09</v>
          </cell>
          <cell r="F10163">
            <v>13.38</v>
          </cell>
          <cell r="H10163">
            <v>15.21</v>
          </cell>
          <cell r="I10163" t="str">
            <v>MATE MDIV 7198</v>
          </cell>
        </row>
        <row r="10164">
          <cell r="A10164">
            <v>7200</v>
          </cell>
          <cell r="B10164" t="str">
            <v>TELHA FIBROCIMENTO ONDULADA 8MM 1,22 X 1,10M</v>
          </cell>
          <cell r="C10164" t="str">
            <v>UN</v>
          </cell>
          <cell r="D10164">
            <v>2</v>
          </cell>
          <cell r="E10164">
            <v>14.79</v>
          </cell>
          <cell r="F10164">
            <v>17.829999999999998</v>
          </cell>
          <cell r="H10164">
            <v>20.28</v>
          </cell>
          <cell r="I10164" t="str">
            <v>MATE MDIV 7200</v>
          </cell>
        </row>
        <row r="10165">
          <cell r="A10165">
            <v>7192</v>
          </cell>
          <cell r="B10165" t="str">
            <v>TELHA FIBROCIMENTO ONDULADA 8MM 1,53 X 1,10M</v>
          </cell>
          <cell r="C10165" t="str">
            <v>UN</v>
          </cell>
          <cell r="D10165">
            <v>2</v>
          </cell>
          <cell r="E10165">
            <v>18.57</v>
          </cell>
          <cell r="F10165">
            <v>22.4</v>
          </cell>
          <cell r="H10165">
            <v>25.47</v>
          </cell>
          <cell r="I10165" t="str">
            <v>MATE MDIV 7192</v>
          </cell>
        </row>
        <row r="10166">
          <cell r="A10166">
            <v>7193</v>
          </cell>
          <cell r="B10166" t="str">
            <v>TELHA FIBROCIMENTO ONDULADA 8MM 1,83 X 1,10M</v>
          </cell>
          <cell r="C10166" t="str">
            <v>UN</v>
          </cell>
          <cell r="D10166">
            <v>2</v>
          </cell>
          <cell r="E10166">
            <v>19.89</v>
          </cell>
          <cell r="F10166">
            <v>23.99</v>
          </cell>
          <cell r="H10166">
            <v>27.28</v>
          </cell>
          <cell r="I10166" t="str">
            <v>MATE MDIV 7193</v>
          </cell>
        </row>
        <row r="10167">
          <cell r="A10167">
            <v>7188</v>
          </cell>
          <cell r="B10167" t="str">
            <v>TELHA FIBROCIMENTO ONDULADA 8MM 2,13 X 1,10M</v>
          </cell>
          <cell r="C10167" t="str">
            <v>UN</v>
          </cell>
          <cell r="D10167">
            <v>2</v>
          </cell>
          <cell r="E10167">
            <v>24.48</v>
          </cell>
          <cell r="F10167">
            <v>29.52</v>
          </cell>
          <cell r="H10167">
            <v>33.57</v>
          </cell>
          <cell r="I10167" t="str">
            <v>MATE MDIV 7188</v>
          </cell>
        </row>
        <row r="10168">
          <cell r="A10168">
            <v>7189</v>
          </cell>
          <cell r="B10168" t="str">
            <v>TELHA FIBROCIMENTO ONDULADA 8MM 2,44 X 1,10M</v>
          </cell>
          <cell r="C10168" t="str">
            <v>UN</v>
          </cell>
          <cell r="D10168">
            <v>2</v>
          </cell>
          <cell r="E10168">
            <v>29.01</v>
          </cell>
          <cell r="F10168">
            <v>34.979999999999997</v>
          </cell>
          <cell r="H10168">
            <v>39.78</v>
          </cell>
          <cell r="I10168" t="str">
            <v>MATE MDIV 7189</v>
          </cell>
        </row>
        <row r="10169">
          <cell r="A10169">
            <v>7246</v>
          </cell>
          <cell r="B10169" t="str">
            <v>TELHA VIDRO TIPO CANAL OU COLONIAL (C = 46 A 50,0CM)</v>
          </cell>
          <cell r="C10169" t="str">
            <v>UN</v>
          </cell>
          <cell r="D10169">
            <v>2</v>
          </cell>
          <cell r="E10169">
            <v>19.059999999999999</v>
          </cell>
          <cell r="F10169">
            <v>19.61</v>
          </cell>
          <cell r="H10169">
            <v>20.16</v>
          </cell>
          <cell r="I10169" t="str">
            <v>MATE MDIV 7246</v>
          </cell>
        </row>
        <row r="10170">
          <cell r="A10170">
            <v>7245</v>
          </cell>
          <cell r="B10170" t="str">
            <v>TELHA VIDRO TIPO FRANCESA (38 X 24CM)</v>
          </cell>
          <cell r="C10170" t="str">
            <v>UN</v>
          </cell>
          <cell r="D10170">
            <v>1</v>
          </cell>
          <cell r="E10170">
            <v>14.91</v>
          </cell>
          <cell r="F10170">
            <v>15.34</v>
          </cell>
          <cell r="H10170">
            <v>15.77</v>
          </cell>
          <cell r="I10170" t="str">
            <v>MATE MDIV 7245</v>
          </cell>
        </row>
        <row r="10171">
          <cell r="A10171">
            <v>12869</v>
          </cell>
          <cell r="B10171" t="str">
            <v>TELHADISTA</v>
          </cell>
          <cell r="C10171" t="str">
            <v>H</v>
          </cell>
          <cell r="D10171">
            <v>2</v>
          </cell>
          <cell r="E10171">
            <v>3.1</v>
          </cell>
          <cell r="F10171">
            <v>3.1</v>
          </cell>
          <cell r="H10171">
            <v>3.1</v>
          </cell>
          <cell r="I10171" t="str">
            <v>MOBR MOBA 12869</v>
          </cell>
        </row>
        <row r="10172">
          <cell r="A10172">
            <v>7247</v>
          </cell>
          <cell r="B10172" t="str">
            <v>TEODOLITO C/ PRECISAO +/- 6 SEGUNDOS, INCLUSIVE TRIPE TIPO W</v>
          </cell>
          <cell r="C10172" t="str">
            <v>H</v>
          </cell>
          <cell r="D10172">
            <v>1</v>
          </cell>
          <cell r="E10172">
            <v>2.0299999999999998</v>
          </cell>
          <cell r="F10172">
            <v>2.0299999999999998</v>
          </cell>
          <cell r="H10172">
            <v>2.0299999999999998</v>
          </cell>
          <cell r="I10172" t="str">
            <v>EQHP EQLC 7247</v>
          </cell>
        </row>
        <row r="10173">
          <cell r="B10173" t="str">
            <v>ILD T-1 OU EQUIV</v>
          </cell>
        </row>
        <row r="10174">
          <cell r="A10174">
            <v>1574</v>
          </cell>
          <cell r="B10174" t="str">
            <v>TERMINAL A COMPRESSAO EM COBRE ESTANHADO P/ CABO 10MM2</v>
          </cell>
          <cell r="C10174" t="str">
            <v>UN</v>
          </cell>
          <cell r="D10174">
            <v>2</v>
          </cell>
          <cell r="E10174">
            <v>0.68</v>
          </cell>
          <cell r="F10174">
            <v>0.73</v>
          </cell>
          <cell r="H10174">
            <v>0.92</v>
          </cell>
          <cell r="I10174" t="str">
            <v>MATE MELE 1574</v>
          </cell>
        </row>
        <row r="10175">
          <cell r="A10175">
            <v>1575</v>
          </cell>
          <cell r="B10175" t="str">
            <v>TERMINAL A COMPRESSAO EM COBRE ESTANHADO P/ CABO 16MM2</v>
          </cell>
          <cell r="C10175" t="str">
            <v>UN</v>
          </cell>
          <cell r="D10175">
            <v>2</v>
          </cell>
          <cell r="E10175">
            <v>0.85</v>
          </cell>
          <cell r="F10175">
            <v>0.91</v>
          </cell>
          <cell r="H10175">
            <v>1.1499999999999999</v>
          </cell>
          <cell r="I10175" t="str">
            <v>MATE MELE 1575</v>
          </cell>
        </row>
        <row r="10176">
          <cell r="A10176">
            <v>1570</v>
          </cell>
          <cell r="B10176" t="str">
            <v>TERMINAL A COMPRESSAO EM COBRE ESTANHADO P/ CABO 2,5MM2</v>
          </cell>
          <cell r="C10176" t="str">
            <v>UN</v>
          </cell>
          <cell r="D10176">
            <v>2</v>
          </cell>
          <cell r="E10176">
            <v>0.35</v>
          </cell>
          <cell r="F10176">
            <v>0.38</v>
          </cell>
          <cell r="H10176">
            <v>0.48</v>
          </cell>
          <cell r="I10176" t="str">
            <v>MATE MELE 1570</v>
          </cell>
        </row>
        <row r="10177">
          <cell r="A10177">
            <v>1576</v>
          </cell>
          <cell r="B10177" t="str">
            <v>TERMINAL A COMPRESSAO EM COBRE ESTANHADO P/ CABO 25MM2</v>
          </cell>
          <cell r="C10177" t="str">
            <v>UN</v>
          </cell>
          <cell r="D10177">
            <v>2</v>
          </cell>
          <cell r="E10177">
            <v>0.82</v>
          </cell>
          <cell r="F10177">
            <v>0.88</v>
          </cell>
          <cell r="H10177">
            <v>1.1100000000000001</v>
          </cell>
          <cell r="I10177" t="str">
            <v>MATE MELE 1576</v>
          </cell>
        </row>
        <row r="10178">
          <cell r="A10178">
            <v>1577</v>
          </cell>
          <cell r="B10178" t="str">
            <v>TERMINAL A COMPRESSAO EM COBRE ESTANHADO P/ CABO 35MM2</v>
          </cell>
          <cell r="C10178" t="str">
            <v>UN</v>
          </cell>
          <cell r="D10178">
            <v>2</v>
          </cell>
          <cell r="E10178">
            <v>0.96</v>
          </cell>
          <cell r="F10178">
            <v>1.03</v>
          </cell>
          <cell r="H10178">
            <v>1.29</v>
          </cell>
          <cell r="I10178" t="str">
            <v>MATE MELE 1577</v>
          </cell>
        </row>
        <row r="10179">
          <cell r="A10179">
            <v>1571</v>
          </cell>
          <cell r="B10179" t="str">
            <v>TERMINAL A COMPRESSAO EM COBRE ESTANHADO P/ CABO 4MM2</v>
          </cell>
          <cell r="C10179" t="str">
            <v>UN</v>
          </cell>
          <cell r="D10179">
            <v>2</v>
          </cell>
          <cell r="E10179">
            <v>0.55000000000000004</v>
          </cell>
          <cell r="F10179">
            <v>0.59</v>
          </cell>
          <cell r="H10179">
            <v>0.74</v>
          </cell>
          <cell r="I10179" t="str">
            <v>MATE MELE 1571</v>
          </cell>
        </row>
        <row r="10180">
          <cell r="A10180">
            <v>1578</v>
          </cell>
          <cell r="B10180" t="str">
            <v>TERMINAL A COMPRESSAO EM COBRE ESTANHADO P/ CABO 50MM2</v>
          </cell>
          <cell r="C10180" t="str">
            <v>UN</v>
          </cell>
          <cell r="D10180">
            <v>2</v>
          </cell>
          <cell r="E10180">
            <v>1.48</v>
          </cell>
          <cell r="F10180">
            <v>1.59</v>
          </cell>
          <cell r="H10180">
            <v>2</v>
          </cell>
          <cell r="I10180" t="str">
            <v>MATE MELE 1578</v>
          </cell>
        </row>
        <row r="10181">
          <cell r="A10181">
            <v>1573</v>
          </cell>
          <cell r="B10181" t="str">
            <v>TERMINAL A COMPRESSAO EM COBRE ESTANHADO P/ CABO 6MM2</v>
          </cell>
          <cell r="C10181" t="str">
            <v>UN</v>
          </cell>
          <cell r="D10181">
            <v>2</v>
          </cell>
          <cell r="E10181">
            <v>0.79</v>
          </cell>
          <cell r="F10181">
            <v>0.85</v>
          </cell>
          <cell r="H10181">
            <v>1.07</v>
          </cell>
          <cell r="I10181" t="str">
            <v>MATE MELE 1573</v>
          </cell>
        </row>
        <row r="10182">
          <cell r="A10182">
            <v>1579</v>
          </cell>
          <cell r="B10182" t="str">
            <v>TERMINAL A COMPRESSAO EM COBRE ESTANHADO P/ CABO 70MM2</v>
          </cell>
          <cell r="C10182" t="str">
            <v>UN</v>
          </cell>
          <cell r="D10182">
            <v>2</v>
          </cell>
          <cell r="E10182">
            <v>1.54</v>
          </cell>
          <cell r="F10182">
            <v>1.65</v>
          </cell>
          <cell r="H10182">
            <v>2.0699999999999998</v>
          </cell>
          <cell r="I10182" t="str">
            <v>MATE MELE 1579</v>
          </cell>
        </row>
        <row r="10183">
          <cell r="A10183">
            <v>1580</v>
          </cell>
          <cell r="B10183" t="str">
            <v>TERMINAL A COMPRESSAO EM COBRE ESTANHADO P/ CABO 95MM2</v>
          </cell>
          <cell r="C10183" t="str">
            <v>UN</v>
          </cell>
          <cell r="D10183">
            <v>2</v>
          </cell>
          <cell r="E10183">
            <v>2.2000000000000002</v>
          </cell>
          <cell r="F10183">
            <v>2.36</v>
          </cell>
          <cell r="H10183">
            <v>2.96</v>
          </cell>
          <cell r="I10183" t="str">
            <v>MATE MELE 1580</v>
          </cell>
        </row>
        <row r="10184">
          <cell r="A10184">
            <v>1581</v>
          </cell>
          <cell r="B10184" t="str">
            <v>TERMINAL A COMPRESSAO EM COBRE ESTANHADO P/ CABO120MM2</v>
          </cell>
          <cell r="C10184" t="str">
            <v>UN</v>
          </cell>
          <cell r="D10184">
            <v>2</v>
          </cell>
          <cell r="E10184">
            <v>3.64</v>
          </cell>
          <cell r="F10184">
            <v>3.89</v>
          </cell>
          <cell r="H10184">
            <v>4.8899999999999997</v>
          </cell>
          <cell r="I10184" t="str">
            <v>MATE MELE 1581</v>
          </cell>
        </row>
        <row r="10185">
          <cell r="A10185">
            <v>1535</v>
          </cell>
          <cell r="B10185" t="str">
            <v>TERMINAL A PRESSAO DE BRONZE P/ CABO A BARRA, CABO 1,5 A 10M</v>
          </cell>
          <cell r="C10185" t="str">
            <v>UN</v>
          </cell>
          <cell r="D10185">
            <v>2</v>
          </cell>
          <cell r="E10185">
            <v>1.65</v>
          </cell>
          <cell r="F10185">
            <v>1.77</v>
          </cell>
          <cell r="H10185">
            <v>2.2200000000000002</v>
          </cell>
          <cell r="I10185" t="str">
            <v>MATE MELE 1535</v>
          </cell>
        </row>
        <row r="10186">
          <cell r="B10186" t="str">
            <v>M2, C/ 1 FURO DE FIXACAO</v>
          </cell>
        </row>
        <row r="10187">
          <cell r="A10187" t="str">
            <v>ÓDIGO</v>
          </cell>
          <cell r="B10187" t="str">
            <v>| DESCRIÇÃO DO INSUMO</v>
          </cell>
          <cell r="C10187" t="str">
            <v>| UNID.</v>
          </cell>
          <cell r="D10187" t="str">
            <v>| CAT.</v>
          </cell>
          <cell r="E10187" t="str">
            <v>P R E Ç O</v>
          </cell>
          <cell r="F10187" t="str">
            <v>S  C A L C</v>
          </cell>
          <cell r="G10187" t="str">
            <v>U L A</v>
          </cell>
          <cell r="H10187" t="str">
            <v>D O S  |</v>
          </cell>
          <cell r="I10187" t="str">
            <v>COD.INTELIGENTE</v>
          </cell>
        </row>
        <row r="10188">
          <cell r="D10188">
            <v>1</v>
          </cell>
          <cell r="E10188" t="str">
            <v>.QUARTIL</v>
          </cell>
          <cell r="F10188" t="str">
            <v>MEDIANO</v>
          </cell>
          <cell r="G10188">
            <v>3</v>
          </cell>
          <cell r="H10188" t="str">
            <v>.QUARTIL</v>
          </cell>
        </row>
        <row r="10190">
          <cell r="A10190" t="str">
            <v>íNCULO..</v>
          </cell>
          <cell r="B10190" t="str">
            <v>...: NACIONAL CAIXA</v>
          </cell>
        </row>
        <row r="10192">
          <cell r="A10192">
            <v>1536</v>
          </cell>
          <cell r="B10192" t="str">
            <v>TERMINAL A PRESSAO DE BRONZE P/ CABO A BARRA, CABO 10 A 16MM</v>
          </cell>
          <cell r="C10192" t="str">
            <v>UN</v>
          </cell>
          <cell r="D10192">
            <v>2</v>
          </cell>
          <cell r="E10192">
            <v>2.06</v>
          </cell>
          <cell r="F10192">
            <v>2.21</v>
          </cell>
          <cell r="H10192">
            <v>2.78</v>
          </cell>
          <cell r="I10192" t="str">
            <v>MATE MELE 1536</v>
          </cell>
        </row>
        <row r="10193">
          <cell r="B10193" t="str">
            <v>2, C/ 1 FURO DE FIXACAO</v>
          </cell>
        </row>
        <row r="10194">
          <cell r="A10194">
            <v>1541</v>
          </cell>
          <cell r="B10194" t="str">
            <v>TERMINAL A PRESSAO DE BRONZE P/ CABO A BARRA, CABO 120 A 185</v>
          </cell>
          <cell r="C10194" t="str">
            <v>UN</v>
          </cell>
          <cell r="D10194">
            <v>2</v>
          </cell>
          <cell r="E10194">
            <v>6.61</v>
          </cell>
          <cell r="F10194">
            <v>7.08</v>
          </cell>
          <cell r="H10194">
            <v>8.9</v>
          </cell>
          <cell r="I10194" t="str">
            <v>MATE MELE 1541</v>
          </cell>
        </row>
        <row r="10195">
          <cell r="B10195" t="str">
            <v>MM2 C/ 1 FURO P/ FIXACAO</v>
          </cell>
        </row>
        <row r="10196">
          <cell r="A10196">
            <v>1543</v>
          </cell>
          <cell r="B10196" t="str">
            <v>TERMINAL A PRESSAO DE BRONZE P/ CABO A BARRA, CABO 16 A 25MM</v>
          </cell>
          <cell r="C10196" t="str">
            <v>UN</v>
          </cell>
          <cell r="D10196">
            <v>2</v>
          </cell>
          <cell r="E10196">
            <v>2.2000000000000002</v>
          </cell>
          <cell r="F10196">
            <v>2.36</v>
          </cell>
          <cell r="H10196">
            <v>2.96</v>
          </cell>
          <cell r="I10196" t="str">
            <v>MATE MELE 1543</v>
          </cell>
        </row>
        <row r="10197">
          <cell r="B10197" t="str">
            <v>2 C/ 2 FUROS P/ FIXACAO</v>
          </cell>
        </row>
        <row r="10198">
          <cell r="A10198">
            <v>11838</v>
          </cell>
          <cell r="B10198" t="str">
            <v>TERMINAL A PRESSAO DE BRONZE P/ CABO A BARRA, CABO 240MM2 C/</v>
          </cell>
          <cell r="C10198" t="str">
            <v>UN</v>
          </cell>
          <cell r="D10198">
            <v>2</v>
          </cell>
          <cell r="E10198">
            <v>11.47</v>
          </cell>
          <cell r="F10198">
            <v>12.27</v>
          </cell>
          <cell r="H10198">
            <v>15.43</v>
          </cell>
          <cell r="I10198" t="str">
            <v>MATE MELE 11838</v>
          </cell>
        </row>
        <row r="10199">
          <cell r="B10199" t="str">
            <v>1 FURO DE FIXACAO</v>
          </cell>
        </row>
        <row r="10200">
          <cell r="A10200">
            <v>1537</v>
          </cell>
          <cell r="B10200" t="str">
            <v>TERMINAL A PRESSAO DE BRONZE P/ CABO A BARRA, CABO 25 A 35MM</v>
          </cell>
          <cell r="C10200" t="str">
            <v>UN</v>
          </cell>
          <cell r="D10200">
            <v>2</v>
          </cell>
          <cell r="E10200">
            <v>2.75</v>
          </cell>
          <cell r="F10200">
            <v>2.95</v>
          </cell>
          <cell r="H10200">
            <v>3.7</v>
          </cell>
          <cell r="I10200" t="str">
            <v>MATE MELE 1537</v>
          </cell>
        </row>
        <row r="10201">
          <cell r="B10201" t="str">
            <v>2 C/ 1 FURO DE FIXACAO</v>
          </cell>
        </row>
        <row r="10202">
          <cell r="A10202">
            <v>11839</v>
          </cell>
          <cell r="B10202" t="str">
            <v>TERMINAL A PRESSAO DE BRONZE P/ CABO A BARRA, CABO 300MM2 C/</v>
          </cell>
          <cell r="C10202" t="str">
            <v>UN</v>
          </cell>
          <cell r="D10202">
            <v>2</v>
          </cell>
          <cell r="E10202">
            <v>8.82</v>
          </cell>
          <cell r="F10202">
            <v>9.44</v>
          </cell>
          <cell r="H10202">
            <v>11.87</v>
          </cell>
          <cell r="I10202" t="str">
            <v>MATE MELE 11839</v>
          </cell>
        </row>
        <row r="10203">
          <cell r="B10203" t="str">
            <v>1 FURO DE FIXACAO</v>
          </cell>
        </row>
        <row r="10204">
          <cell r="A10204">
            <v>1538</v>
          </cell>
          <cell r="B10204" t="str">
            <v>TERMINAL A PRESSAO DE BRONZE P/ CABO A BARRA, CABO 50 A 70MM</v>
          </cell>
          <cell r="C10204" t="str">
            <v>UN</v>
          </cell>
          <cell r="D10204">
            <v>2</v>
          </cell>
          <cell r="E10204">
            <v>3.58</v>
          </cell>
          <cell r="F10204">
            <v>3.83</v>
          </cell>
          <cell r="H10204">
            <v>4.82</v>
          </cell>
          <cell r="I10204" t="str">
            <v>MATE MELE 1538</v>
          </cell>
        </row>
        <row r="10205">
          <cell r="B10205" t="str">
            <v>2, C/ 1 FURO DE FIXACAO</v>
          </cell>
        </row>
        <row r="10206">
          <cell r="A10206">
            <v>1540</v>
          </cell>
          <cell r="B10206" t="str">
            <v>TERMINAL A PRESSAO DE BRONZE P/ CABO A BARRA, CABO 70 A 95MM</v>
          </cell>
          <cell r="C10206" t="str">
            <v>UN</v>
          </cell>
          <cell r="D10206">
            <v>2</v>
          </cell>
          <cell r="E10206">
            <v>4.96</v>
          </cell>
          <cell r="F10206">
            <v>5.31</v>
          </cell>
          <cell r="H10206">
            <v>6.67</v>
          </cell>
          <cell r="I10206" t="str">
            <v>MATE MELE 1540</v>
          </cell>
        </row>
        <row r="10207">
          <cell r="B10207" t="str">
            <v>2 C/ 1 FUROP/ FIXACAO</v>
          </cell>
        </row>
        <row r="10208">
          <cell r="A10208">
            <v>1554</v>
          </cell>
          <cell r="B10208" t="str">
            <v>TERMINAL A PRESSAO DE BRONZE P/ CABO A BARRA, CABO/BARRA P/</v>
          </cell>
          <cell r="C10208" t="str">
            <v>UN</v>
          </cell>
          <cell r="D10208">
            <v>2</v>
          </cell>
          <cell r="E10208">
            <v>69.53</v>
          </cell>
          <cell r="F10208">
            <v>74.41</v>
          </cell>
          <cell r="H10208">
            <v>93.52</v>
          </cell>
          <cell r="I10208" t="str">
            <v>MATE MELE 1554</v>
          </cell>
        </row>
        <row r="10209">
          <cell r="B10209" t="str">
            <v>2 CABOS BITOLA 150 A 185MM2 C/ 2 FUROS P/ FIXACAO</v>
          </cell>
        </row>
        <row r="10210">
          <cell r="A10210">
            <v>1553</v>
          </cell>
          <cell r="B10210" t="str">
            <v>TERMINAL A PRESSAO DE BRONZE P/ CABO A BARRA, CABO/BARRA P/</v>
          </cell>
          <cell r="C10210" t="str">
            <v>UN</v>
          </cell>
          <cell r="D10210">
            <v>2</v>
          </cell>
          <cell r="E10210">
            <v>49.03</v>
          </cell>
          <cell r="F10210">
            <v>52.47</v>
          </cell>
          <cell r="H10210">
            <v>65.95</v>
          </cell>
          <cell r="I10210" t="str">
            <v>MATE MELE 1553</v>
          </cell>
        </row>
        <row r="10211">
          <cell r="B10211" t="str">
            <v>2 CABOS BITOLA 95 A 120MM2 C/ 2 FUROS P/   FIXACAO</v>
          </cell>
        </row>
        <row r="10212">
          <cell r="A10212">
            <v>1547</v>
          </cell>
          <cell r="B10212" t="str">
            <v>TERMINAL A PRESSAO DE BRONZE P/ CABO A BARRA, CABOS 150 A 18</v>
          </cell>
          <cell r="C10212" t="str">
            <v>UN</v>
          </cell>
          <cell r="D10212">
            <v>2</v>
          </cell>
          <cell r="E10212">
            <v>39.159999999999997</v>
          </cell>
          <cell r="F10212">
            <v>41.91</v>
          </cell>
          <cell r="H10212">
            <v>52.67</v>
          </cell>
          <cell r="I10212" t="str">
            <v>MATE MELE 1547</v>
          </cell>
        </row>
        <row r="10213">
          <cell r="B10213" t="str">
            <v>5MM2 C/ 2 FUROS P/ FIXACAO</v>
          </cell>
        </row>
        <row r="10214">
          <cell r="A10214">
            <v>1542</v>
          </cell>
          <cell r="B10214" t="str">
            <v>TERMINAL A PRESSAO DE BRONZE P/ CABO A BARRA, CABOS 4 A 10MM</v>
          </cell>
          <cell r="C10214" t="str">
            <v>UN</v>
          </cell>
          <cell r="D10214">
            <v>2</v>
          </cell>
          <cell r="E10214">
            <v>2.06</v>
          </cell>
          <cell r="F10214">
            <v>2.21</v>
          </cell>
          <cell r="H10214">
            <v>2.78</v>
          </cell>
          <cell r="I10214" t="str">
            <v>MATE MELE 1542</v>
          </cell>
        </row>
        <row r="10215">
          <cell r="B10215" t="str">
            <v>2 C/ 2 FUROS P/ FIXACAO</v>
          </cell>
        </row>
        <row r="10216">
          <cell r="A10216">
            <v>1545</v>
          </cell>
          <cell r="B10216" t="str">
            <v>TERMINAL A PRESSAO DE BRONZE P/ CABO A BARRA, CABOS 50 A 70M</v>
          </cell>
          <cell r="C10216" t="str">
            <v>UN</v>
          </cell>
          <cell r="D10216">
            <v>2</v>
          </cell>
          <cell r="E10216">
            <v>8.35</v>
          </cell>
          <cell r="F10216">
            <v>8.94</v>
          </cell>
          <cell r="H10216">
            <v>11.24</v>
          </cell>
          <cell r="I10216" t="str">
            <v>MATE MELE 1545</v>
          </cell>
        </row>
        <row r="10217">
          <cell r="B10217" t="str">
            <v>M2 C/ 2 FUROS P/ FIXACAO</v>
          </cell>
        </row>
        <row r="10218">
          <cell r="A10218" t="str">
            <v>ÓDIGO</v>
          </cell>
          <cell r="B10218" t="str">
            <v>| DESCRIÇÃO DO INSUMO</v>
          </cell>
          <cell r="C10218" t="str">
            <v>| UNID.</v>
          </cell>
          <cell r="D10218" t="str">
            <v>| CAT.</v>
          </cell>
          <cell r="E10218" t="str">
            <v>P R E Ç O</v>
          </cell>
          <cell r="F10218" t="str">
            <v>S  C A L C</v>
          </cell>
          <cell r="G10218" t="str">
            <v>U L A</v>
          </cell>
          <cell r="H10218" t="str">
            <v>D O S  |</v>
          </cell>
          <cell r="I10218" t="str">
            <v>COD.INTELIGENTE</v>
          </cell>
        </row>
        <row r="10219">
          <cell r="D10219">
            <v>1</v>
          </cell>
          <cell r="E10219" t="str">
            <v>.QUARTIL</v>
          </cell>
          <cell r="F10219" t="str">
            <v>MEDIANO</v>
          </cell>
          <cell r="G10219">
            <v>3</v>
          </cell>
          <cell r="H10219" t="str">
            <v>.QUARTIL</v>
          </cell>
        </row>
        <row r="10221">
          <cell r="A10221" t="str">
            <v>íNCULO..</v>
          </cell>
          <cell r="B10221" t="str">
            <v>...: NACIONAL CAIXA</v>
          </cell>
        </row>
        <row r="10223">
          <cell r="A10223">
            <v>1546</v>
          </cell>
          <cell r="B10223" t="str">
            <v>TERMINAL A PRESSAO DE BRONZE P/ CABO A BARRA, CABOS 95 A 120</v>
          </cell>
          <cell r="C10223" t="str">
            <v>UN</v>
          </cell>
          <cell r="D10223">
            <v>2</v>
          </cell>
          <cell r="E10223">
            <v>18.53</v>
          </cell>
          <cell r="F10223">
            <v>19.829999999999998</v>
          </cell>
          <cell r="H10223">
            <v>24.92</v>
          </cell>
          <cell r="I10223" t="str">
            <v>MATE MELE 1546</v>
          </cell>
        </row>
        <row r="10224">
          <cell r="B10224" t="str">
            <v>MM2 C/ 2 FUROS P/ FIXACAO</v>
          </cell>
        </row>
        <row r="10225">
          <cell r="A10225">
            <v>11876</v>
          </cell>
          <cell r="B10225" t="str">
            <v>TERMINAL A PRESSAO P/ CABO A BARRA, CABO 150 A 180MM2</v>
          </cell>
          <cell r="C10225" t="str">
            <v>UN</v>
          </cell>
          <cell r="D10225">
            <v>2</v>
          </cell>
          <cell r="E10225">
            <v>8.5500000000000007</v>
          </cell>
          <cell r="F10225">
            <v>9.15</v>
          </cell>
          <cell r="H10225">
            <v>11.5</v>
          </cell>
          <cell r="I10225" t="str">
            <v>MATE MELE 11876</v>
          </cell>
        </row>
        <row r="10226">
          <cell r="A10226">
            <v>11872</v>
          </cell>
          <cell r="B10226" t="str">
            <v>TERMINAL A PRESSAO P/ CABO A BARRA, CABO 16 A 25MM2</v>
          </cell>
          <cell r="C10226" t="str">
            <v>UN</v>
          </cell>
          <cell r="D10226">
            <v>2</v>
          </cell>
          <cell r="E10226">
            <v>2.4500000000000002</v>
          </cell>
          <cell r="F10226">
            <v>2.62</v>
          </cell>
          <cell r="H10226">
            <v>3.3</v>
          </cell>
          <cell r="I10226" t="str">
            <v>MATE MELE 11872</v>
          </cell>
        </row>
        <row r="10227">
          <cell r="A10227">
            <v>11877</v>
          </cell>
          <cell r="B10227" t="str">
            <v>TERMINAL A PRESSAO P/ CABO A BARRA, CABO 240 A 300MM2</v>
          </cell>
          <cell r="C10227" t="str">
            <v>UN</v>
          </cell>
          <cell r="D10227">
            <v>2</v>
          </cell>
          <cell r="E10227">
            <v>11.03</v>
          </cell>
          <cell r="F10227">
            <v>11.8</v>
          </cell>
          <cell r="H10227">
            <v>14.83</v>
          </cell>
          <cell r="I10227" t="str">
            <v>MATE MELE 11877</v>
          </cell>
        </row>
        <row r="10228">
          <cell r="A10228">
            <v>1594</v>
          </cell>
          <cell r="B10228" t="str">
            <v>TERMINAL A PRESSAO P/ CABO A BARRA, CABO 25-35MM2 C/ 2 FUROS</v>
          </cell>
          <cell r="C10228" t="str">
            <v>UN</v>
          </cell>
          <cell r="D10228">
            <v>2</v>
          </cell>
          <cell r="E10228">
            <v>4.74</v>
          </cell>
          <cell r="F10228">
            <v>5.07</v>
          </cell>
          <cell r="H10228">
            <v>6.38</v>
          </cell>
          <cell r="I10228" t="str">
            <v>MATE MELE 1594</v>
          </cell>
        </row>
        <row r="10229">
          <cell r="B10229" t="str">
            <v>P/ FIXACAO</v>
          </cell>
        </row>
        <row r="10230">
          <cell r="A10230">
            <v>11873</v>
          </cell>
          <cell r="B10230" t="str">
            <v>TERMINAL A PRESSAO P/ CABO A BARRA, CABO 35MM2</v>
          </cell>
          <cell r="C10230" t="str">
            <v>UN</v>
          </cell>
          <cell r="D10230">
            <v>2</v>
          </cell>
          <cell r="E10230">
            <v>2.56</v>
          </cell>
          <cell r="F10230">
            <v>2.74</v>
          </cell>
          <cell r="H10230">
            <v>3.45</v>
          </cell>
          <cell r="I10230" t="str">
            <v>MATE MELE 11873</v>
          </cell>
        </row>
        <row r="10231">
          <cell r="A10231">
            <v>1605</v>
          </cell>
          <cell r="B10231" t="str">
            <v>TERMINAL A PRESSAO P/ CABO A BARRA, CABO 50-70MM2 C/ 2 FUROS</v>
          </cell>
          <cell r="C10231" t="str">
            <v>UN</v>
          </cell>
          <cell r="D10231">
            <v>2</v>
          </cell>
          <cell r="E10231">
            <v>7.52</v>
          </cell>
          <cell r="F10231">
            <v>8.0500000000000007</v>
          </cell>
          <cell r="H10231">
            <v>10.119999999999999</v>
          </cell>
          <cell r="I10231" t="str">
            <v>MATE MELE 1605</v>
          </cell>
        </row>
        <row r="10232">
          <cell r="B10232" t="str">
            <v>P/ FIXACAO</v>
          </cell>
        </row>
        <row r="10233">
          <cell r="A10233">
            <v>11875</v>
          </cell>
          <cell r="B10233" t="str">
            <v>TERMINAL A PRESSAO P/ CABO A BARRA, CABO 95 A120MM2</v>
          </cell>
          <cell r="C10233" t="str">
            <v>UN</v>
          </cell>
          <cell r="D10233">
            <v>2</v>
          </cell>
          <cell r="E10233">
            <v>6.34</v>
          </cell>
          <cell r="F10233">
            <v>6.78</v>
          </cell>
          <cell r="H10233">
            <v>8.5299999999999994</v>
          </cell>
          <cell r="I10233" t="str">
            <v>MATE MELE 11875</v>
          </cell>
        </row>
        <row r="10234">
          <cell r="A10234">
            <v>11874</v>
          </cell>
          <cell r="B10234" t="str">
            <v>TERMINAL A PRESSAO P/CABO A BARRA, CABO 50 A 70MM2</v>
          </cell>
          <cell r="C10234" t="str">
            <v>UN</v>
          </cell>
          <cell r="D10234">
            <v>2</v>
          </cell>
          <cell r="E10234">
            <v>3.88</v>
          </cell>
          <cell r="F10234">
            <v>4.16</v>
          </cell>
          <cell r="H10234">
            <v>5.23</v>
          </cell>
          <cell r="I10234" t="str">
            <v>MATE MELE 11874</v>
          </cell>
        </row>
        <row r="10235">
          <cell r="A10235">
            <v>1591</v>
          </cell>
          <cell r="B10235" t="str">
            <v>TERMINAL A PRESSAO 1 CABO 120MM2 C/ 1 FURO DE FIXACAO</v>
          </cell>
          <cell r="C10235" t="str">
            <v>UN</v>
          </cell>
          <cell r="D10235">
            <v>2</v>
          </cell>
          <cell r="E10235">
            <v>4.88</v>
          </cell>
          <cell r="F10235">
            <v>5.22</v>
          </cell>
          <cell r="H10235">
            <v>6.56</v>
          </cell>
          <cell r="I10235" t="str">
            <v>MATE MELE 1591</v>
          </cell>
        </row>
        <row r="10236">
          <cell r="A10236">
            <v>1585</v>
          </cell>
          <cell r="B10236" t="str">
            <v>TERMINAL A PRESSAO 1 CABO 16MM2 C/ 1 FURO DE FIXACAO</v>
          </cell>
          <cell r="C10236" t="str">
            <v>UN</v>
          </cell>
          <cell r="D10236">
            <v>2</v>
          </cell>
          <cell r="E10236">
            <v>1.48</v>
          </cell>
          <cell r="F10236">
            <v>1.59</v>
          </cell>
          <cell r="H10236">
            <v>2</v>
          </cell>
          <cell r="I10236" t="str">
            <v>MATE MELE 1585</v>
          </cell>
        </row>
        <row r="10237">
          <cell r="A10237">
            <v>1593</v>
          </cell>
          <cell r="B10237" t="str">
            <v>TERMINAL A PRESSAO 1 CABO 185MM2 C/ 1 FURO DE FIXACAO</v>
          </cell>
          <cell r="C10237" t="str">
            <v>UN</v>
          </cell>
          <cell r="D10237">
            <v>2</v>
          </cell>
          <cell r="E10237">
            <v>5.76</v>
          </cell>
          <cell r="F10237">
            <v>6.16</v>
          </cell>
          <cell r="H10237">
            <v>7.75</v>
          </cell>
          <cell r="I10237" t="str">
            <v>MATE MELE 1593</v>
          </cell>
        </row>
        <row r="10238">
          <cell r="A10238">
            <v>1586</v>
          </cell>
          <cell r="B10238" t="str">
            <v>TERMINAL A PRESSAO 1 CABO 25MM2 C/ 1 FURO DE FIXACAO</v>
          </cell>
          <cell r="C10238" t="str">
            <v>UN</v>
          </cell>
          <cell r="D10238">
            <v>2</v>
          </cell>
          <cell r="E10238">
            <v>1.57</v>
          </cell>
          <cell r="F10238">
            <v>1.68</v>
          </cell>
          <cell r="H10238">
            <v>2.11</v>
          </cell>
          <cell r="I10238" t="str">
            <v>MATE MELE 1586</v>
          </cell>
        </row>
        <row r="10239">
          <cell r="A10239">
            <v>1587</v>
          </cell>
          <cell r="B10239" t="str">
            <v>TERMINAL A PRESSAO 1 CABO 35MM2 C/ 1 FURO DE FIXACAO</v>
          </cell>
          <cell r="C10239" t="str">
            <v>UN</v>
          </cell>
          <cell r="D10239">
            <v>2</v>
          </cell>
          <cell r="E10239">
            <v>2.48</v>
          </cell>
          <cell r="F10239">
            <v>2.65</v>
          </cell>
          <cell r="H10239">
            <v>3.33</v>
          </cell>
          <cell r="I10239" t="str">
            <v>MATE MELE 1587</v>
          </cell>
        </row>
        <row r="10240">
          <cell r="A10240">
            <v>1588</v>
          </cell>
          <cell r="B10240" t="str">
            <v>TERMINAL A PRESSAO 1 CABO 50MM2 C/ 1 FURO DE FIXACAO</v>
          </cell>
          <cell r="C10240" t="str">
            <v>UN</v>
          </cell>
          <cell r="D10240">
            <v>2</v>
          </cell>
          <cell r="E10240">
            <v>2.89</v>
          </cell>
          <cell r="F10240">
            <v>3.09</v>
          </cell>
          <cell r="H10240">
            <v>3.89</v>
          </cell>
          <cell r="I10240" t="str">
            <v>MATE MELE 1588</v>
          </cell>
        </row>
        <row r="10241">
          <cell r="A10241">
            <v>1589</v>
          </cell>
          <cell r="B10241" t="str">
            <v>TERMINAL A PRESSAO 1 CABO 70MM2 C/ 1 FURO DE FIXACAO</v>
          </cell>
          <cell r="C10241" t="str">
            <v>UN</v>
          </cell>
          <cell r="D10241">
            <v>2</v>
          </cell>
          <cell r="E10241">
            <v>3.53</v>
          </cell>
          <cell r="F10241">
            <v>3.77</v>
          </cell>
          <cell r="H10241">
            <v>4.74</v>
          </cell>
          <cell r="I10241" t="str">
            <v>MATE MELE 1589</v>
          </cell>
        </row>
        <row r="10242">
          <cell r="A10242">
            <v>1590</v>
          </cell>
          <cell r="B10242" t="str">
            <v>TERMINAL A PRESSAO 1 CABO 95MM2 C/ 1 FURO DE FIXACAO</v>
          </cell>
          <cell r="C10242" t="str">
            <v>UN</v>
          </cell>
          <cell r="D10242">
            <v>2</v>
          </cell>
          <cell r="E10242">
            <v>3.53</v>
          </cell>
          <cell r="F10242">
            <v>3.77</v>
          </cell>
          <cell r="H10242">
            <v>4.74</v>
          </cell>
          <cell r="I10242" t="str">
            <v>MATE MELE 1590</v>
          </cell>
        </row>
        <row r="10243">
          <cell r="A10243">
            <v>7571</v>
          </cell>
          <cell r="B10243" t="str">
            <v>TERMINAL AEREO EM ACO GALV DN 3/8'', COMPRIM= 300MM C/ BASE</v>
          </cell>
          <cell r="C10243" t="str">
            <v>UN</v>
          </cell>
          <cell r="D10243">
            <v>2</v>
          </cell>
          <cell r="E10243">
            <v>5.46</v>
          </cell>
          <cell r="F10243">
            <v>5.61</v>
          </cell>
          <cell r="H10243">
            <v>6.01</v>
          </cell>
          <cell r="I10243" t="str">
            <v>MATE MELE 7571</v>
          </cell>
        </row>
        <row r="10244">
          <cell r="B10244" t="str">
            <v>DE FIXACAO HORIZONTAL</v>
          </cell>
        </row>
        <row r="10245">
          <cell r="A10245">
            <v>12356</v>
          </cell>
          <cell r="B10245" t="str">
            <v>TERMINAL AEREO EM ACO GALV, C/ BASE DE FIXACAO HORIZONTAL DN</v>
          </cell>
          <cell r="C10245" t="str">
            <v>UN</v>
          </cell>
          <cell r="D10245">
            <v>2</v>
          </cell>
          <cell r="E10245">
            <v>6.14</v>
          </cell>
          <cell r="F10245">
            <v>6.3</v>
          </cell>
          <cell r="H10245">
            <v>6.76</v>
          </cell>
          <cell r="I10245" t="str">
            <v>MATE MELE 12356</v>
          </cell>
        </row>
        <row r="10246">
          <cell r="B10246" t="str">
            <v>1/2"</v>
          </cell>
        </row>
        <row r="10247">
          <cell r="A10247">
            <v>21122</v>
          </cell>
          <cell r="B10247" t="str">
            <v>TERMINAL CPVC (AQUATHERM) SOLDAVEL REF.15MM X 1/2"</v>
          </cell>
          <cell r="C10247" t="str">
            <v>UN</v>
          </cell>
          <cell r="D10247">
            <v>2</v>
          </cell>
          <cell r="E10247">
            <v>6.2</v>
          </cell>
          <cell r="F10247">
            <v>9.7200000000000006</v>
          </cell>
          <cell r="H10247">
            <v>11.9</v>
          </cell>
          <cell r="I10247" t="str">
            <v>MATE MHIS 21122</v>
          </cell>
        </row>
        <row r="10248">
          <cell r="A10248">
            <v>2669</v>
          </cell>
          <cell r="B10248" t="str">
            <v>TERMINAL P/ ACABAMENTO NA PAREDE CAIXA KANAFLEX 3"</v>
          </cell>
          <cell r="C10248" t="str">
            <v>UN</v>
          </cell>
          <cell r="D10248">
            <v>2</v>
          </cell>
          <cell r="E10248">
            <v>3.57</v>
          </cell>
          <cell r="F10248">
            <v>3.78</v>
          </cell>
          <cell r="H10248">
            <v>4.91</v>
          </cell>
          <cell r="I10248" t="str">
            <v>MATE MELE 2669</v>
          </cell>
        </row>
        <row r="10249">
          <cell r="A10249" t="str">
            <v>ÓDIGO</v>
          </cell>
          <cell r="B10249" t="str">
            <v>| DESCRIÇÃO DO INSUMO</v>
          </cell>
          <cell r="C10249" t="str">
            <v>| UNID.</v>
          </cell>
          <cell r="D10249" t="str">
            <v>| CAT.</v>
          </cell>
          <cell r="E10249" t="str">
            <v>P R E Ç O</v>
          </cell>
          <cell r="F10249" t="str">
            <v>S  C A L C</v>
          </cell>
          <cell r="G10249" t="str">
            <v>U L A</v>
          </cell>
          <cell r="H10249" t="str">
            <v>D O S  |</v>
          </cell>
          <cell r="I10249" t="str">
            <v>COD.INTELIGENTE</v>
          </cell>
        </row>
        <row r="10250">
          <cell r="D10250">
            <v>1</v>
          </cell>
          <cell r="E10250" t="str">
            <v>.QUARTIL</v>
          </cell>
          <cell r="F10250" t="str">
            <v>MEDIANO</v>
          </cell>
          <cell r="G10250">
            <v>3</v>
          </cell>
          <cell r="H10250" t="str">
            <v>.QUARTIL</v>
          </cell>
        </row>
        <row r="10252">
          <cell r="A10252" t="str">
            <v>íNCULO..</v>
          </cell>
          <cell r="B10252" t="str">
            <v>...: NACIONAL CAIXA</v>
          </cell>
        </row>
        <row r="10254">
          <cell r="A10254">
            <v>7253</v>
          </cell>
          <cell r="B10254" t="str">
            <v>TERRA VEGETAL</v>
          </cell>
          <cell r="C10254" t="str">
            <v>M3</v>
          </cell>
          <cell r="D10254">
            <v>2</v>
          </cell>
          <cell r="E10254">
            <v>45</v>
          </cell>
          <cell r="F10254">
            <v>45</v>
          </cell>
          <cell r="H10254">
            <v>45</v>
          </cell>
          <cell r="I10254" t="str">
            <v>MATE MAJD 7253</v>
          </cell>
        </row>
        <row r="10255">
          <cell r="A10255">
            <v>4807</v>
          </cell>
          <cell r="B10255" t="str">
            <v>TESTEIRA BORRACHA LISA TDCI P/ PISO 65X33MM ESP = 8,5MM P/ A</v>
          </cell>
          <cell r="C10255" t="str">
            <v>M</v>
          </cell>
          <cell r="D10255">
            <v>2</v>
          </cell>
          <cell r="E10255">
            <v>8.9700000000000006</v>
          </cell>
          <cell r="F10255">
            <v>9</v>
          </cell>
          <cell r="H10255">
            <v>11.78</v>
          </cell>
          <cell r="I10255" t="str">
            <v>MATE MDIV 4807</v>
          </cell>
        </row>
        <row r="10256">
          <cell r="B10256" t="str">
            <v>RGAMASSA</v>
          </cell>
        </row>
        <row r="10257">
          <cell r="A10257">
            <v>4805</v>
          </cell>
          <cell r="B10257" t="str">
            <v>TESTEIRA BORRACHA LISA TDI P/ PISO 65 X 33MM ESP = 15MM P/ A</v>
          </cell>
          <cell r="C10257" t="str">
            <v>M</v>
          </cell>
          <cell r="D10257">
            <v>2</v>
          </cell>
          <cell r="E10257">
            <v>14.96</v>
          </cell>
          <cell r="F10257">
            <v>15</v>
          </cell>
          <cell r="H10257">
            <v>19.64</v>
          </cell>
          <cell r="I10257" t="str">
            <v>MATE MDIV 4805</v>
          </cell>
        </row>
        <row r="10258">
          <cell r="B10258" t="str">
            <v>RGAMASSA</v>
          </cell>
        </row>
        <row r="10259">
          <cell r="A10259">
            <v>4806</v>
          </cell>
          <cell r="B10259" t="str">
            <v>TESTEIRA VINILICA  - PECA 5M</v>
          </cell>
          <cell r="C10259" t="str">
            <v>M</v>
          </cell>
          <cell r="D10259">
            <v>2</v>
          </cell>
          <cell r="E10259">
            <v>7.48</v>
          </cell>
          <cell r="F10259">
            <v>7.5</v>
          </cell>
          <cell r="H10259">
            <v>9.82</v>
          </cell>
          <cell r="I10259" t="str">
            <v>MATE MDIV 4806</v>
          </cell>
        </row>
        <row r="10260">
          <cell r="A10260">
            <v>7266</v>
          </cell>
          <cell r="B10260" t="str">
            <v>TIJOLO CERAMICO FURADO 10 X 20 X 20CM</v>
          </cell>
          <cell r="C10260" t="str">
            <v>MIL</v>
          </cell>
          <cell r="D10260">
            <v>1</v>
          </cell>
          <cell r="E10260">
            <v>269.11</v>
          </cell>
          <cell r="F10260">
            <v>298</v>
          </cell>
          <cell r="H10260">
            <v>320</v>
          </cell>
          <cell r="I10260" t="str">
            <v>MATE MDIV 7266</v>
          </cell>
        </row>
        <row r="10261">
          <cell r="A10261">
            <v>10613</v>
          </cell>
          <cell r="B10261" t="str">
            <v>TIJOLO CERAMICO FURADO 3 FUROS 10 X 15 X 30CM</v>
          </cell>
          <cell r="C10261" t="str">
            <v>UN</v>
          </cell>
          <cell r="D10261">
            <v>2</v>
          </cell>
          <cell r="E10261">
            <v>0.15</v>
          </cell>
          <cell r="F10261">
            <v>0.16</v>
          </cell>
          <cell r="H10261">
            <v>0.18</v>
          </cell>
          <cell r="I10261" t="str">
            <v>MATE MDIV 10613</v>
          </cell>
        </row>
        <row r="10262">
          <cell r="A10262">
            <v>7270</v>
          </cell>
          <cell r="B10262" t="str">
            <v>TIJOLO CERAMICO FURADO 4 FUROS 10 X 10 X 20CM</v>
          </cell>
          <cell r="C10262" t="str">
            <v>UN</v>
          </cell>
          <cell r="D10262">
            <v>2</v>
          </cell>
          <cell r="E10262">
            <v>0.16</v>
          </cell>
          <cell r="F10262">
            <v>0.18</v>
          </cell>
          <cell r="H10262">
            <v>0.19</v>
          </cell>
          <cell r="I10262" t="str">
            <v>MATE MDIV 7270</v>
          </cell>
        </row>
        <row r="10263">
          <cell r="A10263">
            <v>7269</v>
          </cell>
          <cell r="B10263" t="str">
            <v>TIJOLO CERAMICO FURADO 6 FUROS 10 X 10 X 20CM</v>
          </cell>
          <cell r="C10263" t="str">
            <v>UN</v>
          </cell>
          <cell r="D10263">
            <v>2</v>
          </cell>
          <cell r="E10263">
            <v>0.23</v>
          </cell>
          <cell r="F10263">
            <v>0.25</v>
          </cell>
          <cell r="H10263">
            <v>0.27</v>
          </cell>
          <cell r="I10263" t="str">
            <v>MATE MDIV 7269</v>
          </cell>
        </row>
        <row r="10264">
          <cell r="A10264">
            <v>7267</v>
          </cell>
          <cell r="B10264" t="str">
            <v>TIJOLO CERAMICO FURADO 6 FUROS 10 X 15 X 20CM</v>
          </cell>
          <cell r="C10264" t="str">
            <v>UN</v>
          </cell>
          <cell r="D10264">
            <v>2</v>
          </cell>
          <cell r="E10264">
            <v>0.23</v>
          </cell>
          <cell r="F10264">
            <v>0.25</v>
          </cell>
          <cell r="H10264">
            <v>0.27</v>
          </cell>
          <cell r="I10264" t="str">
            <v>MATE MDIV 7267</v>
          </cell>
        </row>
        <row r="10265">
          <cell r="A10265">
            <v>7265</v>
          </cell>
          <cell r="B10265" t="str">
            <v>TIJOLO CERAMICO FURADO 8 FUROS 10 X 18 X 18CM</v>
          </cell>
          <cell r="C10265" t="str">
            <v>UN</v>
          </cell>
          <cell r="D10265">
            <v>2</v>
          </cell>
          <cell r="E10265">
            <v>0.25</v>
          </cell>
          <cell r="F10265">
            <v>0.27</v>
          </cell>
          <cell r="H10265">
            <v>0.28999999999999998</v>
          </cell>
          <cell r="I10265" t="str">
            <v>MATE MDIV 7265</v>
          </cell>
        </row>
        <row r="10266">
          <cell r="A10266">
            <v>7271</v>
          </cell>
          <cell r="B10266" t="str">
            <v>TIJOLO CERAMICO FURADO 8 FUROS 10 X 20 X 20CM</v>
          </cell>
          <cell r="C10266" t="str">
            <v>UN</v>
          </cell>
          <cell r="D10266">
            <v>2</v>
          </cell>
          <cell r="E10266">
            <v>0.26</v>
          </cell>
          <cell r="F10266">
            <v>0.28999999999999998</v>
          </cell>
          <cell r="H10266">
            <v>0.32</v>
          </cell>
          <cell r="I10266" t="str">
            <v>MATE MDIV 7271</v>
          </cell>
        </row>
        <row r="10267">
          <cell r="A10267">
            <v>7268</v>
          </cell>
          <cell r="B10267" t="str">
            <v>TIJOLO CERAMICO FURADO 8 FUROS 10 X 20 X 30CM</v>
          </cell>
          <cell r="C10267" t="str">
            <v>UN</v>
          </cell>
          <cell r="D10267">
            <v>2</v>
          </cell>
          <cell r="E10267">
            <v>0.39</v>
          </cell>
          <cell r="F10267">
            <v>0.43</v>
          </cell>
          <cell r="H10267">
            <v>0.46</v>
          </cell>
          <cell r="I10267" t="str">
            <v>MATE MDIV 7268</v>
          </cell>
        </row>
        <row r="10268">
          <cell r="A10268">
            <v>7256</v>
          </cell>
          <cell r="B10268" t="str">
            <v>TIJOLO CERAMICO MACICO APARENTE 2 FUROS 6,5 X 10 X 20CM</v>
          </cell>
          <cell r="C10268" t="str">
            <v>UN</v>
          </cell>
          <cell r="D10268">
            <v>2</v>
          </cell>
          <cell r="E10268">
            <v>0.27</v>
          </cell>
          <cell r="F10268">
            <v>0.31</v>
          </cell>
          <cell r="H10268">
            <v>0.33</v>
          </cell>
          <cell r="I10268" t="str">
            <v>MATE MDIV 7256</v>
          </cell>
        </row>
        <row r="10269">
          <cell r="A10269">
            <v>7262</v>
          </cell>
          <cell r="B10269" t="str">
            <v>TIJOLO CERAMICO MACICO APARENTE 5,5 X 11X 23CM</v>
          </cell>
          <cell r="C10269" t="str">
            <v>MIL</v>
          </cell>
          <cell r="D10269">
            <v>2</v>
          </cell>
          <cell r="E10269">
            <v>363.48</v>
          </cell>
          <cell r="F10269">
            <v>408.91</v>
          </cell>
          <cell r="H10269">
            <v>433.7</v>
          </cell>
          <cell r="I10269" t="str">
            <v>MATE MDIV 7262</v>
          </cell>
        </row>
        <row r="10270">
          <cell r="A10270">
            <v>7260</v>
          </cell>
          <cell r="B10270" t="str">
            <v>TIJOLO CERAMICO MACICO APARENTE 6 X 12 X 24CM</v>
          </cell>
          <cell r="C10270" t="str">
            <v>UN</v>
          </cell>
          <cell r="D10270">
            <v>2</v>
          </cell>
          <cell r="E10270">
            <v>0.28999999999999998</v>
          </cell>
          <cell r="F10270">
            <v>0.32</v>
          </cell>
          <cell r="H10270">
            <v>0.34</v>
          </cell>
          <cell r="I10270" t="str">
            <v>MATE MDIV 7260</v>
          </cell>
        </row>
        <row r="10271">
          <cell r="A10271">
            <v>7258</v>
          </cell>
          <cell r="B10271" t="str">
            <v>TIJOLO CERAMICO MACICO 5 X 10 X 20CM</v>
          </cell>
          <cell r="C10271" t="str">
            <v>UN</v>
          </cell>
          <cell r="D10271">
            <v>2</v>
          </cell>
          <cell r="E10271">
            <v>0.17</v>
          </cell>
          <cell r="F10271">
            <v>0.19</v>
          </cell>
          <cell r="H10271">
            <v>0.21</v>
          </cell>
          <cell r="I10271" t="str">
            <v>MATE MDIV 7258</v>
          </cell>
        </row>
        <row r="10272">
          <cell r="A10272">
            <v>7255</v>
          </cell>
          <cell r="B10272" t="str">
            <v>TIJOLO CERAMICO MACICO 5 X 10 X 20CM</v>
          </cell>
          <cell r="C10272" t="str">
            <v>MIL</v>
          </cell>
          <cell r="D10272">
            <v>1</v>
          </cell>
          <cell r="E10272">
            <v>176</v>
          </cell>
          <cell r="F10272">
            <v>198</v>
          </cell>
          <cell r="H10272">
            <v>210</v>
          </cell>
          <cell r="I10272" t="str">
            <v>MATE MDIV 7255</v>
          </cell>
        </row>
        <row r="10273">
          <cell r="A10273">
            <v>10617</v>
          </cell>
          <cell r="B10273" t="str">
            <v>TIJOLO CERAMICO REFRATARIO 6,3 X 11,4 X 22,9CM</v>
          </cell>
          <cell r="C10273" t="str">
            <v>UN</v>
          </cell>
          <cell r="D10273">
            <v>2</v>
          </cell>
          <cell r="E10273">
            <v>1.76</v>
          </cell>
          <cell r="F10273">
            <v>1.98</v>
          </cell>
          <cell r="H10273">
            <v>2.1</v>
          </cell>
          <cell r="I10273" t="str">
            <v>MATE MDIV 10617</v>
          </cell>
        </row>
        <row r="10274">
          <cell r="A10274">
            <v>7274</v>
          </cell>
          <cell r="B10274" t="str">
            <v>TIL PVC LIGACAO PREDIAL NBR 10569 P/REDE COLET ESG JE BBB DN</v>
          </cell>
          <cell r="C10274" t="str">
            <v>UN</v>
          </cell>
          <cell r="D10274">
            <v>1</v>
          </cell>
          <cell r="E10274">
            <v>14.62</v>
          </cell>
          <cell r="F10274">
            <v>18.86</v>
          </cell>
          <cell r="H10274">
            <v>23.1</v>
          </cell>
          <cell r="I10274" t="str">
            <v>MATE MHIS 7274</v>
          </cell>
        </row>
        <row r="10275">
          <cell r="B10275" t="str">
            <v>100 X 100MM</v>
          </cell>
        </row>
        <row r="10276">
          <cell r="A10276">
            <v>7280</v>
          </cell>
          <cell r="B10276" t="str">
            <v>TIL PVC PASSAGEM NBR 10569 P/REDE COLET ESG JE BBB DN 100X10</v>
          </cell>
          <cell r="C10276" t="str">
            <v>UN</v>
          </cell>
          <cell r="D10276">
            <v>2</v>
          </cell>
          <cell r="E10276">
            <v>53.3</v>
          </cell>
          <cell r="F10276">
            <v>68.760000000000005</v>
          </cell>
          <cell r="H10276">
            <v>84.22</v>
          </cell>
          <cell r="I10276" t="str">
            <v>MATE MHIS 7280</v>
          </cell>
        </row>
        <row r="10277">
          <cell r="B10277" t="str">
            <v>0MM</v>
          </cell>
        </row>
        <row r="10278">
          <cell r="A10278">
            <v>7281</v>
          </cell>
          <cell r="B10278" t="str">
            <v>TIL PVC PASSAGEM NBR 10569 P/REDE COLET ESG JE BBB DN 125X12</v>
          </cell>
          <cell r="C10278" t="str">
            <v>UN</v>
          </cell>
          <cell r="D10278">
            <v>2</v>
          </cell>
          <cell r="E10278">
            <v>53.73</v>
          </cell>
          <cell r="F10278">
            <v>69.31</v>
          </cell>
          <cell r="H10278">
            <v>84.9</v>
          </cell>
          <cell r="I10278" t="str">
            <v>MATE MHIS 7281</v>
          </cell>
        </row>
        <row r="10279">
          <cell r="B10279" t="str">
            <v>5MM</v>
          </cell>
        </row>
        <row r="10280">
          <cell r="A10280" t="str">
            <v>ÓDIGO</v>
          </cell>
          <cell r="B10280" t="str">
            <v>| DESCRIÇÃO DO INSUMO</v>
          </cell>
          <cell r="C10280" t="str">
            <v>| UNID.</v>
          </cell>
          <cell r="D10280" t="str">
            <v>| CAT.</v>
          </cell>
          <cell r="E10280" t="str">
            <v>P R E Ç O</v>
          </cell>
          <cell r="F10280" t="str">
            <v>S  C A L C</v>
          </cell>
          <cell r="G10280" t="str">
            <v>U L A</v>
          </cell>
          <cell r="H10280" t="str">
            <v>D O S  |</v>
          </cell>
          <cell r="I10280" t="str">
            <v>COD.INTELIGENTE</v>
          </cell>
        </row>
        <row r="10281">
          <cell r="D10281">
            <v>1</v>
          </cell>
          <cell r="E10281" t="str">
            <v>.QUARTIL</v>
          </cell>
          <cell r="F10281" t="str">
            <v>MEDIANO</v>
          </cell>
          <cell r="G10281">
            <v>3</v>
          </cell>
          <cell r="H10281" t="str">
            <v>.QUARTIL</v>
          </cell>
        </row>
        <row r="10283">
          <cell r="A10283" t="str">
            <v>íNCULO..</v>
          </cell>
          <cell r="B10283" t="str">
            <v>...: NACIONAL CAIXA</v>
          </cell>
        </row>
        <row r="10285">
          <cell r="A10285">
            <v>7282</v>
          </cell>
          <cell r="B10285" t="str">
            <v>TIL PVC PASSAGEM NBR 10569 P/REDE COLET ESG JE BBB DN 150X15</v>
          </cell>
          <cell r="C10285" t="str">
            <v>UN</v>
          </cell>
          <cell r="D10285">
            <v>2</v>
          </cell>
          <cell r="E10285">
            <v>54.19</v>
          </cell>
          <cell r="F10285">
            <v>69.900000000000006</v>
          </cell>
          <cell r="H10285">
            <v>85.62</v>
          </cell>
          <cell r="I10285" t="str">
            <v>MATE MHIS 7282</v>
          </cell>
        </row>
        <row r="10286">
          <cell r="B10286" t="str">
            <v>0MM</v>
          </cell>
        </row>
        <row r="10287">
          <cell r="A10287">
            <v>7276</v>
          </cell>
          <cell r="B10287" t="str">
            <v>TIL PVC PASSAGEM NBR 10569 P/REDE COLET ESG JE BBB DN 200X15</v>
          </cell>
          <cell r="C10287" t="str">
            <v>UN</v>
          </cell>
          <cell r="D10287">
            <v>2</v>
          </cell>
          <cell r="E10287">
            <v>77</v>
          </cell>
          <cell r="F10287">
            <v>99.33</v>
          </cell>
          <cell r="H10287">
            <v>121.66</v>
          </cell>
          <cell r="I10287" t="str">
            <v>MATE MHIS 7276</v>
          </cell>
        </row>
        <row r="10288">
          <cell r="B10288" t="str">
            <v>0MM</v>
          </cell>
        </row>
        <row r="10289">
          <cell r="A10289">
            <v>7277</v>
          </cell>
          <cell r="B10289" t="str">
            <v>TIL PVC PASSAGEM NBR 10569 P/REDE COLET ESG JE BBB DN 250X15</v>
          </cell>
          <cell r="C10289" t="str">
            <v>UN</v>
          </cell>
          <cell r="D10289">
            <v>2</v>
          </cell>
          <cell r="E10289">
            <v>91.51</v>
          </cell>
          <cell r="F10289">
            <v>118.05</v>
          </cell>
          <cell r="H10289">
            <v>144.59</v>
          </cell>
          <cell r="I10289" t="str">
            <v>MATE MHIS 7277</v>
          </cell>
        </row>
        <row r="10290">
          <cell r="B10290" t="str">
            <v>0MM</v>
          </cell>
        </row>
        <row r="10291">
          <cell r="A10291">
            <v>7278</v>
          </cell>
          <cell r="B10291" t="str">
            <v>TIL PVC PASSAGEM NBR 10569 P/REDE COLET ESG JE BBB DN 300X15</v>
          </cell>
          <cell r="C10291" t="str">
            <v>UN</v>
          </cell>
          <cell r="D10291">
            <v>2</v>
          </cell>
          <cell r="E10291">
            <v>137.19</v>
          </cell>
          <cell r="F10291">
            <v>176.98</v>
          </cell>
          <cell r="H10291">
            <v>216.77</v>
          </cell>
          <cell r="I10291" t="str">
            <v>MATE MHIS 7278</v>
          </cell>
        </row>
        <row r="10292">
          <cell r="B10292" t="str">
            <v>0MM</v>
          </cell>
        </row>
        <row r="10293">
          <cell r="A10293">
            <v>7286</v>
          </cell>
          <cell r="B10293" t="str">
            <v>TIL PVC RADIAL NBR 10569 P/REDE COLET ESG JE BBB DN 125X200M</v>
          </cell>
          <cell r="C10293" t="str">
            <v>UN</v>
          </cell>
          <cell r="D10293">
            <v>2</v>
          </cell>
          <cell r="E10293">
            <v>75.12</v>
          </cell>
          <cell r="F10293">
            <v>96.9</v>
          </cell>
          <cell r="H10293">
            <v>118.69</v>
          </cell>
          <cell r="I10293" t="str">
            <v>MATE MHIS 7286</v>
          </cell>
        </row>
        <row r="10294">
          <cell r="B10294" t="str">
            <v>M</v>
          </cell>
        </row>
        <row r="10295">
          <cell r="A10295">
            <v>7275</v>
          </cell>
          <cell r="B10295" t="str">
            <v>TIL PVC RADIAL NBR 10569 P/REDE COLET ESG JE BBB DN 150X200M</v>
          </cell>
          <cell r="C10295" t="str">
            <v>UN</v>
          </cell>
          <cell r="D10295">
            <v>2</v>
          </cell>
          <cell r="E10295">
            <v>139.05000000000001</v>
          </cell>
          <cell r="F10295">
            <v>179.38</v>
          </cell>
          <cell r="H10295">
            <v>219.71</v>
          </cell>
          <cell r="I10295" t="str">
            <v>MATE MHIS 7275</v>
          </cell>
        </row>
        <row r="10296">
          <cell r="B10296" t="str">
            <v>M</v>
          </cell>
        </row>
        <row r="10297">
          <cell r="A10297">
            <v>7285</v>
          </cell>
          <cell r="B10297" t="str">
            <v>TIL PVC RADIAL NBR 10569 P/REDE COLET ESG JE BBB DN 200X200M</v>
          </cell>
          <cell r="C10297" t="str">
            <v>UN</v>
          </cell>
          <cell r="D10297">
            <v>2</v>
          </cell>
          <cell r="E10297">
            <v>152.06</v>
          </cell>
          <cell r="F10297">
            <v>196.16</v>
          </cell>
          <cell r="H10297">
            <v>240.26</v>
          </cell>
          <cell r="I10297" t="str">
            <v>MATE MHIS 7285</v>
          </cell>
        </row>
        <row r="10298">
          <cell r="B10298" t="str">
            <v>M</v>
          </cell>
        </row>
        <row r="10299">
          <cell r="A10299">
            <v>7283</v>
          </cell>
          <cell r="B10299" t="str">
            <v>TIL PVC RADIAL NBR 10569 P/REDE COLET ESG JE BBB DN 250X200M</v>
          </cell>
          <cell r="C10299" t="str">
            <v>UN</v>
          </cell>
          <cell r="D10299">
            <v>2</v>
          </cell>
          <cell r="E10299">
            <v>169.55</v>
          </cell>
          <cell r="F10299">
            <v>218.73</v>
          </cell>
          <cell r="H10299">
            <v>267.89999999999998</v>
          </cell>
          <cell r="I10299" t="str">
            <v>MATE MHIS 7283</v>
          </cell>
        </row>
        <row r="10300">
          <cell r="B10300" t="str">
            <v>M</v>
          </cell>
        </row>
        <row r="10301">
          <cell r="A10301">
            <v>7284</v>
          </cell>
          <cell r="B10301" t="str">
            <v>TIL PVC RADIAL NBR 10569 P/REDE COLET ESG JE BBB DN 300X200M</v>
          </cell>
          <cell r="C10301" t="str">
            <v>UN</v>
          </cell>
          <cell r="D10301">
            <v>2</v>
          </cell>
          <cell r="E10301">
            <v>191.91</v>
          </cell>
          <cell r="F10301">
            <v>247.57</v>
          </cell>
          <cell r="H10301">
            <v>303.23</v>
          </cell>
          <cell r="I10301" t="str">
            <v>MATE MHIS 7284</v>
          </cell>
        </row>
        <row r="10302">
          <cell r="B10302" t="str">
            <v>M</v>
          </cell>
        </row>
        <row r="10303">
          <cell r="A10303">
            <v>11663</v>
          </cell>
          <cell r="B10303" t="str">
            <v>TIL TUBO QUEDA PVC NBR 10569 P/ REDE COLET ESG BBB JE DN 100</v>
          </cell>
          <cell r="C10303" t="str">
            <v>UN</v>
          </cell>
          <cell r="D10303">
            <v>2</v>
          </cell>
          <cell r="E10303">
            <v>22.51</v>
          </cell>
          <cell r="F10303">
            <v>29.04</v>
          </cell>
          <cell r="H10303">
            <v>35.57</v>
          </cell>
          <cell r="I10303" t="str">
            <v>MATE MHIS 11663</v>
          </cell>
        </row>
        <row r="10304">
          <cell r="B10304" t="str">
            <v>X 100MM</v>
          </cell>
        </row>
        <row r="10305">
          <cell r="A10305">
            <v>11664</v>
          </cell>
          <cell r="B10305" t="str">
            <v>TIL TUBO QUEDA PVC NBR 10569 P/ REDE COLET ESG BBB JE DN 125</v>
          </cell>
          <cell r="C10305" t="str">
            <v>UN</v>
          </cell>
          <cell r="D10305">
            <v>2</v>
          </cell>
          <cell r="E10305">
            <v>28.47</v>
          </cell>
          <cell r="F10305">
            <v>36.729999999999997</v>
          </cell>
          <cell r="H10305">
            <v>44.99</v>
          </cell>
          <cell r="I10305" t="str">
            <v>MATE MHIS 11664</v>
          </cell>
        </row>
        <row r="10306">
          <cell r="B10306" t="str">
            <v>X 125MM</v>
          </cell>
        </row>
        <row r="10307">
          <cell r="A10307">
            <v>11665</v>
          </cell>
          <cell r="B10307" t="str">
            <v>TIL TUBO QUEDA PVC NBR 10569 P/ REDE COLET ESG BBB JE DN 150</v>
          </cell>
          <cell r="C10307" t="str">
            <v>UN</v>
          </cell>
          <cell r="D10307">
            <v>2</v>
          </cell>
          <cell r="E10307">
            <v>40.880000000000003</v>
          </cell>
          <cell r="F10307">
            <v>52.74</v>
          </cell>
          <cell r="H10307">
            <v>64.599999999999994</v>
          </cell>
          <cell r="I10307" t="str">
            <v>MATE MHIS 11665</v>
          </cell>
        </row>
        <row r="10308">
          <cell r="B10308" t="str">
            <v>X 150MM</v>
          </cell>
        </row>
        <row r="10309">
          <cell r="A10309">
            <v>11666</v>
          </cell>
          <cell r="B10309" t="str">
            <v>TIL TUBO QUEDA PVC NBR 10569 P/ REDE COLET ESG BBB JE DN 200</v>
          </cell>
          <cell r="C10309" t="str">
            <v>UN</v>
          </cell>
          <cell r="D10309">
            <v>2</v>
          </cell>
          <cell r="E10309">
            <v>51.02</v>
          </cell>
          <cell r="F10309">
            <v>65.819999999999993</v>
          </cell>
          <cell r="H10309">
            <v>80.62</v>
          </cell>
          <cell r="I10309" t="str">
            <v>MATE MHIS 11666</v>
          </cell>
        </row>
        <row r="10310">
          <cell r="B10310" t="str">
            <v>X 150MM</v>
          </cell>
        </row>
        <row r="10311">
          <cell r="A10311" t="str">
            <v>ÓDIGO</v>
          </cell>
          <cell r="B10311" t="str">
            <v>| DESCRIÇÃO DO INSUMO</v>
          </cell>
          <cell r="C10311" t="str">
            <v>| UNID.</v>
          </cell>
          <cell r="D10311" t="str">
            <v>| CAT.</v>
          </cell>
          <cell r="E10311" t="str">
            <v>P R E Ç O</v>
          </cell>
          <cell r="F10311" t="str">
            <v>S  C A L C</v>
          </cell>
          <cell r="G10311" t="str">
            <v>U L A</v>
          </cell>
          <cell r="H10311" t="str">
            <v>D O S  |</v>
          </cell>
          <cell r="I10311" t="str">
            <v>COD.INTELIGENTE</v>
          </cell>
        </row>
        <row r="10312">
          <cell r="D10312">
            <v>1</v>
          </cell>
          <cell r="E10312" t="str">
            <v>.QUARTIL</v>
          </cell>
          <cell r="F10312" t="str">
            <v>MEDIANO</v>
          </cell>
          <cell r="G10312">
            <v>3</v>
          </cell>
          <cell r="H10312" t="str">
            <v>.QUARTIL</v>
          </cell>
        </row>
        <row r="10314">
          <cell r="A10314" t="str">
            <v>íNCULO..</v>
          </cell>
          <cell r="B10314" t="str">
            <v>...: NACIONAL CAIXA</v>
          </cell>
        </row>
        <row r="10316">
          <cell r="A10316">
            <v>11667</v>
          </cell>
          <cell r="B10316" t="str">
            <v>TIL TUBO QUEDA PVC NBR 10569 P/ REDE COLET ESG BBB JE DN 250</v>
          </cell>
          <cell r="C10316" t="str">
            <v>UN</v>
          </cell>
          <cell r="D10316">
            <v>2</v>
          </cell>
          <cell r="E10316">
            <v>71.44</v>
          </cell>
          <cell r="F10316">
            <v>92.16</v>
          </cell>
          <cell r="H10316">
            <v>112.88</v>
          </cell>
          <cell r="I10316" t="str">
            <v>MATE MHIS 11667</v>
          </cell>
        </row>
        <row r="10317">
          <cell r="B10317" t="str">
            <v>X 150MM</v>
          </cell>
        </row>
        <row r="10318">
          <cell r="A10318">
            <v>11668</v>
          </cell>
          <cell r="B10318" t="str">
            <v>TIL TUBO QUEDA PVC NBR 10569 P/ REDE COLET ESG BBB JE DN 300</v>
          </cell>
          <cell r="C10318" t="str">
            <v>UN</v>
          </cell>
          <cell r="D10318">
            <v>2</v>
          </cell>
          <cell r="E10318">
            <v>90.22</v>
          </cell>
          <cell r="F10318">
            <v>116.39</v>
          </cell>
          <cell r="H10318">
            <v>142.56</v>
          </cell>
          <cell r="I10318" t="str">
            <v>MATE MHIS 11668</v>
          </cell>
        </row>
        <row r="10319">
          <cell r="B10319" t="str">
            <v>X 150MM</v>
          </cell>
        </row>
        <row r="10320">
          <cell r="A10320">
            <v>7314</v>
          </cell>
          <cell r="B10320" t="str">
            <v>TINTA A BASE DE BORRACHA CLORADA TP COBERIT OTTO BAUMGART OU</v>
          </cell>
          <cell r="C10320" t="str">
            <v>L</v>
          </cell>
          <cell r="D10320">
            <v>2</v>
          </cell>
          <cell r="E10320">
            <v>30.13</v>
          </cell>
          <cell r="F10320">
            <v>36.01</v>
          </cell>
          <cell r="H10320">
            <v>42.75</v>
          </cell>
          <cell r="I10320" t="str">
            <v>MATE MDIV 7314</v>
          </cell>
        </row>
        <row r="10321">
          <cell r="B10321" t="str">
            <v>EQUIV</v>
          </cell>
        </row>
        <row r="10322">
          <cell r="A10322">
            <v>7338</v>
          </cell>
          <cell r="B10322" t="str">
            <v>TINTA A BASE EPOXI/ALCATRAO COMPOUND COALTAR - OTTO BAUMGART</v>
          </cell>
          <cell r="C10322" t="str">
            <v>KG</v>
          </cell>
          <cell r="D10322">
            <v>2</v>
          </cell>
          <cell r="E10322">
            <v>25.85</v>
          </cell>
          <cell r="F10322">
            <v>30.9</v>
          </cell>
          <cell r="H10322">
            <v>36.68</v>
          </cell>
          <cell r="I10322" t="str">
            <v>MATE MDIV 7338</v>
          </cell>
        </row>
        <row r="10323">
          <cell r="A10323">
            <v>154</v>
          </cell>
          <cell r="B10323" t="str">
            <v>TINTA A BASE RESINA EPOXI/ ALCATRAO, TIPO SIKAGUARD 64 - PAS</v>
          </cell>
          <cell r="C10323" t="str">
            <v>L</v>
          </cell>
          <cell r="D10323">
            <v>2</v>
          </cell>
          <cell r="E10323">
            <v>29.02</v>
          </cell>
          <cell r="F10323">
            <v>33.08</v>
          </cell>
          <cell r="H10323">
            <v>35.33</v>
          </cell>
          <cell r="I10323" t="str">
            <v>MATE MDIV 154</v>
          </cell>
        </row>
        <row r="10324">
          <cell r="B10324" t="str">
            <v>TA P/ REVESTIMENTO</v>
          </cell>
        </row>
        <row r="10325">
          <cell r="A10325">
            <v>7287</v>
          </cell>
          <cell r="B10325" t="str">
            <v>TINTA A OLEO BRILHANTE</v>
          </cell>
          <cell r="C10325" t="str">
            <v>GL</v>
          </cell>
          <cell r="D10325">
            <v>1</v>
          </cell>
          <cell r="E10325">
            <v>30</v>
          </cell>
          <cell r="F10325">
            <v>38</v>
          </cell>
          <cell r="H10325">
            <v>50.45</v>
          </cell>
          <cell r="I10325" t="str">
            <v>MATE MDIV 7287</v>
          </cell>
        </row>
        <row r="10326">
          <cell r="A10326">
            <v>7343</v>
          </cell>
          <cell r="B10326" t="str">
            <v>TINTA ACRILICA P/ DEMARCACAO TP COBERIT TRAFEGO OTTO BAUMGAR</v>
          </cell>
          <cell r="C10326" t="str">
            <v>L</v>
          </cell>
          <cell r="D10326">
            <v>2</v>
          </cell>
          <cell r="E10326">
            <v>24.15</v>
          </cell>
          <cell r="F10326">
            <v>28.86</v>
          </cell>
          <cell r="H10326">
            <v>34.26</v>
          </cell>
          <cell r="I10326" t="str">
            <v>MATE MDIV 7343</v>
          </cell>
        </row>
        <row r="10327">
          <cell r="B10327" t="str">
            <v>T OU EQUIV</v>
          </cell>
        </row>
        <row r="10328">
          <cell r="A10328">
            <v>7350</v>
          </cell>
          <cell r="B10328" t="str">
            <v>TINTA ACRILICA P/CERAMICA</v>
          </cell>
          <cell r="C10328" t="str">
            <v>L</v>
          </cell>
          <cell r="D10328">
            <v>2</v>
          </cell>
          <cell r="E10328">
            <v>15.08</v>
          </cell>
          <cell r="F10328">
            <v>16.09</v>
          </cell>
          <cell r="H10328">
            <v>19.399999999999999</v>
          </cell>
          <cell r="I10328" t="str">
            <v>MATE MDIV 7350</v>
          </cell>
        </row>
        <row r="10329">
          <cell r="A10329">
            <v>7348</v>
          </cell>
          <cell r="B10329" t="str">
            <v>TINTA ACRILICA PARA PISO</v>
          </cell>
          <cell r="C10329" t="str">
            <v>L</v>
          </cell>
          <cell r="D10329">
            <v>2</v>
          </cell>
          <cell r="E10329">
            <v>6.98</v>
          </cell>
          <cell r="F10329">
            <v>7.45</v>
          </cell>
          <cell r="H10329">
            <v>8.98</v>
          </cell>
          <cell r="I10329" t="str">
            <v>MATE MDIV 7348</v>
          </cell>
        </row>
        <row r="10330">
          <cell r="A10330">
            <v>7347</v>
          </cell>
          <cell r="B10330" t="str">
            <v>TINTA ACRILICA PARA PISO</v>
          </cell>
          <cell r="C10330" t="str">
            <v>GL</v>
          </cell>
          <cell r="D10330">
            <v>2</v>
          </cell>
          <cell r="E10330">
            <v>32.03</v>
          </cell>
          <cell r="F10330">
            <v>34.17</v>
          </cell>
          <cell r="H10330">
            <v>41.2</v>
          </cell>
          <cell r="I10330" t="str">
            <v>MATE MDIV 7347</v>
          </cell>
        </row>
        <row r="10331">
          <cell r="A10331">
            <v>7300</v>
          </cell>
          <cell r="B10331" t="str">
            <v>TINTA ALUMINIO ESMALTE PROTETORA SUPERFICIE METALICA</v>
          </cell>
          <cell r="C10331" t="str">
            <v>GL</v>
          </cell>
          <cell r="D10331">
            <v>2</v>
          </cell>
          <cell r="E10331">
            <v>51.32</v>
          </cell>
          <cell r="F10331">
            <v>65.010000000000005</v>
          </cell>
          <cell r="H10331">
            <v>86.31</v>
          </cell>
          <cell r="I10331" t="str">
            <v>MATE MDIV 7300</v>
          </cell>
        </row>
        <row r="10332">
          <cell r="A10332">
            <v>7320</v>
          </cell>
          <cell r="B10332" t="str">
            <v>TINTA ASFALTICA P/ CONCRETO E ARGAMASSA - GALAO 3,6L</v>
          </cell>
          <cell r="C10332" t="str">
            <v>L</v>
          </cell>
          <cell r="D10332">
            <v>2</v>
          </cell>
          <cell r="E10332">
            <v>4.43</v>
          </cell>
          <cell r="F10332">
            <v>5.3</v>
          </cell>
          <cell r="H10332">
            <v>6.29</v>
          </cell>
          <cell r="I10332" t="str">
            <v>MATE MDIV 7320</v>
          </cell>
        </row>
        <row r="10333">
          <cell r="A10333">
            <v>7319</v>
          </cell>
          <cell r="B10333" t="str">
            <v>TINTA ASFALTICA P/ CONCRETO E ARGAMASSA TIPO NEUTROLIN OTTO</v>
          </cell>
          <cell r="C10333" t="str">
            <v>L</v>
          </cell>
          <cell r="D10333">
            <v>2</v>
          </cell>
          <cell r="E10333">
            <v>3.16</v>
          </cell>
          <cell r="F10333">
            <v>3.78</v>
          </cell>
          <cell r="H10333">
            <v>4.49</v>
          </cell>
          <cell r="I10333" t="str">
            <v>MATE MDIV 7319</v>
          </cell>
        </row>
        <row r="10334">
          <cell r="B10334" t="str">
            <v>BAUMGART OU EQUIV</v>
          </cell>
        </row>
        <row r="10335">
          <cell r="A10335">
            <v>155</v>
          </cell>
          <cell r="B10335" t="str">
            <v>TINTA BASE ALCATRAO/EPOXI TP COMPOUND COAL-TAR EPOXI OTTO BA</v>
          </cell>
          <cell r="C10335" t="str">
            <v>L</v>
          </cell>
          <cell r="D10335">
            <v>2</v>
          </cell>
          <cell r="E10335">
            <v>42.1</v>
          </cell>
          <cell r="F10335">
            <v>47.99</v>
          </cell>
          <cell r="H10335">
            <v>51.25</v>
          </cell>
          <cell r="I10335" t="str">
            <v>MATE MDIV 155</v>
          </cell>
        </row>
        <row r="10336">
          <cell r="B10336" t="str">
            <v>UMGART OU EQUIV</v>
          </cell>
        </row>
        <row r="10337">
          <cell r="A10337">
            <v>11630</v>
          </cell>
          <cell r="B10337" t="str">
            <v>TINTA BASE BORRACHA CLORADA - IGARA CORES</v>
          </cell>
          <cell r="C10337" t="str">
            <v>GL</v>
          </cell>
          <cell r="D10337">
            <v>2</v>
          </cell>
          <cell r="E10337">
            <v>102.8</v>
          </cell>
          <cell r="F10337">
            <v>122.87</v>
          </cell>
          <cell r="H10337">
            <v>145.86000000000001</v>
          </cell>
          <cell r="I10337" t="str">
            <v>MATE MDIV 11630</v>
          </cell>
        </row>
        <row r="10338">
          <cell r="A10338">
            <v>11632</v>
          </cell>
          <cell r="B10338" t="str">
            <v>TINTA BASE BORRACHA CLORADA - IGARA FUNDO CROMATO</v>
          </cell>
          <cell r="C10338" t="str">
            <v>GL</v>
          </cell>
          <cell r="D10338">
            <v>2</v>
          </cell>
          <cell r="E10338">
            <v>112.18</v>
          </cell>
          <cell r="F10338">
            <v>134.08000000000001</v>
          </cell>
          <cell r="H10338">
            <v>159.16999999999999</v>
          </cell>
          <cell r="I10338" t="str">
            <v>MATE MDIV 11632</v>
          </cell>
        </row>
        <row r="10339">
          <cell r="A10339">
            <v>7337</v>
          </cell>
          <cell r="B10339" t="str">
            <v>TINTA BASE RESINA EPOXI TP COBERIT EPOXY OTTO BAUMGART OU EQ</v>
          </cell>
          <cell r="C10339" t="str">
            <v>L</v>
          </cell>
          <cell r="D10339">
            <v>2</v>
          </cell>
          <cell r="E10339">
            <v>25.37</v>
          </cell>
          <cell r="F10339">
            <v>30.32</v>
          </cell>
          <cell r="H10339">
            <v>36</v>
          </cell>
          <cell r="I10339" t="str">
            <v>MATE MDIV 7337</v>
          </cell>
        </row>
        <row r="10340">
          <cell r="B10340" t="str">
            <v>UIV</v>
          </cell>
        </row>
        <row r="10341">
          <cell r="A10341">
            <v>7318</v>
          </cell>
          <cell r="B10341" t="str">
            <v>TINTA BETUMINOSA BASE EMULSAO TP NEGROLIN OTTO BAUMGART OU E</v>
          </cell>
          <cell r="C10341" t="str">
            <v>KG</v>
          </cell>
          <cell r="D10341">
            <v>2</v>
          </cell>
          <cell r="E10341">
            <v>1.84</v>
          </cell>
          <cell r="F10341">
            <v>2.2000000000000002</v>
          </cell>
          <cell r="H10341">
            <v>2.61</v>
          </cell>
          <cell r="I10341" t="str">
            <v>MATE MDIV 7318</v>
          </cell>
        </row>
        <row r="10342">
          <cell r="A10342" t="str">
            <v>ÓDIGO</v>
          </cell>
          <cell r="B10342" t="str">
            <v>| DESCRIÇÃO DO INSUMO</v>
          </cell>
          <cell r="C10342" t="str">
            <v>| UNID.</v>
          </cell>
          <cell r="D10342" t="str">
            <v>| CAT.</v>
          </cell>
          <cell r="E10342" t="str">
            <v>P R E Ç O</v>
          </cell>
          <cell r="F10342" t="str">
            <v>S  C A L C</v>
          </cell>
          <cell r="G10342" t="str">
            <v>U L A</v>
          </cell>
          <cell r="H10342" t="str">
            <v>D O S  |</v>
          </cell>
          <cell r="I10342" t="str">
            <v>COD.INTELIGENTE</v>
          </cell>
        </row>
        <row r="10343">
          <cell r="D10343">
            <v>1</v>
          </cell>
          <cell r="E10343" t="str">
            <v>.QUARTIL</v>
          </cell>
          <cell r="F10343" t="str">
            <v>MEDIANO</v>
          </cell>
          <cell r="G10343">
            <v>3</v>
          </cell>
          <cell r="H10343" t="str">
            <v>.QUARTIL</v>
          </cell>
        </row>
        <row r="10345">
          <cell r="A10345" t="str">
            <v>íNCULO..</v>
          </cell>
          <cell r="B10345" t="str">
            <v>...: NACIONAL CAIXA</v>
          </cell>
        </row>
        <row r="10347">
          <cell r="B10347" t="str">
            <v>QUIV</v>
          </cell>
        </row>
        <row r="10348">
          <cell r="A10348">
            <v>7313</v>
          </cell>
          <cell r="B10348" t="str">
            <v>TINTA BETUMINOSA P/ CONCRETO E ALVENARIA TP NEUTROL 45 OTTO</v>
          </cell>
          <cell r="C10348" t="str">
            <v>L</v>
          </cell>
          <cell r="D10348">
            <v>2</v>
          </cell>
          <cell r="E10348">
            <v>5.8</v>
          </cell>
          <cell r="F10348">
            <v>6.93</v>
          </cell>
          <cell r="H10348">
            <v>8.23</v>
          </cell>
          <cell r="I10348" t="str">
            <v>MATE MDIV 7313</v>
          </cell>
        </row>
        <row r="10349">
          <cell r="B10349" t="str">
            <v>BAUMGART OU EQUIV</v>
          </cell>
        </row>
        <row r="10350">
          <cell r="A10350">
            <v>7303</v>
          </cell>
          <cell r="B10350" t="str">
            <v>TINTA EPOXI</v>
          </cell>
          <cell r="C10350" t="str">
            <v>GL</v>
          </cell>
          <cell r="D10350">
            <v>2</v>
          </cell>
          <cell r="E10350">
            <v>102.75</v>
          </cell>
          <cell r="F10350">
            <v>130.15</v>
          </cell>
          <cell r="H10350">
            <v>172.79</v>
          </cell>
          <cell r="I10350" t="str">
            <v>MATE MDIV 7303</v>
          </cell>
        </row>
        <row r="10351">
          <cell r="A10351">
            <v>7304</v>
          </cell>
          <cell r="B10351" t="str">
            <v>TINTA EPOXI</v>
          </cell>
          <cell r="C10351" t="str">
            <v>L</v>
          </cell>
          <cell r="D10351">
            <v>2</v>
          </cell>
          <cell r="E10351">
            <v>28.54</v>
          </cell>
          <cell r="F10351">
            <v>36.15</v>
          </cell>
          <cell r="H10351">
            <v>48</v>
          </cell>
          <cell r="I10351" t="str">
            <v>MATE MDIV 7304</v>
          </cell>
        </row>
        <row r="10352">
          <cell r="A10352">
            <v>7311</v>
          </cell>
          <cell r="B10352" t="str">
            <v>TINTA ESMALTE SINTETICO ACETINADO</v>
          </cell>
          <cell r="C10352" t="str">
            <v>L</v>
          </cell>
          <cell r="D10352">
            <v>2</v>
          </cell>
          <cell r="E10352">
            <v>12.74</v>
          </cell>
          <cell r="F10352">
            <v>16.14</v>
          </cell>
          <cell r="H10352">
            <v>21.42</v>
          </cell>
          <cell r="I10352" t="str">
            <v>MATE MDIV 7311</v>
          </cell>
        </row>
        <row r="10353">
          <cell r="A10353">
            <v>7290</v>
          </cell>
          <cell r="B10353" t="str">
            <v>TINTA ESMALTE SINTETICO ACETINADO</v>
          </cell>
          <cell r="C10353" t="str">
            <v>GL</v>
          </cell>
          <cell r="D10353">
            <v>2</v>
          </cell>
          <cell r="E10353">
            <v>45.87</v>
          </cell>
          <cell r="F10353">
            <v>58.1</v>
          </cell>
          <cell r="H10353">
            <v>77.14</v>
          </cell>
          <cell r="I10353" t="str">
            <v>MATE MDIV 7290</v>
          </cell>
        </row>
        <row r="10354">
          <cell r="A10354">
            <v>7294</v>
          </cell>
          <cell r="B10354" t="str">
            <v>TINTA ESMALTE SINTETICO ALTO BRILHO</v>
          </cell>
          <cell r="C10354" t="str">
            <v>GL</v>
          </cell>
          <cell r="D10354">
            <v>2</v>
          </cell>
          <cell r="E10354">
            <v>43.26</v>
          </cell>
          <cell r="F10354">
            <v>54.8</v>
          </cell>
          <cell r="H10354">
            <v>72.75</v>
          </cell>
          <cell r="I10354" t="str">
            <v>MATE MDIV 7294</v>
          </cell>
        </row>
        <row r="10355">
          <cell r="A10355">
            <v>7292</v>
          </cell>
          <cell r="B10355" t="str">
            <v>TINTA ESMALTE SINTETICO ALTO BRILHO</v>
          </cell>
          <cell r="C10355" t="str">
            <v>L</v>
          </cell>
          <cell r="D10355">
            <v>2</v>
          </cell>
          <cell r="E10355">
            <v>12.01</v>
          </cell>
          <cell r="F10355">
            <v>15.22</v>
          </cell>
          <cell r="H10355">
            <v>20.21</v>
          </cell>
          <cell r="I10355" t="str">
            <v>MATE MDIV 7292</v>
          </cell>
        </row>
        <row r="10356">
          <cell r="A10356">
            <v>7288</v>
          </cell>
          <cell r="B10356" t="str">
            <v>TINTA ESMALTE SINTETICO FOSCO</v>
          </cell>
          <cell r="C10356" t="str">
            <v>L</v>
          </cell>
          <cell r="D10356">
            <v>2</v>
          </cell>
          <cell r="E10356">
            <v>13.03</v>
          </cell>
          <cell r="F10356">
            <v>16.52</v>
          </cell>
          <cell r="H10356">
            <v>21.92</v>
          </cell>
          <cell r="I10356" t="str">
            <v>MATE MDIV 7288</v>
          </cell>
        </row>
        <row r="10357">
          <cell r="A10357">
            <v>7312</v>
          </cell>
          <cell r="B10357" t="str">
            <v>TINTA ESMALTE SINTETICO FOSCO</v>
          </cell>
          <cell r="C10357" t="str">
            <v>GL</v>
          </cell>
          <cell r="D10357">
            <v>2</v>
          </cell>
          <cell r="E10357">
            <v>46.93</v>
          </cell>
          <cell r="F10357">
            <v>59.45</v>
          </cell>
          <cell r="H10357">
            <v>78.930000000000007</v>
          </cell>
          <cell r="I10357" t="str">
            <v>MATE MDIV 7312</v>
          </cell>
        </row>
        <row r="10358">
          <cell r="A10358">
            <v>7293</v>
          </cell>
          <cell r="B10358" t="str">
            <v>TINTA GRAFITE ESMALTE PROTETORA DE SUPERFICIE METALICA</v>
          </cell>
          <cell r="C10358" t="str">
            <v>L</v>
          </cell>
          <cell r="D10358">
            <v>2</v>
          </cell>
          <cell r="E10358">
            <v>12.38</v>
          </cell>
          <cell r="F10358">
            <v>15.68</v>
          </cell>
          <cell r="H10358">
            <v>20.82</v>
          </cell>
          <cell r="I10358" t="str">
            <v>MATE MDIV 7293</v>
          </cell>
        </row>
        <row r="10359">
          <cell r="A10359">
            <v>7364</v>
          </cell>
          <cell r="B10359" t="str">
            <v>TINTA HIDRACOR</v>
          </cell>
          <cell r="C10359" t="str">
            <v>L</v>
          </cell>
          <cell r="D10359">
            <v>2</v>
          </cell>
          <cell r="E10359">
            <v>0.24</v>
          </cell>
          <cell r="F10359">
            <v>0.38</v>
          </cell>
          <cell r="H10359">
            <v>0.5</v>
          </cell>
          <cell r="I10359" t="str">
            <v>MATE MDIV 7364</v>
          </cell>
        </row>
        <row r="10360">
          <cell r="A10360">
            <v>7363</v>
          </cell>
          <cell r="B10360" t="str">
            <v>TINTA HIDRACOR</v>
          </cell>
          <cell r="C10360" t="str">
            <v>KG</v>
          </cell>
          <cell r="D10360">
            <v>2</v>
          </cell>
          <cell r="E10360">
            <v>0.97</v>
          </cell>
          <cell r="F10360">
            <v>1.47</v>
          </cell>
          <cell r="H10360">
            <v>2.02</v>
          </cell>
          <cell r="I10360" t="str">
            <v>MATE MDIV 7363</v>
          </cell>
        </row>
        <row r="10361">
          <cell r="A10361">
            <v>7356</v>
          </cell>
          <cell r="B10361" t="str">
            <v>TINTA LATEX ACRILICA</v>
          </cell>
          <cell r="C10361" t="str">
            <v>L</v>
          </cell>
          <cell r="D10361">
            <v>2</v>
          </cell>
          <cell r="E10361">
            <v>10</v>
          </cell>
          <cell r="F10361">
            <v>10.67</v>
          </cell>
          <cell r="H10361">
            <v>12.87</v>
          </cell>
          <cell r="I10361" t="str">
            <v>MATE MDIV 7356</v>
          </cell>
        </row>
        <row r="10362">
          <cell r="A10362">
            <v>7355</v>
          </cell>
          <cell r="B10362" t="str">
            <v>TINTA LATEX ACRILICA</v>
          </cell>
          <cell r="C10362" t="str">
            <v>GL</v>
          </cell>
          <cell r="D10362">
            <v>2</v>
          </cell>
          <cell r="E10362">
            <v>37.32</v>
          </cell>
          <cell r="F10362">
            <v>39.81</v>
          </cell>
          <cell r="H10362">
            <v>48</v>
          </cell>
          <cell r="I10362" t="str">
            <v>MATE MDIV 7355</v>
          </cell>
        </row>
        <row r="10363">
          <cell r="A10363">
            <v>7345</v>
          </cell>
          <cell r="B10363" t="str">
            <v>TINTA LATEX PVA</v>
          </cell>
          <cell r="C10363" t="str">
            <v>L</v>
          </cell>
          <cell r="D10363">
            <v>2</v>
          </cell>
          <cell r="E10363">
            <v>8.06</v>
          </cell>
          <cell r="F10363">
            <v>8.6</v>
          </cell>
          <cell r="H10363">
            <v>10.37</v>
          </cell>
          <cell r="I10363" t="str">
            <v>MATE MDIV 7345</v>
          </cell>
        </row>
        <row r="10364">
          <cell r="A10364">
            <v>7344</v>
          </cell>
          <cell r="B10364" t="str">
            <v>TINTA LATEX PVA</v>
          </cell>
          <cell r="C10364" t="str">
            <v>GL</v>
          </cell>
          <cell r="D10364">
            <v>1</v>
          </cell>
          <cell r="E10364">
            <v>30</v>
          </cell>
          <cell r="F10364">
            <v>32</v>
          </cell>
          <cell r="H10364">
            <v>38.58</v>
          </cell>
          <cell r="I10364" t="str">
            <v>MATE MDIV 7344</v>
          </cell>
        </row>
        <row r="10365">
          <cell r="A10365">
            <v>7362</v>
          </cell>
          <cell r="B10365" t="str">
            <v>TINTA MINERAL IMPERMEAVEL EM PO - SUPER CONSERVADO "P" SIKA</v>
          </cell>
          <cell r="C10365" t="str">
            <v>KG</v>
          </cell>
          <cell r="D10365">
            <v>2</v>
          </cell>
          <cell r="E10365">
            <v>2.12</v>
          </cell>
          <cell r="F10365">
            <v>3.21</v>
          </cell>
          <cell r="H10365">
            <v>4.43</v>
          </cell>
          <cell r="I10365" t="str">
            <v>MATE MDIV 7362</v>
          </cell>
        </row>
        <row r="10366">
          <cell r="A10366">
            <v>7342</v>
          </cell>
          <cell r="B10366" t="str">
            <v>TINTA MINERAL IMPERMEAVEL PO - TIPO CIMENTOL OTTO BAUMGART</v>
          </cell>
          <cell r="C10366" t="str">
            <v>KG</v>
          </cell>
          <cell r="D10366">
            <v>2</v>
          </cell>
          <cell r="E10366">
            <v>2.36</v>
          </cell>
          <cell r="F10366">
            <v>2.82</v>
          </cell>
          <cell r="H10366">
            <v>3.35</v>
          </cell>
          <cell r="I10366" t="str">
            <v>MATE MDIV 7342</v>
          </cell>
        </row>
        <row r="10367">
          <cell r="A10367">
            <v>11163</v>
          </cell>
          <cell r="B10367" t="str">
            <v>TINTA PARA SINALIZAÇÃO HORIZONTAL, À BASE DE RESINA ACRÍLICA</v>
          </cell>
          <cell r="C10367" t="str">
            <v>GL</v>
          </cell>
          <cell r="D10367">
            <v>2</v>
          </cell>
          <cell r="E10367">
            <v>77.599999999999994</v>
          </cell>
          <cell r="F10367">
            <v>82.77</v>
          </cell>
          <cell r="H10367">
            <v>99.8</v>
          </cell>
          <cell r="I10367" t="str">
            <v>MATE MDIV 11163</v>
          </cell>
        </row>
        <row r="10368">
          <cell r="B10368" t="str">
            <v>, EMULSIONADA EM ÁGUA, TIPO AQUAPLAST - INDUTIL  (NBR 13699)</v>
          </cell>
        </row>
        <row r="10369">
          <cell r="A10369">
            <v>153</v>
          </cell>
          <cell r="B10369" t="str">
            <v>TINTA PROTETORA EMULSAO AQUOSA, BASE EPOXI, TIPO SIKAGUARD 6</v>
          </cell>
          <cell r="C10369" t="str">
            <v>L</v>
          </cell>
          <cell r="D10369">
            <v>2</v>
          </cell>
          <cell r="E10369">
            <v>51.16</v>
          </cell>
          <cell r="F10369">
            <v>58.33</v>
          </cell>
          <cell r="H10369">
            <v>62.29</v>
          </cell>
          <cell r="I10369" t="str">
            <v>MATE MDIV 153</v>
          </cell>
        </row>
        <row r="10370">
          <cell r="B10370">
            <v>7</v>
          </cell>
        </row>
        <row r="10371">
          <cell r="A10371">
            <v>7306</v>
          </cell>
          <cell r="B10371" t="str">
            <v>TINTA PROTETORA SUPERFICIE METALICA ALUMINIO</v>
          </cell>
          <cell r="C10371" t="str">
            <v>L</v>
          </cell>
          <cell r="D10371">
            <v>2</v>
          </cell>
          <cell r="E10371">
            <v>14.67</v>
          </cell>
          <cell r="F10371">
            <v>18.59</v>
          </cell>
          <cell r="H10371">
            <v>24.68</v>
          </cell>
          <cell r="I10371" t="str">
            <v>MATE MDIV 7306</v>
          </cell>
        </row>
        <row r="10372">
          <cell r="A10372">
            <v>7295</v>
          </cell>
          <cell r="B10372" t="str">
            <v>TINTA PROTETORA SUPERFICIE METALICA GRAFITE</v>
          </cell>
          <cell r="C10372" t="str">
            <v>GL</v>
          </cell>
          <cell r="D10372">
            <v>2</v>
          </cell>
          <cell r="E10372">
            <v>44.58</v>
          </cell>
          <cell r="F10372">
            <v>56.47</v>
          </cell>
          <cell r="H10372">
            <v>74.98</v>
          </cell>
          <cell r="I10372" t="str">
            <v>MATE MDIV 7295</v>
          </cell>
        </row>
        <row r="10373">
          <cell r="A10373" t="str">
            <v>ÓDIGO</v>
          </cell>
          <cell r="B10373" t="str">
            <v>| DESCRIÇÃO DO INSUMO</v>
          </cell>
          <cell r="C10373" t="str">
            <v>| UNID.</v>
          </cell>
          <cell r="D10373" t="str">
            <v>| CAT.</v>
          </cell>
          <cell r="E10373" t="str">
            <v>P R E Ç O</v>
          </cell>
          <cell r="F10373" t="str">
            <v>S  C A L C</v>
          </cell>
          <cell r="G10373" t="str">
            <v>U L A</v>
          </cell>
          <cell r="H10373" t="str">
            <v>D O S  |</v>
          </cell>
          <cell r="I10373" t="str">
            <v>COD.INTELIGENTE</v>
          </cell>
        </row>
        <row r="10374">
          <cell r="D10374">
            <v>1</v>
          </cell>
          <cell r="E10374" t="str">
            <v>.QUARTIL</v>
          </cell>
          <cell r="F10374" t="str">
            <v>MEDIANO</v>
          </cell>
          <cell r="G10374">
            <v>3</v>
          </cell>
          <cell r="H10374" t="str">
            <v>.QUARTIL</v>
          </cell>
        </row>
        <row r="10376">
          <cell r="A10376" t="str">
            <v>íNCULO..</v>
          </cell>
          <cell r="B10376" t="str">
            <v>...: NACIONAL CAIXA</v>
          </cell>
        </row>
        <row r="10378">
          <cell r="A10378">
            <v>7360</v>
          </cell>
          <cell r="B10378" t="str">
            <v>TINTA TEXTURIZADA ACRILICA P/ PINTURA INTERNA/EXTERNA</v>
          </cell>
          <cell r="C10378" t="str">
            <v>L</v>
          </cell>
          <cell r="D10378">
            <v>2</v>
          </cell>
          <cell r="E10378">
            <v>7.75</v>
          </cell>
          <cell r="F10378">
            <v>8.27</v>
          </cell>
          <cell r="H10378">
            <v>9.9700000000000006</v>
          </cell>
          <cell r="I10378" t="str">
            <v>MATE MDIV 7360</v>
          </cell>
        </row>
        <row r="10379">
          <cell r="A10379">
            <v>11060</v>
          </cell>
          <cell r="B10379" t="str">
            <v>TIRANTE EM FG P/ CONTRAVENTAMENTO DE TELHA CANALETE 90 - 1/4</v>
          </cell>
          <cell r="C10379" t="str">
            <v>UN</v>
          </cell>
          <cell r="D10379">
            <v>2</v>
          </cell>
          <cell r="E10379">
            <v>19.149999999999999</v>
          </cell>
          <cell r="F10379">
            <v>22.28</v>
          </cell>
          <cell r="H10379">
            <v>25.07</v>
          </cell>
          <cell r="I10379" t="str">
            <v>MATE MDIV 11060</v>
          </cell>
        </row>
        <row r="10380">
          <cell r="B10380" t="str">
            <v>" X 400MM "</v>
          </cell>
        </row>
        <row r="10381">
          <cell r="A10381">
            <v>7493</v>
          </cell>
          <cell r="B10381" t="str">
            <v>TOCO C/FLANGE E ABA VEDACAO FOFO   PN-10 DN   350</v>
          </cell>
          <cell r="C10381" t="str">
            <v>UN</v>
          </cell>
          <cell r="D10381">
            <v>2</v>
          </cell>
          <cell r="E10381">
            <v>1707.94</v>
          </cell>
          <cell r="F10381">
            <v>2965.37</v>
          </cell>
          <cell r="H10381">
            <v>3969.36</v>
          </cell>
          <cell r="I10381" t="str">
            <v>MATE MHIS 7493</v>
          </cell>
        </row>
        <row r="10382">
          <cell r="A10382">
            <v>7399</v>
          </cell>
          <cell r="B10382" t="str">
            <v>TOCO C/FLANGE E ABA VEDACAO FOFO   PN-10 DN   400</v>
          </cell>
          <cell r="C10382" t="str">
            <v>UN</v>
          </cell>
          <cell r="D10382">
            <v>2</v>
          </cell>
          <cell r="E10382">
            <v>2073.92</v>
          </cell>
          <cell r="F10382">
            <v>3600.81</v>
          </cell>
          <cell r="H10382">
            <v>4819.9399999999996</v>
          </cell>
          <cell r="I10382" t="str">
            <v>MATE MHIS 7399</v>
          </cell>
        </row>
        <row r="10383">
          <cell r="A10383">
            <v>7400</v>
          </cell>
          <cell r="B10383" t="str">
            <v>TOCO C/FLANGE E ABA VEDACAO FOFO   PN-10 DN   500</v>
          </cell>
          <cell r="C10383" t="str">
            <v>UN</v>
          </cell>
          <cell r="D10383">
            <v>2</v>
          </cell>
          <cell r="E10383">
            <v>3004.16</v>
          </cell>
          <cell r="F10383">
            <v>5215.8999999999996</v>
          </cell>
          <cell r="H10383">
            <v>6981.86</v>
          </cell>
          <cell r="I10383" t="str">
            <v>MATE MHIS 7400</v>
          </cell>
        </row>
        <row r="10384">
          <cell r="A10384">
            <v>7401</v>
          </cell>
          <cell r="B10384" t="str">
            <v>TOCO C/FLANGE E ABA VEDACAO FOFO   PN-10 DN   600</v>
          </cell>
          <cell r="C10384" t="str">
            <v>UN</v>
          </cell>
          <cell r="D10384">
            <v>2</v>
          </cell>
          <cell r="E10384">
            <v>3731.04</v>
          </cell>
          <cell r="F10384">
            <v>6477.94</v>
          </cell>
          <cell r="H10384">
            <v>8671.19</v>
          </cell>
          <cell r="I10384" t="str">
            <v>MATE MHIS 7401</v>
          </cell>
        </row>
        <row r="10385">
          <cell r="A10385">
            <v>7492</v>
          </cell>
          <cell r="B10385" t="str">
            <v>TOCO C/FLANGE E ABA VEDACAO FOFO   PN-10 DN   700</v>
          </cell>
          <cell r="C10385" t="str">
            <v>UN</v>
          </cell>
          <cell r="D10385">
            <v>2</v>
          </cell>
          <cell r="E10385">
            <v>6070.55</v>
          </cell>
          <cell r="F10385">
            <v>10539.87</v>
          </cell>
          <cell r="G10385">
            <v>1</v>
          </cell>
          <cell r="H10385">
            <v>4108.37</v>
          </cell>
          <cell r="I10385" t="str">
            <v>MATE MHIS 7492</v>
          </cell>
        </row>
        <row r="10386">
          <cell r="A10386">
            <v>7402</v>
          </cell>
          <cell r="B10386" t="str">
            <v>TOCO C/FLANGE E ABA VEDACAO FOFO   PN-10 DN   800</v>
          </cell>
          <cell r="C10386" t="str">
            <v>UN</v>
          </cell>
          <cell r="D10386">
            <v>2</v>
          </cell>
          <cell r="E10386">
            <v>6544.12</v>
          </cell>
          <cell r="F10386">
            <v>11362.09</v>
          </cell>
          <cell r="G10386">
            <v>1</v>
          </cell>
          <cell r="H10386">
            <v>5208.97</v>
          </cell>
          <cell r="I10386" t="str">
            <v>MATE MHIS 7402</v>
          </cell>
        </row>
        <row r="10387">
          <cell r="A10387">
            <v>7403</v>
          </cell>
          <cell r="B10387" t="str">
            <v>TOCO C/FLANGE E ABA VEDACAO FOFO   PN-10 DN   900</v>
          </cell>
          <cell r="C10387" t="str">
            <v>UN</v>
          </cell>
          <cell r="D10387">
            <v>2</v>
          </cell>
          <cell r="E10387">
            <v>7792.96</v>
          </cell>
          <cell r="F10387">
            <v>13530.35</v>
          </cell>
          <cell r="G10387">
            <v>1</v>
          </cell>
          <cell r="H10387">
            <v>8111.35</v>
          </cell>
          <cell r="I10387" t="str">
            <v>MATE MHIS 7403</v>
          </cell>
        </row>
        <row r="10388">
          <cell r="A10388">
            <v>7404</v>
          </cell>
          <cell r="B10388" t="str">
            <v>TOCO C/FLANGE E ABA VEDACAO FOFO   PN-10 DN 1000</v>
          </cell>
          <cell r="C10388" t="str">
            <v>UN</v>
          </cell>
          <cell r="D10388">
            <v>2</v>
          </cell>
          <cell r="E10388">
            <v>9725</v>
          </cell>
          <cell r="F10388">
            <v>16884.810000000001</v>
          </cell>
          <cell r="G10388">
            <v>2</v>
          </cell>
          <cell r="H10388">
            <v>2601.5300000000002</v>
          </cell>
          <cell r="I10388" t="str">
            <v>MATE MHIS 7404</v>
          </cell>
        </row>
        <row r="10389">
          <cell r="A10389">
            <v>7405</v>
          </cell>
          <cell r="B10389" t="str">
            <v>TOCO C/FLANGE E ABA VEDACAO FOFO   PN-10 DN 1200</v>
          </cell>
          <cell r="C10389" t="str">
            <v>UN</v>
          </cell>
          <cell r="D10389" t="str">
            <v>2     1</v>
          </cell>
          <cell r="E10389">
            <v>4216.53</v>
          </cell>
          <cell r="F10389">
            <v>24683.15</v>
          </cell>
          <cell r="G10389">
            <v>3</v>
          </cell>
          <cell r="H10389">
            <v>3040.16</v>
          </cell>
          <cell r="I10389" t="str">
            <v>MATE MHIS 7405</v>
          </cell>
        </row>
        <row r="10390">
          <cell r="A10390">
            <v>7396</v>
          </cell>
          <cell r="B10390" t="str">
            <v>TOCO C/FLANGE E ABA VEDACAO FOFO   PN-10/16 DN 150</v>
          </cell>
          <cell r="C10390" t="str">
            <v>UN</v>
          </cell>
          <cell r="D10390">
            <v>2</v>
          </cell>
          <cell r="E10390">
            <v>572.34</v>
          </cell>
          <cell r="F10390">
            <v>993.72</v>
          </cell>
          <cell r="H10390">
            <v>1330.17</v>
          </cell>
          <cell r="I10390" t="str">
            <v>MATE MHIS 7396</v>
          </cell>
        </row>
        <row r="10391">
          <cell r="A10391">
            <v>7520</v>
          </cell>
          <cell r="B10391" t="str">
            <v>TOCO C/FLANGE E ABA VEDACAO FOFO   PN-10/16 DN 200</v>
          </cell>
          <cell r="C10391" t="str">
            <v>UN</v>
          </cell>
          <cell r="D10391">
            <v>2</v>
          </cell>
          <cell r="E10391">
            <v>796.99</v>
          </cell>
          <cell r="F10391">
            <v>1383.77</v>
          </cell>
          <cell r="H10391">
            <v>1852.27</v>
          </cell>
          <cell r="I10391" t="str">
            <v>MATE MHIS 7520</v>
          </cell>
        </row>
        <row r="10392">
          <cell r="A10392">
            <v>7397</v>
          </cell>
          <cell r="B10392" t="str">
            <v>TOCO C/FLANGE E ABA VEDACAO FOFO   PN-10/16 DN 250</v>
          </cell>
          <cell r="C10392" t="str">
            <v>UN</v>
          </cell>
          <cell r="D10392">
            <v>2</v>
          </cell>
          <cell r="E10392">
            <v>1037.3800000000001</v>
          </cell>
          <cell r="F10392">
            <v>1801.14</v>
          </cell>
          <cell r="H10392">
            <v>2410.96</v>
          </cell>
          <cell r="I10392" t="str">
            <v>MATE MHIS 7397</v>
          </cell>
        </row>
        <row r="10393">
          <cell r="A10393">
            <v>7398</v>
          </cell>
          <cell r="B10393" t="str">
            <v>TOCO C/FLANGE E ABA VEDACAO FOFO   PN-10/16 DN 300</v>
          </cell>
          <cell r="C10393" t="str">
            <v>UN</v>
          </cell>
          <cell r="D10393">
            <v>2</v>
          </cell>
          <cell r="E10393">
            <v>1330.73</v>
          </cell>
          <cell r="F10393">
            <v>2310.4499999999998</v>
          </cell>
          <cell r="H10393">
            <v>3092.7</v>
          </cell>
          <cell r="I10393" t="str">
            <v>MATE MHIS 7398</v>
          </cell>
        </row>
        <row r="10394">
          <cell r="A10394">
            <v>7521</v>
          </cell>
          <cell r="B10394" t="str">
            <v>TOCO C/FLANGE E ABA VEDACAO FOFO   PN-10/16/25 DN   80</v>
          </cell>
          <cell r="C10394" t="str">
            <v>UN</v>
          </cell>
          <cell r="D10394">
            <v>2</v>
          </cell>
          <cell r="E10394">
            <v>263.27999999999997</v>
          </cell>
          <cell r="F10394">
            <v>457.12</v>
          </cell>
          <cell r="H10394">
            <v>611.89</v>
          </cell>
          <cell r="I10394" t="str">
            <v>MATE MHIS 7521</v>
          </cell>
        </row>
        <row r="10395">
          <cell r="A10395">
            <v>7395</v>
          </cell>
          <cell r="B10395" t="str">
            <v>TOCO C/FLANGE E ABA VEDACAO FOFO   PN-10/16/25 DN 100</v>
          </cell>
          <cell r="C10395" t="str">
            <v>UN</v>
          </cell>
          <cell r="D10395">
            <v>2</v>
          </cell>
          <cell r="E10395">
            <v>364.87</v>
          </cell>
          <cell r="F10395">
            <v>633.5</v>
          </cell>
          <cell r="H10395">
            <v>847.99</v>
          </cell>
          <cell r="I10395" t="str">
            <v>MATE MHIS 7395</v>
          </cell>
        </row>
        <row r="10396">
          <cell r="A10396">
            <v>7411</v>
          </cell>
          <cell r="B10396" t="str">
            <v>TOCO C/FLANGE E ABA VEDACAO FOFO   PN-16 DN   350</v>
          </cell>
          <cell r="C10396" t="str">
            <v>UN</v>
          </cell>
          <cell r="D10396">
            <v>2</v>
          </cell>
          <cell r="E10396">
            <v>1807.07</v>
          </cell>
          <cell r="F10396">
            <v>3137.48</v>
          </cell>
          <cell r="H10396">
            <v>4199.75</v>
          </cell>
          <cell r="I10396" t="str">
            <v>MATE MHIS 7411</v>
          </cell>
        </row>
        <row r="10397">
          <cell r="A10397">
            <v>7483</v>
          </cell>
          <cell r="B10397" t="str">
            <v>TOCO C/FLANGE E ABA VEDACAO FOFO   PN-16 DN   400</v>
          </cell>
          <cell r="C10397" t="str">
            <v>UN</v>
          </cell>
          <cell r="D10397">
            <v>2</v>
          </cell>
          <cell r="E10397">
            <v>2073.92</v>
          </cell>
          <cell r="F10397">
            <v>3600.81</v>
          </cell>
          <cell r="H10397">
            <v>4819.9399999999996</v>
          </cell>
          <cell r="I10397" t="str">
            <v>MATE MHIS 7483</v>
          </cell>
        </row>
        <row r="10398">
          <cell r="A10398">
            <v>7412</v>
          </cell>
          <cell r="B10398" t="str">
            <v>TOCO C/FLANGE E ABA VEDACAO FOFO   PN-16 DN   500</v>
          </cell>
          <cell r="C10398" t="str">
            <v>UN</v>
          </cell>
          <cell r="D10398">
            <v>2</v>
          </cell>
          <cell r="E10398">
            <v>3309.15</v>
          </cell>
          <cell r="F10398">
            <v>5745.44</v>
          </cell>
          <cell r="H10398">
            <v>7690.68</v>
          </cell>
          <cell r="I10398" t="str">
            <v>MATE MHIS 7412</v>
          </cell>
        </row>
        <row r="10399">
          <cell r="A10399">
            <v>7413</v>
          </cell>
          <cell r="B10399" t="str">
            <v>TOCO C/FLANGE E ABA VEDACAO FOFO   PN-16 DN   600</v>
          </cell>
          <cell r="C10399" t="str">
            <v>UN</v>
          </cell>
          <cell r="D10399">
            <v>2</v>
          </cell>
          <cell r="E10399">
            <v>4696.84</v>
          </cell>
          <cell r="F10399">
            <v>8154.79</v>
          </cell>
          <cell r="G10399">
            <v>1</v>
          </cell>
          <cell r="H10399" t="str">
            <v>0.915,77</v>
          </cell>
          <cell r="I10399" t="str">
            <v>MATE MHIS 7413</v>
          </cell>
        </row>
        <row r="10400">
          <cell r="A10400">
            <v>7414</v>
          </cell>
          <cell r="B10400" t="str">
            <v>TOCO C/FLANGE E ABA VEDACAO FOFO   PN-16 DN   700</v>
          </cell>
          <cell r="C10400" t="str">
            <v>UN</v>
          </cell>
          <cell r="D10400">
            <v>2</v>
          </cell>
          <cell r="E10400">
            <v>6340.77</v>
          </cell>
          <cell r="F10400">
            <v>11009.03</v>
          </cell>
          <cell r="G10400">
            <v>1</v>
          </cell>
          <cell r="H10400">
            <v>4736.38</v>
          </cell>
          <cell r="I10400" t="str">
            <v>MATE MHIS 7414</v>
          </cell>
        </row>
        <row r="10401">
          <cell r="A10401">
            <v>7415</v>
          </cell>
          <cell r="B10401" t="str">
            <v>TOCO C/FLANGE E ABA VEDACAO FOFO   PN-16 DN   800</v>
          </cell>
          <cell r="C10401" t="str">
            <v>UN</v>
          </cell>
          <cell r="D10401">
            <v>2</v>
          </cell>
          <cell r="E10401">
            <v>6949.41</v>
          </cell>
          <cell r="F10401">
            <v>12065.76</v>
          </cell>
          <cell r="G10401">
            <v>1</v>
          </cell>
          <cell r="H10401">
            <v>6150.88</v>
          </cell>
          <cell r="I10401" t="str">
            <v>MATE MHIS 7415</v>
          </cell>
        </row>
        <row r="10402">
          <cell r="A10402">
            <v>7496</v>
          </cell>
          <cell r="B10402" t="str">
            <v>TOCO C/FLANGE E ABA VEDACAO FOFO   PN-16 DN   900</v>
          </cell>
          <cell r="C10402" t="str">
            <v>UN</v>
          </cell>
          <cell r="D10402">
            <v>2</v>
          </cell>
          <cell r="E10402">
            <v>9235.49</v>
          </cell>
          <cell r="F10402">
            <v>16034.91</v>
          </cell>
          <cell r="G10402">
            <v>2</v>
          </cell>
          <cell r="H10402">
            <v>1463.88</v>
          </cell>
          <cell r="I10402" t="str">
            <v>MATE MHIS 7496</v>
          </cell>
        </row>
        <row r="10403">
          <cell r="A10403">
            <v>7416</v>
          </cell>
          <cell r="B10403" t="str">
            <v>TOCO C/FLANGE E ABA VEDACAO FOFO   PN-16 DN 1000</v>
          </cell>
          <cell r="C10403" t="str">
            <v>UN</v>
          </cell>
          <cell r="D10403" t="str">
            <v>2     1</v>
          </cell>
          <cell r="E10403" t="str">
            <v>0.389,09</v>
          </cell>
          <cell r="F10403">
            <v>18037.84</v>
          </cell>
          <cell r="G10403">
            <v>2</v>
          </cell>
          <cell r="H10403">
            <v>4144.9399999999996</v>
          </cell>
          <cell r="I10403" t="str">
            <v>MATE MHIS 7416</v>
          </cell>
        </row>
        <row r="10404">
          <cell r="A10404" t="str">
            <v>ÓDIGO</v>
          </cell>
          <cell r="B10404" t="str">
            <v>| DESCRIÇÃO DO INSUMO</v>
          </cell>
          <cell r="C10404" t="str">
            <v>| UNID.</v>
          </cell>
          <cell r="D10404" t="str">
            <v>| CAT.</v>
          </cell>
          <cell r="E10404" t="str">
            <v>P R E Ç O</v>
          </cell>
          <cell r="F10404" t="str">
            <v>S  C A L C</v>
          </cell>
          <cell r="G10404" t="str">
            <v>U L A</v>
          </cell>
          <cell r="H10404" t="str">
            <v>D O S  |</v>
          </cell>
          <cell r="I10404" t="str">
            <v>COD.INTELIGENTE</v>
          </cell>
        </row>
        <row r="10405">
          <cell r="D10405">
            <v>1</v>
          </cell>
          <cell r="E10405" t="str">
            <v>.QUARTIL</v>
          </cell>
          <cell r="F10405" t="str">
            <v>MEDIANO</v>
          </cell>
          <cell r="G10405">
            <v>3</v>
          </cell>
          <cell r="H10405" t="str">
            <v>.QUARTIL</v>
          </cell>
        </row>
        <row r="10407">
          <cell r="A10407" t="str">
            <v>íNCULO..</v>
          </cell>
          <cell r="B10407" t="str">
            <v>...: NACIONAL CAIXA</v>
          </cell>
        </row>
        <row r="10409">
          <cell r="A10409">
            <v>7417</v>
          </cell>
          <cell r="B10409" t="str">
            <v>TOCO C/FLANGE E ABA VEDACAO FOFO   PN-16 DN 1200</v>
          </cell>
          <cell r="C10409" t="str">
            <v>UN</v>
          </cell>
          <cell r="D10409" t="str">
            <v>2     1</v>
          </cell>
          <cell r="E10409">
            <v>6240.36</v>
          </cell>
          <cell r="F10409">
            <v>28196.97</v>
          </cell>
          <cell r="G10409">
            <v>3</v>
          </cell>
          <cell r="H10409">
            <v>7743.67</v>
          </cell>
          <cell r="I10409" t="str">
            <v>MATE MHIS 7417</v>
          </cell>
        </row>
        <row r="10410">
          <cell r="A10410">
            <v>7420</v>
          </cell>
          <cell r="B10410" t="str">
            <v>TOCO C/FLANGE E ABA VEDACAO FOFO   PN-25 DN   150</v>
          </cell>
          <cell r="C10410" t="str">
            <v>UN</v>
          </cell>
          <cell r="D10410">
            <v>2</v>
          </cell>
          <cell r="E10410">
            <v>600.97</v>
          </cell>
          <cell r="F10410">
            <v>1043.43</v>
          </cell>
          <cell r="H10410">
            <v>1396.7</v>
          </cell>
          <cell r="I10410" t="str">
            <v>MATE MHIS 7420</v>
          </cell>
        </row>
        <row r="10411">
          <cell r="A10411">
            <v>7477</v>
          </cell>
          <cell r="B10411" t="str">
            <v>TOCO C/FLANGE E ABA VEDACAO FOFO   PN-25 DN   200</v>
          </cell>
          <cell r="C10411" t="str">
            <v>UN</v>
          </cell>
          <cell r="D10411">
            <v>2</v>
          </cell>
          <cell r="E10411">
            <v>858.53</v>
          </cell>
          <cell r="F10411">
            <v>1490.6</v>
          </cell>
          <cell r="H10411">
            <v>1995.28</v>
          </cell>
          <cell r="I10411" t="str">
            <v>MATE MHIS 7477</v>
          </cell>
        </row>
        <row r="10412">
          <cell r="A10412">
            <v>7421</v>
          </cell>
          <cell r="B10412" t="str">
            <v>TOCO C/FLANGE E ABA VEDACAO FOFO   PN-25 DN   250</v>
          </cell>
          <cell r="C10412" t="str">
            <v>UN</v>
          </cell>
          <cell r="D10412">
            <v>2</v>
          </cell>
          <cell r="E10412">
            <v>1130.3900000000001</v>
          </cell>
          <cell r="F10412">
            <v>1962.62</v>
          </cell>
          <cell r="H10412">
            <v>2627.11</v>
          </cell>
          <cell r="I10412" t="str">
            <v>MATE MHIS 7421</v>
          </cell>
        </row>
        <row r="10413">
          <cell r="A10413">
            <v>7476</v>
          </cell>
          <cell r="B10413" t="str">
            <v>TOCO C/FLANGE E ABA VEDACAO FOFO   PN-25 DN   300</v>
          </cell>
          <cell r="C10413" t="str">
            <v>UN</v>
          </cell>
          <cell r="D10413">
            <v>2</v>
          </cell>
          <cell r="E10413">
            <v>1488.11</v>
          </cell>
          <cell r="F10413">
            <v>2583.71</v>
          </cell>
          <cell r="H10413">
            <v>3458.48</v>
          </cell>
          <cell r="I10413" t="str">
            <v>MATE MHIS 7476</v>
          </cell>
        </row>
        <row r="10414">
          <cell r="A10414">
            <v>7475</v>
          </cell>
          <cell r="B10414" t="str">
            <v>TOCO C/FLANGE E ABA VEDACAO FOFO   PN-25 DN   350</v>
          </cell>
          <cell r="C10414" t="str">
            <v>UN</v>
          </cell>
          <cell r="D10414">
            <v>2</v>
          </cell>
          <cell r="E10414">
            <v>2058.6799999999998</v>
          </cell>
          <cell r="F10414">
            <v>3574.35</v>
          </cell>
          <cell r="H10414">
            <v>4784.5200000000004</v>
          </cell>
          <cell r="I10414" t="str">
            <v>MATE MHIS 7475</v>
          </cell>
        </row>
        <row r="10415">
          <cell r="A10415">
            <v>7422</v>
          </cell>
          <cell r="B10415" t="str">
            <v>TOCO C/FLANGE E ABA VEDACAO FOFO   PN-25 DN   400</v>
          </cell>
          <cell r="C10415" t="str">
            <v>UN</v>
          </cell>
          <cell r="D10415">
            <v>2</v>
          </cell>
          <cell r="E10415">
            <v>2622.91</v>
          </cell>
          <cell r="F10415">
            <v>4553.9799999999996</v>
          </cell>
          <cell r="H10415">
            <v>6095.82</v>
          </cell>
          <cell r="I10415" t="str">
            <v>MATE MHIS 7422</v>
          </cell>
        </row>
        <row r="10416">
          <cell r="A10416">
            <v>7474</v>
          </cell>
          <cell r="B10416" t="str">
            <v>TOCO C/FLANGE E ABA VEDACAO FOFO   PN-25 DN   500</v>
          </cell>
          <cell r="C10416" t="str">
            <v>UN</v>
          </cell>
          <cell r="D10416">
            <v>2</v>
          </cell>
          <cell r="E10416">
            <v>3690.37</v>
          </cell>
          <cell r="F10416">
            <v>6407.33</v>
          </cell>
          <cell r="H10416">
            <v>8576.68</v>
          </cell>
          <cell r="I10416" t="str">
            <v>MATE MHIS 7474</v>
          </cell>
        </row>
        <row r="10417">
          <cell r="A10417">
            <v>7423</v>
          </cell>
          <cell r="B10417" t="str">
            <v>TOCO C/FLANGE E ABA VEDACAO FOFO   PN-25 DN   600</v>
          </cell>
          <cell r="C10417" t="str">
            <v>UN</v>
          </cell>
          <cell r="D10417">
            <v>2</v>
          </cell>
          <cell r="E10417">
            <v>5139.08</v>
          </cell>
          <cell r="F10417">
            <v>8922.6200000000008</v>
          </cell>
          <cell r="G10417">
            <v>1</v>
          </cell>
          <cell r="H10417">
            <v>1943.56</v>
          </cell>
          <cell r="I10417" t="str">
            <v>MATE MHIS 7423</v>
          </cell>
        </row>
        <row r="10418">
          <cell r="A10418">
            <v>7424</v>
          </cell>
          <cell r="B10418" t="str">
            <v>TOCO C/FLANGE E ABA VEDACAO FOFO   PN-25 DN   700</v>
          </cell>
          <cell r="C10418" t="str">
            <v>UN</v>
          </cell>
          <cell r="D10418">
            <v>2</v>
          </cell>
          <cell r="E10418">
            <v>8012.38</v>
          </cell>
          <cell r="F10418">
            <v>13911.31</v>
          </cell>
          <cell r="G10418">
            <v>1</v>
          </cell>
          <cell r="H10418">
            <v>8621.2900000000009</v>
          </cell>
          <cell r="I10418" t="str">
            <v>MATE MHIS 7424</v>
          </cell>
        </row>
        <row r="10419">
          <cell r="A10419">
            <v>7473</v>
          </cell>
          <cell r="B10419" t="str">
            <v>TOCO C/FLANGE E ABA VEDACAO FOFO   PN-25 DN   800</v>
          </cell>
          <cell r="C10419" t="str">
            <v>UN</v>
          </cell>
          <cell r="D10419">
            <v>2</v>
          </cell>
          <cell r="E10419">
            <v>9923.4599999999991</v>
          </cell>
          <cell r="F10419">
            <v>17229.39</v>
          </cell>
          <cell r="G10419">
            <v>2</v>
          </cell>
          <cell r="H10419">
            <v>3062.77</v>
          </cell>
          <cell r="I10419" t="str">
            <v>MATE MHIS 7473</v>
          </cell>
        </row>
        <row r="10420">
          <cell r="A10420">
            <v>7425</v>
          </cell>
          <cell r="B10420" t="str">
            <v>TOCO C/FLANGE E ABA VEDACAO FOFO   PN-25 DN   900</v>
          </cell>
          <cell r="C10420" t="str">
            <v>UN</v>
          </cell>
          <cell r="D10420" t="str">
            <v>2     1</v>
          </cell>
          <cell r="E10420">
            <v>1324.65</v>
          </cell>
          <cell r="F10420">
            <v>19662.18</v>
          </cell>
          <cell r="G10420">
            <v>2</v>
          </cell>
          <cell r="H10420">
            <v>6319.24</v>
          </cell>
          <cell r="I10420" t="str">
            <v>MATE MHIS 7425</v>
          </cell>
        </row>
        <row r="10421">
          <cell r="A10421">
            <v>7472</v>
          </cell>
          <cell r="B10421" t="str">
            <v>TOCO C/FLANGE E ABA VEDACAO FOFO   PN-25 DN 1000</v>
          </cell>
          <cell r="C10421" t="str">
            <v>UN</v>
          </cell>
          <cell r="D10421" t="str">
            <v>2     1</v>
          </cell>
          <cell r="E10421">
            <v>5009.58</v>
          </cell>
          <cell r="F10421">
            <v>26060.05</v>
          </cell>
          <cell r="G10421">
            <v>3</v>
          </cell>
          <cell r="H10421">
            <v>4883.24</v>
          </cell>
          <cell r="I10421" t="str">
            <v>MATE MHIS 7472</v>
          </cell>
        </row>
        <row r="10422">
          <cell r="A10422">
            <v>7426</v>
          </cell>
          <cell r="B10422" t="str">
            <v>TOCO C/FLANGE E ABA VEDACAO FOFO   PN-25 DN 1200</v>
          </cell>
          <cell r="C10422" t="str">
            <v>UN</v>
          </cell>
          <cell r="D10422" t="str">
            <v>2     1</v>
          </cell>
          <cell r="E10422">
            <v>9923.07</v>
          </cell>
          <cell r="F10422">
            <v>34590.980000000003</v>
          </cell>
          <cell r="G10422">
            <v>4</v>
          </cell>
          <cell r="H10422">
            <v>6302.51</v>
          </cell>
          <cell r="I10422" t="str">
            <v>MATE MHIS 7426</v>
          </cell>
        </row>
        <row r="10423">
          <cell r="A10423">
            <v>7409</v>
          </cell>
          <cell r="B10423" t="str">
            <v>TOCO C/FLANGE E ABA VEDACAO FOFO PN-16 DN 200</v>
          </cell>
          <cell r="C10423" t="str">
            <v>UN</v>
          </cell>
          <cell r="D10423">
            <v>2</v>
          </cell>
          <cell r="E10423">
            <v>796.99</v>
          </cell>
          <cell r="F10423">
            <v>1383.77</v>
          </cell>
          <cell r="H10423">
            <v>1852.27</v>
          </cell>
          <cell r="I10423" t="str">
            <v>MATE MHIS 7409</v>
          </cell>
        </row>
        <row r="10424">
          <cell r="A10424">
            <v>7494</v>
          </cell>
          <cell r="B10424" t="str">
            <v>TOCO C/FLANGE E ABA VEDACAO FOFO PN-16 DN 250</v>
          </cell>
          <cell r="C10424" t="str">
            <v>UN</v>
          </cell>
          <cell r="D10424">
            <v>2</v>
          </cell>
          <cell r="E10424">
            <v>1037.3800000000001</v>
          </cell>
          <cell r="F10424">
            <v>1801.14</v>
          </cell>
          <cell r="H10424">
            <v>2410.96</v>
          </cell>
          <cell r="I10424" t="str">
            <v>MATE MHIS 7494</v>
          </cell>
        </row>
        <row r="10425">
          <cell r="A10425">
            <v>7410</v>
          </cell>
          <cell r="B10425" t="str">
            <v>TOCO C/FLANGE E ABA VEDACAO FOFO PN-16 DN 300</v>
          </cell>
          <cell r="C10425" t="str">
            <v>UN</v>
          </cell>
          <cell r="D10425">
            <v>2</v>
          </cell>
          <cell r="E10425">
            <v>1330.73</v>
          </cell>
          <cell r="F10425">
            <v>2310.4499999999998</v>
          </cell>
          <cell r="H10425">
            <v>3092.7</v>
          </cell>
          <cell r="I10425" t="str">
            <v>MATE MHIS 7410</v>
          </cell>
        </row>
        <row r="10426">
          <cell r="A10426">
            <v>7388</v>
          </cell>
          <cell r="B10426" t="str">
            <v>TOCO C/FLANGES FOFO PN-10 L=0,25M DN     350</v>
          </cell>
          <cell r="C10426" t="str">
            <v>UN</v>
          </cell>
          <cell r="D10426">
            <v>2</v>
          </cell>
          <cell r="E10426">
            <v>1316.28</v>
          </cell>
          <cell r="F10426">
            <v>2285.37</v>
          </cell>
          <cell r="H10426">
            <v>3059.13</v>
          </cell>
          <cell r="I10426" t="str">
            <v>MATE MHIS 7388</v>
          </cell>
        </row>
        <row r="10427">
          <cell r="A10427">
            <v>7389</v>
          </cell>
          <cell r="B10427" t="str">
            <v>TOCO C/FLANGES FOFO PN-10 L=0,25M DN     400</v>
          </cell>
          <cell r="C10427" t="str">
            <v>UN</v>
          </cell>
          <cell r="D10427">
            <v>2</v>
          </cell>
          <cell r="E10427">
            <v>1296.2</v>
          </cell>
          <cell r="F10427">
            <v>2250.4899999999998</v>
          </cell>
          <cell r="H10427">
            <v>3012.45</v>
          </cell>
          <cell r="I10427" t="str">
            <v>MATE MHIS 7389</v>
          </cell>
        </row>
        <row r="10428">
          <cell r="A10428">
            <v>7391</v>
          </cell>
          <cell r="B10428" t="str">
            <v>TOCO C/FLANGES FOFO PN-10 L=0,25M DN     500</v>
          </cell>
          <cell r="C10428" t="str">
            <v>UN</v>
          </cell>
          <cell r="D10428">
            <v>2</v>
          </cell>
          <cell r="E10428">
            <v>1768.93</v>
          </cell>
          <cell r="F10428">
            <v>3071.27</v>
          </cell>
          <cell r="H10428">
            <v>4111.12</v>
          </cell>
          <cell r="I10428" t="str">
            <v>MATE MHIS 7391</v>
          </cell>
        </row>
        <row r="10429">
          <cell r="A10429">
            <v>7392</v>
          </cell>
          <cell r="B10429" t="str">
            <v>TOCO C/FLANGES FOFO PN-10 L=0,25M DN     600</v>
          </cell>
          <cell r="C10429" t="str">
            <v>UN</v>
          </cell>
          <cell r="D10429">
            <v>2</v>
          </cell>
          <cell r="E10429">
            <v>1997.69</v>
          </cell>
          <cell r="F10429">
            <v>3468.45</v>
          </cell>
          <cell r="H10429">
            <v>4642.7700000000004</v>
          </cell>
          <cell r="I10429" t="str">
            <v>MATE MHIS 7392</v>
          </cell>
        </row>
        <row r="10430">
          <cell r="A10430">
            <v>7462</v>
          </cell>
          <cell r="B10430" t="str">
            <v>TOCO C/FLANGES FOFO PN-10 L=0,25M DN     700</v>
          </cell>
          <cell r="C10430" t="str">
            <v>UN</v>
          </cell>
          <cell r="D10430">
            <v>2</v>
          </cell>
          <cell r="E10430">
            <v>4628.32</v>
          </cell>
          <cell r="F10430">
            <v>8035.82</v>
          </cell>
          <cell r="G10430">
            <v>1</v>
          </cell>
          <cell r="H10430" t="str">
            <v>0.756,52</v>
          </cell>
          <cell r="I10430" t="str">
            <v>MATE MHIS 7462</v>
          </cell>
        </row>
        <row r="10431">
          <cell r="A10431">
            <v>7461</v>
          </cell>
          <cell r="B10431" t="str">
            <v>TOCO C/FLANGES FOFO PN-10 L=0,25M DN     800</v>
          </cell>
          <cell r="C10431" t="str">
            <v>UN</v>
          </cell>
          <cell r="D10431">
            <v>2</v>
          </cell>
          <cell r="E10431">
            <v>6151.37</v>
          </cell>
          <cell r="F10431">
            <v>10680.19</v>
          </cell>
          <cell r="G10431">
            <v>1</v>
          </cell>
          <cell r="H10431">
            <v>4296.2</v>
          </cell>
          <cell r="I10431" t="str">
            <v>MATE MHIS 7461</v>
          </cell>
        </row>
        <row r="10432">
          <cell r="A10432">
            <v>7393</v>
          </cell>
          <cell r="B10432" t="str">
            <v>TOCO C/FLANGES FOFO PN-10 L=0,25M DN     900</v>
          </cell>
          <cell r="C10432" t="str">
            <v>UN</v>
          </cell>
          <cell r="D10432">
            <v>2</v>
          </cell>
          <cell r="E10432">
            <v>6505.45</v>
          </cell>
          <cell r="F10432">
            <v>11294.94</v>
          </cell>
          <cell r="G10432">
            <v>1</v>
          </cell>
          <cell r="H10432">
            <v>5119.09</v>
          </cell>
          <cell r="I10432" t="str">
            <v>MATE MHIS 7393</v>
          </cell>
        </row>
        <row r="10433">
          <cell r="A10433">
            <v>7394</v>
          </cell>
          <cell r="B10433" t="str">
            <v>TOCO C/FLANGES FOFO PN-10 L=0,25M DN 1000</v>
          </cell>
          <cell r="C10433" t="str">
            <v>UN</v>
          </cell>
          <cell r="D10433">
            <v>2</v>
          </cell>
          <cell r="E10433">
            <v>7930.22</v>
          </cell>
          <cell r="F10433">
            <v>13768.67</v>
          </cell>
          <cell r="G10433">
            <v>1</v>
          </cell>
          <cell r="H10433">
            <v>8430.36</v>
          </cell>
          <cell r="I10433" t="str">
            <v>MATE MHIS 7394</v>
          </cell>
        </row>
        <row r="10434">
          <cell r="A10434">
            <v>7460</v>
          </cell>
          <cell r="B10434" t="str">
            <v>TOCO C/FLANGES FOFO PN-10 L=0,25M DN 1200</v>
          </cell>
          <cell r="C10434" t="str">
            <v>UN</v>
          </cell>
          <cell r="D10434" t="str">
            <v>2     1</v>
          </cell>
          <cell r="E10434">
            <v>1101.78</v>
          </cell>
          <cell r="F10434">
            <v>19275.22</v>
          </cell>
          <cell r="G10434">
            <v>2</v>
          </cell>
          <cell r="H10434">
            <v>5801.26</v>
          </cell>
          <cell r="I10434" t="str">
            <v>MATE MHIS 7460</v>
          </cell>
        </row>
        <row r="10435">
          <cell r="A10435" t="str">
            <v>ÓDIGO</v>
          </cell>
          <cell r="B10435" t="str">
            <v>| DESCRIÇÃO DO INSUMO</v>
          </cell>
          <cell r="C10435" t="str">
            <v>| UNID.</v>
          </cell>
          <cell r="D10435" t="str">
            <v>| CAT.</v>
          </cell>
          <cell r="E10435" t="str">
            <v>P R E Ç O</v>
          </cell>
          <cell r="F10435" t="str">
            <v>S  C A L C</v>
          </cell>
          <cell r="G10435" t="str">
            <v>U L A</v>
          </cell>
          <cell r="H10435" t="str">
            <v>D O S  |</v>
          </cell>
          <cell r="I10435" t="str">
            <v>COD.INTELIGENTE</v>
          </cell>
        </row>
        <row r="10436">
          <cell r="D10436">
            <v>1</v>
          </cell>
          <cell r="E10436" t="str">
            <v>.QUARTIL</v>
          </cell>
          <cell r="F10436" t="str">
            <v>MEDIANO</v>
          </cell>
          <cell r="G10436">
            <v>3</v>
          </cell>
          <cell r="H10436" t="str">
            <v>.QUARTIL</v>
          </cell>
        </row>
        <row r="10438">
          <cell r="A10438" t="str">
            <v>íNCULO..</v>
          </cell>
          <cell r="B10438" t="str">
            <v>...: NACIONAL CAIXA</v>
          </cell>
        </row>
        <row r="10440">
          <cell r="A10440">
            <v>7380</v>
          </cell>
          <cell r="B10440" t="str">
            <v>TOCO C/FLANGES FOFO PN-10 L=0,50M DN     350</v>
          </cell>
          <cell r="C10440" t="str">
            <v>UN</v>
          </cell>
          <cell r="D10440">
            <v>2</v>
          </cell>
          <cell r="E10440">
            <v>1654.77</v>
          </cell>
          <cell r="F10440">
            <v>2873.05</v>
          </cell>
          <cell r="H10440">
            <v>3845.79</v>
          </cell>
          <cell r="I10440" t="str">
            <v>MATE MHIS 7380</v>
          </cell>
        </row>
        <row r="10441">
          <cell r="A10441">
            <v>7466</v>
          </cell>
          <cell r="B10441" t="str">
            <v>TOCO C/FLANGES FOFO PN-10 L=0,50M DN     400</v>
          </cell>
          <cell r="C10441" t="str">
            <v>UN</v>
          </cell>
          <cell r="D10441">
            <v>2</v>
          </cell>
          <cell r="E10441">
            <v>1738.43</v>
          </cell>
          <cell r="F10441">
            <v>3018.32</v>
          </cell>
          <cell r="H10441">
            <v>4040.24</v>
          </cell>
          <cell r="I10441" t="str">
            <v>MATE MHIS 7466</v>
          </cell>
        </row>
        <row r="10442">
          <cell r="A10442">
            <v>7382</v>
          </cell>
          <cell r="B10442" t="str">
            <v>TOCO C/FLANGES FOFO PN-10 L=0,50M DN     500</v>
          </cell>
          <cell r="C10442" t="str">
            <v>UN</v>
          </cell>
          <cell r="D10442">
            <v>2</v>
          </cell>
          <cell r="E10442">
            <v>2378.91</v>
          </cell>
          <cell r="F10442">
            <v>4130.34</v>
          </cell>
          <cell r="H10442">
            <v>5528.76</v>
          </cell>
          <cell r="I10442" t="str">
            <v>MATE MHIS 7382</v>
          </cell>
        </row>
        <row r="10443">
          <cell r="A10443">
            <v>7465</v>
          </cell>
          <cell r="B10443" t="str">
            <v>TOCO C/FLANGES FOFO PN-10 L=0,50M DN     600</v>
          </cell>
          <cell r="C10443" t="str">
            <v>UN</v>
          </cell>
          <cell r="D10443">
            <v>2</v>
          </cell>
          <cell r="E10443">
            <v>2704.25</v>
          </cell>
          <cell r="F10443">
            <v>4695.2</v>
          </cell>
          <cell r="H10443">
            <v>6284.86</v>
          </cell>
          <cell r="I10443" t="str">
            <v>MATE MHIS 7465</v>
          </cell>
        </row>
        <row r="10444">
          <cell r="A10444">
            <v>7383</v>
          </cell>
          <cell r="B10444" t="str">
            <v>TOCO C/FLANGES FOFO PN-10 L=0,50M DN     700</v>
          </cell>
          <cell r="C10444" t="str">
            <v>UN</v>
          </cell>
          <cell r="D10444">
            <v>2</v>
          </cell>
          <cell r="E10444">
            <v>6044.27</v>
          </cell>
          <cell r="F10444">
            <v>10494.23</v>
          </cell>
          <cell r="G10444">
            <v>1</v>
          </cell>
          <cell r="H10444">
            <v>4047.28</v>
          </cell>
          <cell r="I10444" t="str">
            <v>MATE MHIS 7383</v>
          </cell>
        </row>
        <row r="10445">
          <cell r="A10445">
            <v>7384</v>
          </cell>
          <cell r="B10445" t="str">
            <v>TOCO C/FLANGES FOFO PN-10 L=0,50M DN     800</v>
          </cell>
          <cell r="C10445" t="str">
            <v>UN</v>
          </cell>
          <cell r="D10445">
            <v>2</v>
          </cell>
          <cell r="E10445">
            <v>7235.74</v>
          </cell>
          <cell r="F10445">
            <v>12562.89</v>
          </cell>
          <cell r="G10445">
            <v>1</v>
          </cell>
          <cell r="H10445">
            <v>6816.33</v>
          </cell>
          <cell r="I10445" t="str">
            <v>MATE MHIS 7384</v>
          </cell>
        </row>
        <row r="10446">
          <cell r="A10446">
            <v>7375</v>
          </cell>
          <cell r="B10446" t="str">
            <v>TOCO C/FLANGES FOFO PN-10 L=0,50M DN     900</v>
          </cell>
          <cell r="C10446" t="str">
            <v>UN</v>
          </cell>
          <cell r="D10446">
            <v>2</v>
          </cell>
          <cell r="E10446">
            <v>8364.16</v>
          </cell>
          <cell r="F10446">
            <v>14522.09</v>
          </cell>
          <cell r="G10446">
            <v>1</v>
          </cell>
          <cell r="H10446">
            <v>9438.85</v>
          </cell>
          <cell r="I10446" t="str">
            <v>MATE MHIS 7375</v>
          </cell>
        </row>
        <row r="10447">
          <cell r="A10447">
            <v>7464</v>
          </cell>
          <cell r="B10447" t="str">
            <v>TOCO C/FLANGES FOFO PN-10 L=0,50M DN 1000</v>
          </cell>
          <cell r="C10447" t="str">
            <v>UN</v>
          </cell>
          <cell r="D10447" t="str">
            <v>2     1</v>
          </cell>
          <cell r="E10447" t="str">
            <v>0.182,55</v>
          </cell>
          <cell r="F10447">
            <v>17679.23</v>
          </cell>
          <cell r="G10447">
            <v>2</v>
          </cell>
          <cell r="H10447">
            <v>3664.91</v>
          </cell>
          <cell r="I10447" t="str">
            <v>MATE MHIS 7464</v>
          </cell>
        </row>
        <row r="10448">
          <cell r="A10448">
            <v>7463</v>
          </cell>
          <cell r="B10448" t="str">
            <v>TOCO C/FLANGES FOFO PN-10 L=0,50M DN 1200</v>
          </cell>
          <cell r="C10448" t="str">
            <v>UN</v>
          </cell>
          <cell r="D10448" t="str">
            <v>2     1</v>
          </cell>
          <cell r="E10448">
            <v>4039.95</v>
          </cell>
          <cell r="F10448">
            <v>24376.55</v>
          </cell>
          <cell r="G10448">
            <v>3</v>
          </cell>
          <cell r="H10448">
            <v>2629.76</v>
          </cell>
          <cell r="I10448" t="str">
            <v>MATE MHIS 7463</v>
          </cell>
        </row>
        <row r="10449">
          <cell r="A10449">
            <v>7456</v>
          </cell>
          <cell r="B10449" t="str">
            <v>TOCO C/FLANGES FOFO PN-10/16 L=0,25M DN 100</v>
          </cell>
          <cell r="C10449" t="str">
            <v>UN</v>
          </cell>
          <cell r="D10449">
            <v>2</v>
          </cell>
          <cell r="E10449">
            <v>200.33</v>
          </cell>
          <cell r="F10449">
            <v>347.82</v>
          </cell>
          <cell r="H10449">
            <v>465.58</v>
          </cell>
          <cell r="I10449" t="str">
            <v>MATE MHIS 7456</v>
          </cell>
        </row>
        <row r="10450">
          <cell r="A10450">
            <v>7441</v>
          </cell>
          <cell r="B10450" t="str">
            <v>TOCO C/FLANGES FOFO PN-10/16 L=0,25M DN 150</v>
          </cell>
          <cell r="C10450" t="str">
            <v>UN</v>
          </cell>
          <cell r="D10450">
            <v>2</v>
          </cell>
          <cell r="E10450">
            <v>193.17</v>
          </cell>
          <cell r="F10450">
            <v>335.39</v>
          </cell>
          <cell r="H10450">
            <v>448.94</v>
          </cell>
          <cell r="I10450" t="str">
            <v>MATE MHIS 7441</v>
          </cell>
        </row>
        <row r="10451">
          <cell r="A10451">
            <v>7385</v>
          </cell>
          <cell r="B10451" t="str">
            <v>TOCO C/FLANGES FOFO PN-10/16 L=0,25M DN 200</v>
          </cell>
          <cell r="C10451" t="str">
            <v>UN</v>
          </cell>
          <cell r="D10451">
            <v>2</v>
          </cell>
          <cell r="E10451">
            <v>406.8</v>
          </cell>
          <cell r="F10451">
            <v>706.3</v>
          </cell>
          <cell r="H10451">
            <v>945.43</v>
          </cell>
          <cell r="I10451" t="str">
            <v>MATE MHIS 7385</v>
          </cell>
        </row>
        <row r="10452">
          <cell r="A10452">
            <v>7386</v>
          </cell>
          <cell r="B10452" t="str">
            <v>TOCO C/FLANGES FOFO PN-10/16 L=0,25M DN 250</v>
          </cell>
          <cell r="C10452" t="str">
            <v>UN</v>
          </cell>
          <cell r="D10452">
            <v>2</v>
          </cell>
          <cell r="E10452">
            <v>629.58000000000004</v>
          </cell>
          <cell r="F10452">
            <v>1093.0999999999999</v>
          </cell>
          <cell r="H10452">
            <v>1463.2</v>
          </cell>
          <cell r="I10452" t="str">
            <v>MATE MHIS 7386</v>
          </cell>
        </row>
        <row r="10453">
          <cell r="A10453">
            <v>7387</v>
          </cell>
          <cell r="B10453" t="str">
            <v>TOCO C/FLANGES FOFO PN-10/16 L=0,25M DN 300</v>
          </cell>
          <cell r="C10453" t="str">
            <v>UN</v>
          </cell>
          <cell r="D10453">
            <v>2</v>
          </cell>
          <cell r="E10453">
            <v>801.28</v>
          </cell>
          <cell r="F10453">
            <v>1391.22</v>
          </cell>
          <cell r="H10453">
            <v>1862.24</v>
          </cell>
          <cell r="I10453" t="str">
            <v>MATE MHIS 7387</v>
          </cell>
        </row>
        <row r="10454">
          <cell r="A10454">
            <v>7378</v>
          </cell>
          <cell r="B10454" t="str">
            <v>TOCO C/FLANGES FOFO PN-10/16 L=0,50M DN 150</v>
          </cell>
          <cell r="C10454" t="str">
            <v>UN</v>
          </cell>
          <cell r="D10454">
            <v>2</v>
          </cell>
          <cell r="E10454">
            <v>457.88</v>
          </cell>
          <cell r="F10454">
            <v>794.99</v>
          </cell>
          <cell r="H10454">
            <v>1064.1500000000001</v>
          </cell>
          <cell r="I10454" t="str">
            <v>MATE MHIS 7378</v>
          </cell>
        </row>
        <row r="10455">
          <cell r="A10455">
            <v>7468</v>
          </cell>
          <cell r="B10455" t="str">
            <v>TOCO C/FLANGES FOFO PN-10/16 L=0,50M DN 200</v>
          </cell>
          <cell r="C10455" t="str">
            <v>UN</v>
          </cell>
          <cell r="D10455">
            <v>2</v>
          </cell>
          <cell r="E10455">
            <v>446.86</v>
          </cell>
          <cell r="F10455">
            <v>775.85</v>
          </cell>
          <cell r="H10455">
            <v>1038.53</v>
          </cell>
          <cell r="I10455" t="str">
            <v>MATE MHIS 7468</v>
          </cell>
        </row>
        <row r="10456">
          <cell r="A10456">
            <v>7379</v>
          </cell>
          <cell r="B10456" t="str">
            <v>TOCO C/FLANGES FOFO PN-10/16 L=0,50M DN 250</v>
          </cell>
          <cell r="C10456" t="str">
            <v>UN</v>
          </cell>
          <cell r="D10456">
            <v>2</v>
          </cell>
          <cell r="E10456">
            <v>858.53</v>
          </cell>
          <cell r="F10456">
            <v>1490.6</v>
          </cell>
          <cell r="H10456">
            <v>1995.28</v>
          </cell>
          <cell r="I10456" t="str">
            <v>MATE MHIS 7379</v>
          </cell>
        </row>
        <row r="10457">
          <cell r="A10457">
            <v>7467</v>
          </cell>
          <cell r="B10457" t="str">
            <v>TOCO C/FLANGES FOFO PN-10/16 L=0,50M DN 300</v>
          </cell>
          <cell r="C10457" t="str">
            <v>UN</v>
          </cell>
          <cell r="D10457">
            <v>2</v>
          </cell>
          <cell r="E10457">
            <v>1087.47</v>
          </cell>
          <cell r="F10457">
            <v>1888.1</v>
          </cell>
          <cell r="H10457">
            <v>2527.35</v>
          </cell>
          <cell r="I10457" t="str">
            <v>MATE MHIS 7467</v>
          </cell>
        </row>
        <row r="10458">
          <cell r="A10458">
            <v>7471</v>
          </cell>
          <cell r="B10458" t="str">
            <v>TOCO C/FLANGES FOFO PN-10/16/25 L=0,25M DN     50</v>
          </cell>
          <cell r="C10458" t="str">
            <v>UN</v>
          </cell>
          <cell r="D10458">
            <v>2</v>
          </cell>
          <cell r="E10458">
            <v>132.32</v>
          </cell>
          <cell r="F10458">
            <v>229.75</v>
          </cell>
          <cell r="H10458">
            <v>307.52999999999997</v>
          </cell>
          <cell r="I10458" t="str">
            <v>MATE MHIS 7471</v>
          </cell>
        </row>
        <row r="10459">
          <cell r="A10459">
            <v>7376</v>
          </cell>
          <cell r="B10459" t="str">
            <v>TOCO C/FLANGES FOFO PN-10/16/25 L=0,25M DN     80</v>
          </cell>
          <cell r="C10459" t="str">
            <v>UN</v>
          </cell>
          <cell r="D10459">
            <v>1</v>
          </cell>
          <cell r="E10459">
            <v>134.51</v>
          </cell>
          <cell r="F10459">
            <v>233.54</v>
          </cell>
          <cell r="H10459">
            <v>312.61</v>
          </cell>
          <cell r="I10459" t="str">
            <v>MATE MHIS 7376</v>
          </cell>
        </row>
        <row r="10460">
          <cell r="A10460">
            <v>7459</v>
          </cell>
          <cell r="B10460" t="str">
            <v>TOCO C/FLANGES FOFO PN-10/16/25 L=0,50M DN     50</v>
          </cell>
          <cell r="C10460" t="str">
            <v>UN</v>
          </cell>
          <cell r="D10460">
            <v>2</v>
          </cell>
          <cell r="E10460">
            <v>214.14</v>
          </cell>
          <cell r="F10460">
            <v>371.8</v>
          </cell>
          <cell r="H10460">
            <v>497.69</v>
          </cell>
          <cell r="I10460" t="str">
            <v>MATE MHIS 7459</v>
          </cell>
        </row>
        <row r="10461">
          <cell r="A10461">
            <v>7377</v>
          </cell>
          <cell r="B10461" t="str">
            <v>TOCO C/FLANGES FOFO PN-10/16/25 L=0,50M DN     80</v>
          </cell>
          <cell r="C10461" t="str">
            <v>UN</v>
          </cell>
          <cell r="D10461">
            <v>2</v>
          </cell>
          <cell r="E10461">
            <v>193.45</v>
          </cell>
          <cell r="F10461">
            <v>335.87</v>
          </cell>
          <cell r="H10461">
            <v>449.59</v>
          </cell>
          <cell r="I10461" t="str">
            <v>MATE MHIS 7377</v>
          </cell>
        </row>
        <row r="10462">
          <cell r="A10462">
            <v>7452</v>
          </cell>
          <cell r="B10462" t="str">
            <v>TOCO C/FLANGES FOFO PN-10/16/25 L=0,50M DN 100</v>
          </cell>
          <cell r="C10462" t="str">
            <v>UN</v>
          </cell>
          <cell r="D10462">
            <v>2</v>
          </cell>
          <cell r="E10462">
            <v>271.86</v>
          </cell>
          <cell r="F10462">
            <v>472.02</v>
          </cell>
          <cell r="H10462">
            <v>631.83000000000004</v>
          </cell>
          <cell r="I10462" t="str">
            <v>MATE MHIS 7452</v>
          </cell>
        </row>
        <row r="10463">
          <cell r="A10463">
            <v>7514</v>
          </cell>
          <cell r="B10463" t="str">
            <v>TOCO C/FLANGES FOFO PN-16 L=0,25M DN     350</v>
          </cell>
          <cell r="C10463" t="str">
            <v>UN</v>
          </cell>
          <cell r="D10463">
            <v>2</v>
          </cell>
          <cell r="E10463">
            <v>1429.12</v>
          </cell>
          <cell r="F10463">
            <v>2481.27</v>
          </cell>
          <cell r="H10463">
            <v>3321.36</v>
          </cell>
          <cell r="I10463" t="str">
            <v>MATE MHIS 7514</v>
          </cell>
        </row>
        <row r="10464">
          <cell r="A10464">
            <v>7516</v>
          </cell>
          <cell r="B10464" t="str">
            <v>TOCO C/FLANGES FOFO PN-16 L=0,25M DN     400</v>
          </cell>
          <cell r="C10464" t="str">
            <v>UN</v>
          </cell>
          <cell r="D10464">
            <v>2</v>
          </cell>
          <cell r="E10464">
            <v>1479.2</v>
          </cell>
          <cell r="F10464">
            <v>2568.23</v>
          </cell>
          <cell r="H10464">
            <v>3437.76</v>
          </cell>
          <cell r="I10464" t="str">
            <v>MATE MHIS 7516</v>
          </cell>
        </row>
        <row r="10465">
          <cell r="A10465">
            <v>7517</v>
          </cell>
          <cell r="B10465" t="str">
            <v>TOCO C/FLANGES FOFO PN-16 L=0,25M DN     500</v>
          </cell>
          <cell r="C10465" t="str">
            <v>UN</v>
          </cell>
          <cell r="D10465">
            <v>2</v>
          </cell>
          <cell r="E10465">
            <v>2226.4299999999998</v>
          </cell>
          <cell r="F10465">
            <v>3865.59</v>
          </cell>
          <cell r="H10465">
            <v>5174.37</v>
          </cell>
          <cell r="I10465" t="str">
            <v>MATE MHIS 7517</v>
          </cell>
        </row>
        <row r="10466">
          <cell r="A10466" t="str">
            <v>ÓDIGO</v>
          </cell>
          <cell r="B10466" t="str">
            <v>| DESCRIÇÃO DO INSUMO</v>
          </cell>
          <cell r="C10466" t="str">
            <v>| UNID.</v>
          </cell>
          <cell r="D10466" t="str">
            <v>| CAT.</v>
          </cell>
          <cell r="E10466" t="str">
            <v>P R E Ç O</v>
          </cell>
          <cell r="F10466" t="str">
            <v>S  C A L C</v>
          </cell>
          <cell r="G10466" t="str">
            <v>U L A</v>
          </cell>
          <cell r="H10466" t="str">
            <v>D O S  |</v>
          </cell>
          <cell r="I10466" t="str">
            <v>COD.INTELIGENTE</v>
          </cell>
        </row>
        <row r="10467">
          <cell r="D10467">
            <v>1</v>
          </cell>
          <cell r="E10467" t="str">
            <v>.QUARTIL</v>
          </cell>
          <cell r="F10467" t="str">
            <v>MEDIANO</v>
          </cell>
          <cell r="G10467">
            <v>3</v>
          </cell>
          <cell r="H10467" t="str">
            <v>.QUARTIL</v>
          </cell>
        </row>
        <row r="10469">
          <cell r="A10469" t="str">
            <v>íNCULO..</v>
          </cell>
          <cell r="B10469" t="str">
            <v>...: NACIONAL CAIXA</v>
          </cell>
        </row>
        <row r="10471">
          <cell r="A10471">
            <v>7446</v>
          </cell>
          <cell r="B10471" t="str">
            <v>TOCO C/FLANGES FOFO PN-16 L=0,25M DN     600</v>
          </cell>
          <cell r="C10471" t="str">
            <v>UN</v>
          </cell>
          <cell r="D10471">
            <v>2</v>
          </cell>
          <cell r="E10471">
            <v>3309.15</v>
          </cell>
          <cell r="F10471">
            <v>5745.44</v>
          </cell>
          <cell r="H10471">
            <v>7690.68</v>
          </cell>
          <cell r="I10471" t="str">
            <v>MATE MHIS 7446</v>
          </cell>
        </row>
        <row r="10472">
          <cell r="A10472">
            <v>7447</v>
          </cell>
          <cell r="B10472" t="str">
            <v>TOCO C/FLANGES FOFO PN-16 L=0,25M DN     700</v>
          </cell>
          <cell r="C10472" t="str">
            <v>UN</v>
          </cell>
          <cell r="D10472">
            <v>2</v>
          </cell>
          <cell r="E10472">
            <v>5788.55</v>
          </cell>
          <cell r="F10472">
            <v>10050.24</v>
          </cell>
          <cell r="G10472">
            <v>1</v>
          </cell>
          <cell r="H10472">
            <v>3452.97</v>
          </cell>
          <cell r="I10472" t="str">
            <v>MATE MHIS 7447</v>
          </cell>
        </row>
        <row r="10473">
          <cell r="A10473">
            <v>7448</v>
          </cell>
          <cell r="B10473" t="str">
            <v>TOCO C/FLANGES FOFO PN-16 L=0,25M DN     800</v>
          </cell>
          <cell r="C10473" t="str">
            <v>UN</v>
          </cell>
          <cell r="D10473">
            <v>2</v>
          </cell>
          <cell r="E10473">
            <v>6989.21</v>
          </cell>
          <cell r="F10473">
            <v>12134.86</v>
          </cell>
          <cell r="G10473">
            <v>1</v>
          </cell>
          <cell r="H10473">
            <v>6243.38</v>
          </cell>
          <cell r="I10473" t="str">
            <v>MATE MHIS 7448</v>
          </cell>
        </row>
        <row r="10474">
          <cell r="A10474">
            <v>7449</v>
          </cell>
          <cell r="B10474" t="str">
            <v>TOCO C/FLANGES FOFO PN-16 L=0,25M DN     900</v>
          </cell>
          <cell r="C10474" t="str">
            <v>UN</v>
          </cell>
          <cell r="D10474">
            <v>2</v>
          </cell>
          <cell r="E10474">
            <v>8137.4</v>
          </cell>
          <cell r="F10474">
            <v>14128.38</v>
          </cell>
          <cell r="G10474">
            <v>1</v>
          </cell>
          <cell r="H10474">
            <v>8911.85</v>
          </cell>
          <cell r="I10474" t="str">
            <v>MATE MHIS 7449</v>
          </cell>
        </row>
        <row r="10475">
          <cell r="A10475">
            <v>7504</v>
          </cell>
          <cell r="B10475" t="str">
            <v>TOCO C/FLANGES FOFO PN-16 L=0,25M DN 1000</v>
          </cell>
          <cell r="C10475" t="str">
            <v>UN</v>
          </cell>
          <cell r="D10475" t="str">
            <v>2     1</v>
          </cell>
          <cell r="E10475" t="str">
            <v>0.472,08</v>
          </cell>
          <cell r="F10475">
            <v>18181.919999999998</v>
          </cell>
          <cell r="G10475">
            <v>2</v>
          </cell>
          <cell r="H10475">
            <v>4337.8</v>
          </cell>
          <cell r="I10475" t="str">
            <v>MATE MHIS 7504</v>
          </cell>
        </row>
        <row r="10476">
          <cell r="A10476">
            <v>7450</v>
          </cell>
          <cell r="B10476" t="str">
            <v>TOCO C/FLANGES FOFO PN-16 L=0,25M DN 1200</v>
          </cell>
          <cell r="C10476" t="str">
            <v>UN</v>
          </cell>
          <cell r="D10476" t="str">
            <v>2     1</v>
          </cell>
          <cell r="E10476">
            <v>4830.29</v>
          </cell>
          <cell r="F10476">
            <v>25748.77</v>
          </cell>
          <cell r="G10476">
            <v>3</v>
          </cell>
          <cell r="H10476">
            <v>4466.57</v>
          </cell>
          <cell r="I10476" t="str">
            <v>MATE MHIS 7450</v>
          </cell>
        </row>
        <row r="10477">
          <cell r="A10477">
            <v>7442</v>
          </cell>
          <cell r="B10477" t="str">
            <v>TOCO C/FLANGES FOFO PN-16 L=0,25M DN 200</v>
          </cell>
          <cell r="C10477" t="str">
            <v>UN</v>
          </cell>
          <cell r="D10477">
            <v>2</v>
          </cell>
          <cell r="E10477">
            <v>457.88</v>
          </cell>
          <cell r="F10477">
            <v>794.99</v>
          </cell>
          <cell r="H10477">
            <v>1064.1500000000001</v>
          </cell>
          <cell r="I10477" t="str">
            <v>MATE MHIS 7442</v>
          </cell>
        </row>
        <row r="10478">
          <cell r="A10478">
            <v>7443</v>
          </cell>
          <cell r="B10478" t="str">
            <v>TOCO C/FLANGES FOFO PN-16 L=0,25M DN 250</v>
          </cell>
          <cell r="C10478" t="str">
            <v>UN</v>
          </cell>
          <cell r="D10478">
            <v>2</v>
          </cell>
          <cell r="E10478">
            <v>629.58000000000004</v>
          </cell>
          <cell r="F10478">
            <v>1093.0999999999999</v>
          </cell>
          <cell r="H10478">
            <v>1463.2</v>
          </cell>
          <cell r="I10478" t="str">
            <v>MATE MHIS 7443</v>
          </cell>
        </row>
        <row r="10479">
          <cell r="A10479">
            <v>7444</v>
          </cell>
          <cell r="B10479" t="str">
            <v>TOCO C/FLANGES FOFO PN-16 L=0,25M DN 300</v>
          </cell>
          <cell r="C10479" t="str">
            <v>UN</v>
          </cell>
          <cell r="D10479">
            <v>2</v>
          </cell>
          <cell r="E10479">
            <v>801.28</v>
          </cell>
          <cell r="F10479">
            <v>1391.22</v>
          </cell>
          <cell r="H10479">
            <v>1862.24</v>
          </cell>
          <cell r="I10479" t="str">
            <v>MATE MHIS 7444</v>
          </cell>
        </row>
        <row r="10480">
          <cell r="A10480">
            <v>7428</v>
          </cell>
          <cell r="B10480" t="str">
            <v>TOCO C/FLANGES FOFO PN-16 L=0,50M DN     350</v>
          </cell>
          <cell r="C10480" t="str">
            <v>UN</v>
          </cell>
          <cell r="D10480">
            <v>2</v>
          </cell>
          <cell r="E10480">
            <v>1767.58</v>
          </cell>
          <cell r="F10480">
            <v>3068.93</v>
          </cell>
          <cell r="H10480">
            <v>4107.9799999999996</v>
          </cell>
          <cell r="I10480" t="str">
            <v>MATE MHIS 7428</v>
          </cell>
        </row>
        <row r="10481">
          <cell r="A10481">
            <v>7429</v>
          </cell>
          <cell r="B10481" t="str">
            <v>TOCO C/FLANGES FOFO PN-16 L=0,50M DN     400</v>
          </cell>
          <cell r="C10481" t="str">
            <v>UN</v>
          </cell>
          <cell r="D10481">
            <v>2</v>
          </cell>
          <cell r="E10481">
            <v>1921.44</v>
          </cell>
          <cell r="F10481">
            <v>3336.06</v>
          </cell>
          <cell r="H10481">
            <v>4465.55</v>
          </cell>
          <cell r="I10481" t="str">
            <v>MATE MHIS 7429</v>
          </cell>
        </row>
        <row r="10482">
          <cell r="A10482">
            <v>7501</v>
          </cell>
          <cell r="B10482" t="str">
            <v>TOCO C/FLANGES FOFO PN-16 L=0,50M DN     500</v>
          </cell>
          <cell r="C10482" t="str">
            <v>UN</v>
          </cell>
          <cell r="D10482">
            <v>2</v>
          </cell>
          <cell r="E10482">
            <v>2836.41</v>
          </cell>
          <cell r="F10482">
            <v>4924.66</v>
          </cell>
          <cell r="H10482">
            <v>6592.01</v>
          </cell>
          <cell r="I10482" t="str">
            <v>MATE MHIS 7501</v>
          </cell>
        </row>
        <row r="10483">
          <cell r="A10483">
            <v>7431</v>
          </cell>
          <cell r="B10483" t="str">
            <v>TOCO C/FLANGES FOFO PN-16 L=0,50M DN     600</v>
          </cell>
          <cell r="C10483" t="str">
            <v>UN</v>
          </cell>
          <cell r="D10483">
            <v>2</v>
          </cell>
          <cell r="E10483">
            <v>4102.12</v>
          </cell>
          <cell r="F10483">
            <v>7122.21</v>
          </cell>
          <cell r="H10483">
            <v>9533.59</v>
          </cell>
          <cell r="I10483" t="str">
            <v>MATE MHIS 7431</v>
          </cell>
        </row>
        <row r="10484">
          <cell r="A10484">
            <v>7484</v>
          </cell>
          <cell r="B10484" t="str">
            <v>TOCO C/FLANGES FOFO PN-16 L=0,50M DN     700</v>
          </cell>
          <cell r="C10484" t="str">
            <v>UN</v>
          </cell>
          <cell r="D10484">
            <v>2</v>
          </cell>
          <cell r="E10484">
            <v>7346.11</v>
          </cell>
          <cell r="F10484">
            <v>12754.53</v>
          </cell>
          <cell r="G10484">
            <v>1</v>
          </cell>
          <cell r="H10484">
            <v>7072.85</v>
          </cell>
          <cell r="I10484" t="str">
            <v>MATE MHIS 7484</v>
          </cell>
        </row>
        <row r="10485">
          <cell r="A10485">
            <v>7432</v>
          </cell>
          <cell r="B10485" t="str">
            <v>TOCO C/FLANGES FOFO PN-16 L=0,50M DN     800</v>
          </cell>
          <cell r="C10485" t="str">
            <v>UN</v>
          </cell>
          <cell r="D10485">
            <v>2</v>
          </cell>
          <cell r="E10485">
            <v>8797.1299999999992</v>
          </cell>
          <cell r="F10485">
            <v>15273.83</v>
          </cell>
          <cell r="G10485">
            <v>2</v>
          </cell>
          <cell r="H10485" t="str">
            <v>0.445,11</v>
          </cell>
          <cell r="I10485" t="str">
            <v>MATE MHIS 7432</v>
          </cell>
        </row>
        <row r="10486">
          <cell r="A10486">
            <v>7482</v>
          </cell>
          <cell r="B10486" t="str">
            <v>TOCO C/FLANGES FOFO PN-16 L=0,50M DN     900</v>
          </cell>
          <cell r="C10486" t="str">
            <v>UN</v>
          </cell>
          <cell r="D10486" t="str">
            <v>2     1</v>
          </cell>
          <cell r="E10486" t="str">
            <v>0.181,97</v>
          </cell>
          <cell r="F10486">
            <v>17678.23</v>
          </cell>
          <cell r="G10486">
            <v>2</v>
          </cell>
          <cell r="H10486">
            <v>3663.58</v>
          </cell>
          <cell r="I10486" t="str">
            <v>MATE MHIS 7482</v>
          </cell>
        </row>
        <row r="10487">
          <cell r="A10487">
            <v>7433</v>
          </cell>
          <cell r="B10487" t="str">
            <v>TOCO C/FLANGES FOFO PN-16 L=0,50M DN 1000</v>
          </cell>
          <cell r="C10487" t="str">
            <v>UN</v>
          </cell>
          <cell r="D10487" t="str">
            <v>2     1</v>
          </cell>
          <cell r="E10487">
            <v>2949.57</v>
          </cell>
          <cell r="F10487">
            <v>22483.41</v>
          </cell>
          <cell r="G10487">
            <v>3</v>
          </cell>
          <cell r="H10487" t="str">
            <v>0.095,66</v>
          </cell>
          <cell r="I10487" t="str">
            <v>MATE MHIS 7433</v>
          </cell>
        </row>
        <row r="10488">
          <cell r="A10488">
            <v>7434</v>
          </cell>
          <cell r="B10488" t="str">
            <v>TOCO C/FLANGES FOFO PN-16 L=0,50M DN 1200</v>
          </cell>
          <cell r="C10488" t="str">
            <v>UN</v>
          </cell>
          <cell r="D10488" t="str">
            <v>2     1</v>
          </cell>
          <cell r="E10488">
            <v>8062.27</v>
          </cell>
          <cell r="F10488">
            <v>31360.21</v>
          </cell>
          <cell r="G10488">
            <v>4</v>
          </cell>
          <cell r="H10488">
            <v>1977.89</v>
          </cell>
          <cell r="I10488" t="str">
            <v>MATE MHIS 7434</v>
          </cell>
        </row>
        <row r="10489">
          <cell r="A10489">
            <v>7454</v>
          </cell>
          <cell r="B10489" t="str">
            <v>TOCO C/FLANGES FOFO PN-16 L=0,50M DN 200</v>
          </cell>
          <cell r="C10489" t="str">
            <v>UN</v>
          </cell>
          <cell r="D10489">
            <v>2</v>
          </cell>
          <cell r="E10489">
            <v>615.27</v>
          </cell>
          <cell r="F10489">
            <v>1068.25</v>
          </cell>
          <cell r="H10489">
            <v>1429.93</v>
          </cell>
          <cell r="I10489" t="str">
            <v>MATE MHIS 7454</v>
          </cell>
        </row>
        <row r="10490">
          <cell r="A10490">
            <v>7502</v>
          </cell>
          <cell r="B10490" t="str">
            <v>TOCO C/FLANGES FOFO PN-16 L=0,50M DN 250</v>
          </cell>
          <cell r="C10490" t="str">
            <v>UN</v>
          </cell>
          <cell r="D10490">
            <v>2</v>
          </cell>
          <cell r="E10490">
            <v>858.53</v>
          </cell>
          <cell r="F10490">
            <v>1490.6</v>
          </cell>
          <cell r="H10490">
            <v>1995.28</v>
          </cell>
          <cell r="I10490" t="str">
            <v>MATE MHIS 7502</v>
          </cell>
        </row>
        <row r="10491">
          <cell r="A10491">
            <v>7455</v>
          </cell>
          <cell r="B10491" t="str">
            <v>TOCO C/FLANGES FOFO PN-16 L=0,50M DN 300</v>
          </cell>
          <cell r="C10491" t="str">
            <v>UN</v>
          </cell>
          <cell r="D10491">
            <v>2</v>
          </cell>
          <cell r="E10491">
            <v>1087.47</v>
          </cell>
          <cell r="F10491">
            <v>1888.1</v>
          </cell>
          <cell r="H10491">
            <v>2527.35</v>
          </cell>
          <cell r="I10491" t="str">
            <v>MATE MHIS 7455</v>
          </cell>
        </row>
        <row r="10492">
          <cell r="A10492">
            <v>7436</v>
          </cell>
          <cell r="B10492" t="str">
            <v>TOCO C/FLANGES FOFO PN-25 L=0,25M DN     100</v>
          </cell>
          <cell r="C10492" t="str">
            <v>UN</v>
          </cell>
          <cell r="D10492">
            <v>2</v>
          </cell>
          <cell r="E10492">
            <v>214.62</v>
          </cell>
          <cell r="F10492">
            <v>372.64</v>
          </cell>
          <cell r="H10492">
            <v>498.8</v>
          </cell>
          <cell r="I10492" t="str">
            <v>MATE MHIS 7436</v>
          </cell>
        </row>
        <row r="10493">
          <cell r="A10493">
            <v>7437</v>
          </cell>
          <cell r="B10493" t="str">
            <v>TOCO C/FLANGES FOFO PN-25 L=0,25M DN     150</v>
          </cell>
          <cell r="C10493" t="str">
            <v>UN</v>
          </cell>
          <cell r="D10493">
            <v>2</v>
          </cell>
          <cell r="E10493">
            <v>372.03</v>
          </cell>
          <cell r="F10493">
            <v>645.92999999999995</v>
          </cell>
          <cell r="H10493">
            <v>864.63</v>
          </cell>
          <cell r="I10493" t="str">
            <v>MATE MHIS 7437</v>
          </cell>
        </row>
        <row r="10494">
          <cell r="A10494">
            <v>7519</v>
          </cell>
          <cell r="B10494" t="str">
            <v>TOCO C/FLANGES FOFO PN-25 L=0,25M DN     200</v>
          </cell>
          <cell r="C10494" t="str">
            <v>UN</v>
          </cell>
          <cell r="D10494">
            <v>2</v>
          </cell>
          <cell r="E10494">
            <v>515.12</v>
          </cell>
          <cell r="F10494">
            <v>894.37</v>
          </cell>
          <cell r="H10494">
            <v>1197.18</v>
          </cell>
          <cell r="I10494" t="str">
            <v>MATE MHIS 7519</v>
          </cell>
        </row>
        <row r="10495">
          <cell r="A10495">
            <v>7438</v>
          </cell>
          <cell r="B10495" t="str">
            <v>TOCO C/FLANGES FOFO PN-25 L=0,25M DN     250</v>
          </cell>
          <cell r="C10495" t="str">
            <v>UN</v>
          </cell>
          <cell r="D10495">
            <v>2</v>
          </cell>
          <cell r="E10495">
            <v>719.13</v>
          </cell>
          <cell r="F10495">
            <v>1248.58</v>
          </cell>
          <cell r="H10495">
            <v>1671.32</v>
          </cell>
          <cell r="I10495" t="str">
            <v>MATE MHIS 7438</v>
          </cell>
        </row>
        <row r="10496">
          <cell r="A10496">
            <v>7515</v>
          </cell>
          <cell r="B10496" t="str">
            <v>TOCO C/FLANGES FOFO PN-25 L=0,25M DN     300</v>
          </cell>
          <cell r="C10496" t="str">
            <v>UN</v>
          </cell>
          <cell r="D10496">
            <v>2</v>
          </cell>
          <cell r="E10496">
            <v>944.38</v>
          </cell>
          <cell r="F10496">
            <v>1639.66</v>
          </cell>
          <cell r="H10496">
            <v>2194.8000000000002</v>
          </cell>
          <cell r="I10496" t="str">
            <v>MATE MHIS 7515</v>
          </cell>
        </row>
        <row r="10497">
          <cell r="A10497" t="str">
            <v>ÓDIGO</v>
          </cell>
          <cell r="B10497" t="str">
            <v>| DESCRIÇÃO DO INSUMO</v>
          </cell>
          <cell r="C10497" t="str">
            <v>| UNID.</v>
          </cell>
          <cell r="D10497" t="str">
            <v>| CAT.</v>
          </cell>
          <cell r="E10497" t="str">
            <v>P R E Ç O</v>
          </cell>
          <cell r="F10497" t="str">
            <v>S  C A L C</v>
          </cell>
          <cell r="G10497" t="str">
            <v>U L A</v>
          </cell>
          <cell r="H10497" t="str">
            <v>D O S  |</v>
          </cell>
          <cell r="I10497" t="str">
            <v>COD.INTELIGENTE</v>
          </cell>
        </row>
        <row r="10498">
          <cell r="D10498">
            <v>1</v>
          </cell>
          <cell r="E10498" t="str">
            <v>.QUARTIL</v>
          </cell>
          <cell r="F10498" t="str">
            <v>MEDIANO</v>
          </cell>
          <cell r="G10498">
            <v>3</v>
          </cell>
          <cell r="H10498" t="str">
            <v>.QUARTIL</v>
          </cell>
        </row>
        <row r="10500">
          <cell r="A10500" t="str">
            <v>íNCULO..</v>
          </cell>
          <cell r="B10500" t="str">
            <v>...: NACIONAL CAIXA</v>
          </cell>
        </row>
        <row r="10502">
          <cell r="A10502">
            <v>7439</v>
          </cell>
          <cell r="B10502" t="str">
            <v>TOCO C/FLANGES FOFO PN-25 L=0,25M DN     350</v>
          </cell>
          <cell r="C10502" t="str">
            <v>UN</v>
          </cell>
          <cell r="D10502">
            <v>2</v>
          </cell>
          <cell r="E10502">
            <v>1729.98</v>
          </cell>
          <cell r="F10502">
            <v>3003.65</v>
          </cell>
          <cell r="H10502">
            <v>4020.6</v>
          </cell>
          <cell r="I10502" t="str">
            <v>MATE MHIS 7439</v>
          </cell>
        </row>
        <row r="10503">
          <cell r="A10503">
            <v>7440</v>
          </cell>
          <cell r="B10503" t="str">
            <v>TOCO C/FLANGES FOFO PN-25 L=0,25M DN     400</v>
          </cell>
          <cell r="C10503" t="str">
            <v>UN</v>
          </cell>
          <cell r="D10503">
            <v>2</v>
          </cell>
          <cell r="E10503">
            <v>1814.69</v>
          </cell>
          <cell r="F10503">
            <v>3150.71</v>
          </cell>
          <cell r="H10503">
            <v>4217.46</v>
          </cell>
          <cell r="I10503" t="str">
            <v>MATE MHIS 7440</v>
          </cell>
        </row>
        <row r="10504">
          <cell r="A10504">
            <v>7487</v>
          </cell>
          <cell r="B10504" t="str">
            <v>TOCO C/FLANGES FOFO PN-25 L=0,25M DN     500</v>
          </cell>
          <cell r="C10504" t="str">
            <v>UN</v>
          </cell>
          <cell r="D10504">
            <v>2</v>
          </cell>
          <cell r="E10504">
            <v>2592.41</v>
          </cell>
          <cell r="F10504">
            <v>4501.03</v>
          </cell>
          <cell r="H10504">
            <v>6024.95</v>
          </cell>
          <cell r="I10504" t="str">
            <v>MATE MHIS 7487</v>
          </cell>
        </row>
        <row r="10505">
          <cell r="A10505">
            <v>7499</v>
          </cell>
          <cell r="B10505" t="str">
            <v>TOCO C/FLANGES FOFO PN-25 L=0,25M DN     600</v>
          </cell>
          <cell r="C10505" t="str">
            <v>UN</v>
          </cell>
          <cell r="D10505">
            <v>2</v>
          </cell>
          <cell r="E10505">
            <v>3736.13</v>
          </cell>
          <cell r="F10505">
            <v>6486.77</v>
          </cell>
          <cell r="H10505">
            <v>8683.01</v>
          </cell>
          <cell r="I10505" t="str">
            <v>MATE MHIS 7499</v>
          </cell>
        </row>
        <row r="10506">
          <cell r="A10506">
            <v>7489</v>
          </cell>
          <cell r="B10506" t="str">
            <v>TOCO C/FLANGES FOFO PN-25 L=0,25M DN     700</v>
          </cell>
          <cell r="C10506" t="str">
            <v>UN</v>
          </cell>
          <cell r="D10506">
            <v>2</v>
          </cell>
          <cell r="E10506">
            <v>7415.86</v>
          </cell>
          <cell r="F10506">
            <v>12875.62</v>
          </cell>
          <cell r="G10506">
            <v>1</v>
          </cell>
          <cell r="H10506">
            <v>7234.94</v>
          </cell>
          <cell r="I10506" t="str">
            <v>MATE MHIS 7489</v>
          </cell>
        </row>
        <row r="10507">
          <cell r="A10507">
            <v>7490</v>
          </cell>
          <cell r="B10507" t="str">
            <v>TOCO C/FLANGES FOFO PN-25 L=0,25M DN     800</v>
          </cell>
          <cell r="C10507" t="str">
            <v>UN</v>
          </cell>
          <cell r="D10507">
            <v>2</v>
          </cell>
          <cell r="E10507">
            <v>9149.91</v>
          </cell>
          <cell r="F10507">
            <v>15886.33</v>
          </cell>
          <cell r="G10507">
            <v>2</v>
          </cell>
          <cell r="H10507">
            <v>1265</v>
          </cell>
          <cell r="I10507" t="str">
            <v>MATE MHIS 7490</v>
          </cell>
        </row>
        <row r="10508">
          <cell r="A10508">
            <v>7488</v>
          </cell>
          <cell r="B10508" t="str">
            <v>TOCO C/FLANGES FOFO PN-25 L=0,25M DN     900</v>
          </cell>
          <cell r="C10508" t="str">
            <v>UN</v>
          </cell>
          <cell r="D10508" t="str">
            <v>2     1</v>
          </cell>
          <cell r="E10508" t="str">
            <v>0.590,89</v>
          </cell>
          <cell r="F10508">
            <v>18388.189999999999</v>
          </cell>
          <cell r="G10508">
            <v>2</v>
          </cell>
          <cell r="H10508">
            <v>4613.92</v>
          </cell>
          <cell r="I10508" t="str">
            <v>MATE MHIS 7488</v>
          </cell>
        </row>
        <row r="10509">
          <cell r="A10509">
            <v>7491</v>
          </cell>
          <cell r="B10509" t="str">
            <v>TOCO C/FLANGES FOFO PN-25 L=0,25M DN 1000</v>
          </cell>
          <cell r="C10509" t="str">
            <v>UN</v>
          </cell>
          <cell r="D10509" t="str">
            <v>2     1</v>
          </cell>
          <cell r="E10509">
            <v>3719.89</v>
          </cell>
          <cell r="F10509">
            <v>23820.85</v>
          </cell>
          <cell r="G10509">
            <v>3</v>
          </cell>
          <cell r="H10509">
            <v>1885.91</v>
          </cell>
          <cell r="I10509" t="str">
            <v>MATE MHIS 7491</v>
          </cell>
        </row>
        <row r="10510">
          <cell r="A10510">
            <v>7480</v>
          </cell>
          <cell r="B10510" t="str">
            <v>TOCO C/FLANGES FOFO PN-25 L=0,25M DN 1200</v>
          </cell>
          <cell r="C10510" t="str">
            <v>UN</v>
          </cell>
          <cell r="D10510" t="str">
            <v>2     1</v>
          </cell>
          <cell r="E10510">
            <v>8921.39</v>
          </cell>
          <cell r="F10510">
            <v>32851.839999999997</v>
          </cell>
          <cell r="G10510">
            <v>4</v>
          </cell>
          <cell r="H10510">
            <v>3974.55</v>
          </cell>
          <cell r="I10510" t="str">
            <v>MATE MHIS 7480</v>
          </cell>
        </row>
        <row r="10511">
          <cell r="A10511">
            <v>7485</v>
          </cell>
          <cell r="B10511" t="str">
            <v>TOCO C/FLANGES FOFO PN-25 L=0,50M DN     150</v>
          </cell>
          <cell r="C10511" t="str">
            <v>UN</v>
          </cell>
          <cell r="D10511">
            <v>2</v>
          </cell>
          <cell r="E10511">
            <v>486.49</v>
          </cell>
          <cell r="F10511">
            <v>844.66</v>
          </cell>
          <cell r="H10511">
            <v>1130.6400000000001</v>
          </cell>
          <cell r="I10511" t="str">
            <v>MATE MHIS 7485</v>
          </cell>
        </row>
        <row r="10512">
          <cell r="A10512">
            <v>7479</v>
          </cell>
          <cell r="B10512" t="str">
            <v>TOCO C/FLANGES FOFO PN-25 L=0,50M DN     200</v>
          </cell>
          <cell r="C10512" t="str">
            <v>UN</v>
          </cell>
          <cell r="D10512">
            <v>2</v>
          </cell>
          <cell r="E10512">
            <v>672.51</v>
          </cell>
          <cell r="F10512">
            <v>1167.6300000000001</v>
          </cell>
          <cell r="H10512">
            <v>1562.96</v>
          </cell>
          <cell r="I10512" t="str">
            <v>MATE MHIS 7479</v>
          </cell>
        </row>
        <row r="10513">
          <cell r="A10513">
            <v>7481</v>
          </cell>
          <cell r="B10513" t="str">
            <v>TOCO C/FLANGES FOFO PN-25 L=0,50M DN     250</v>
          </cell>
          <cell r="C10513" t="str">
            <v>UN</v>
          </cell>
          <cell r="D10513">
            <v>2</v>
          </cell>
          <cell r="E10513">
            <v>958.69</v>
          </cell>
          <cell r="F10513">
            <v>1664.51</v>
          </cell>
          <cell r="H10513">
            <v>2228.0700000000002</v>
          </cell>
          <cell r="I10513" t="str">
            <v>MATE MHIS 7481</v>
          </cell>
        </row>
        <row r="10514">
          <cell r="A10514">
            <v>7522</v>
          </cell>
          <cell r="B10514" t="str">
            <v>TOCO C/FLANGES FOFO PN-25 L=0,50M DN     300</v>
          </cell>
          <cell r="C10514" t="str">
            <v>UN</v>
          </cell>
          <cell r="D10514">
            <v>2</v>
          </cell>
          <cell r="E10514">
            <v>1230.56</v>
          </cell>
          <cell r="F10514">
            <v>2136.5300000000002</v>
          </cell>
          <cell r="H10514">
            <v>2859.9</v>
          </cell>
          <cell r="I10514" t="str">
            <v>MATE MHIS 7522</v>
          </cell>
        </row>
        <row r="10515">
          <cell r="A10515">
            <v>7523</v>
          </cell>
          <cell r="B10515" t="str">
            <v>TOCO C/FLANGES FOFO PN-25 L=0,50M DN     350</v>
          </cell>
          <cell r="C10515" t="str">
            <v>UN</v>
          </cell>
          <cell r="D10515">
            <v>2</v>
          </cell>
          <cell r="E10515">
            <v>2068.4499999999998</v>
          </cell>
          <cell r="F10515">
            <v>3591.3</v>
          </cell>
          <cell r="H10515">
            <v>4807.22</v>
          </cell>
          <cell r="I10515" t="str">
            <v>MATE MHIS 7523</v>
          </cell>
        </row>
        <row r="10516">
          <cell r="A10516">
            <v>7513</v>
          </cell>
          <cell r="B10516" t="str">
            <v>TOCO C/FLANGES FOFO PN-25 L=0,50M DN     400</v>
          </cell>
          <cell r="C10516" t="str">
            <v>UN</v>
          </cell>
          <cell r="D10516">
            <v>2</v>
          </cell>
          <cell r="E10516">
            <v>2256.9299999999998</v>
          </cell>
          <cell r="F10516">
            <v>3918.54</v>
          </cell>
          <cell r="H10516">
            <v>5245.25</v>
          </cell>
          <cell r="I10516" t="str">
            <v>MATE MHIS 7513</v>
          </cell>
        </row>
        <row r="10517">
          <cell r="A10517">
            <v>7506</v>
          </cell>
          <cell r="B10517" t="str">
            <v>TOCO C/FLANGES FOFO PN-25 L=0,50M DN     500</v>
          </cell>
          <cell r="C10517" t="str">
            <v>UN</v>
          </cell>
          <cell r="D10517">
            <v>2</v>
          </cell>
          <cell r="E10517">
            <v>3202.4</v>
          </cell>
          <cell r="F10517">
            <v>5560.1</v>
          </cell>
          <cell r="H10517">
            <v>7442.59</v>
          </cell>
          <cell r="I10517" t="str">
            <v>MATE MHIS 7506</v>
          </cell>
        </row>
        <row r="10518">
          <cell r="A10518">
            <v>7509</v>
          </cell>
          <cell r="B10518" t="str">
            <v>TOCO C/FLANGES FOFO PN-25 L=0,50M DN     600</v>
          </cell>
          <cell r="C10518" t="str">
            <v>UN</v>
          </cell>
          <cell r="D10518">
            <v>2</v>
          </cell>
          <cell r="E10518">
            <v>4529.1000000000004</v>
          </cell>
          <cell r="F10518">
            <v>7863.55</v>
          </cell>
          <cell r="G10518">
            <v>1</v>
          </cell>
          <cell r="H10518" t="str">
            <v>0.525,92</v>
          </cell>
          <cell r="I10518" t="str">
            <v>MATE MHIS 7509</v>
          </cell>
        </row>
        <row r="10519">
          <cell r="A10519">
            <v>7510</v>
          </cell>
          <cell r="B10519" t="str">
            <v>TOCO C/FLANGES FOFO PN-25 L=0,50M DN     700</v>
          </cell>
          <cell r="C10519" t="str">
            <v>UN</v>
          </cell>
          <cell r="D10519">
            <v>2</v>
          </cell>
          <cell r="E10519">
            <v>8973.42</v>
          </cell>
          <cell r="F10519">
            <v>15579.9</v>
          </cell>
          <cell r="G10519">
            <v>2</v>
          </cell>
          <cell r="H10519" t="str">
            <v>0.854,82</v>
          </cell>
          <cell r="I10519" t="str">
            <v>MATE MHIS 7510</v>
          </cell>
        </row>
        <row r="10520">
          <cell r="A10520">
            <v>7512</v>
          </cell>
          <cell r="B10520" t="str">
            <v>TOCO C/FLANGES FOFO PN-25 L=0,50M DN     800</v>
          </cell>
          <cell r="C10520" t="str">
            <v>UN</v>
          </cell>
          <cell r="D10520" t="str">
            <v>2     1</v>
          </cell>
          <cell r="E10520" t="str">
            <v>0.957,83</v>
          </cell>
          <cell r="F10520">
            <v>19025.3</v>
          </cell>
          <cell r="G10520">
            <v>2</v>
          </cell>
          <cell r="H10520">
            <v>5466.73</v>
          </cell>
          <cell r="I10520" t="str">
            <v>MATE MHIS 7512</v>
          </cell>
        </row>
        <row r="10521">
          <cell r="A10521">
            <v>7511</v>
          </cell>
          <cell r="B10521" t="str">
            <v>TOCO C/FLANGES FOFO PN-25 L=0,50M DN     900</v>
          </cell>
          <cell r="C10521" t="str">
            <v>UN</v>
          </cell>
          <cell r="D10521" t="str">
            <v>2     1</v>
          </cell>
          <cell r="E10521">
            <v>2635.46</v>
          </cell>
          <cell r="F10521">
            <v>21938.05</v>
          </cell>
          <cell r="G10521">
            <v>2</v>
          </cell>
          <cell r="H10521">
            <v>9365.65</v>
          </cell>
          <cell r="I10521" t="str">
            <v>MATE MHIS 7511</v>
          </cell>
        </row>
        <row r="10522">
          <cell r="A10522">
            <v>7507</v>
          </cell>
          <cell r="B10522" t="str">
            <v>TOCO C/FLANGES FOFO PN-25 L=0,50M DN 1000</v>
          </cell>
          <cell r="C10522" t="str">
            <v>UN</v>
          </cell>
          <cell r="D10522" t="str">
            <v>2     1</v>
          </cell>
          <cell r="E10522">
            <v>6197.38</v>
          </cell>
          <cell r="F10522">
            <v>28122.35</v>
          </cell>
          <cell r="G10522">
            <v>3</v>
          </cell>
          <cell r="H10522">
            <v>7643.78</v>
          </cell>
          <cell r="I10522" t="str">
            <v>MATE MHIS 7507</v>
          </cell>
        </row>
        <row r="10523">
          <cell r="A10523">
            <v>7508</v>
          </cell>
          <cell r="B10523" t="str">
            <v>TOCO C/FLANGES FOFO PN-25 L=0,50M DN 1200</v>
          </cell>
          <cell r="C10523" t="str">
            <v>UN</v>
          </cell>
          <cell r="D10523" t="str">
            <v>2     2</v>
          </cell>
          <cell r="E10523">
            <v>2153.38</v>
          </cell>
          <cell r="F10523">
            <v>38463.32</v>
          </cell>
          <cell r="G10523">
            <v>5</v>
          </cell>
          <cell r="H10523">
            <v>1485.91</v>
          </cell>
          <cell r="I10523" t="str">
            <v>MATE MHIS 7508</v>
          </cell>
        </row>
        <row r="10524">
          <cell r="A10524">
            <v>20245</v>
          </cell>
          <cell r="B10524" t="str">
            <v>TOMADA COMPLETA P/ RADIO E TV</v>
          </cell>
          <cell r="C10524" t="str">
            <v>UN</v>
          </cell>
          <cell r="D10524">
            <v>2</v>
          </cell>
          <cell r="E10524">
            <v>3.32</v>
          </cell>
          <cell r="F10524">
            <v>4.0199999999999996</v>
          </cell>
          <cell r="H10524">
            <v>5.03</v>
          </cell>
          <cell r="I10524" t="str">
            <v>MATE MELE 20245</v>
          </cell>
        </row>
        <row r="10525">
          <cell r="A10525">
            <v>12145</v>
          </cell>
          <cell r="B10525" t="str">
            <v>TOMADA DE PISO 2P UNIVERSAL 10A/250V C/ PLACA 4'' X 4'' EM T</v>
          </cell>
          <cell r="C10525" t="str">
            <v>UN</v>
          </cell>
          <cell r="D10525">
            <v>2</v>
          </cell>
          <cell r="E10525">
            <v>10.43</v>
          </cell>
          <cell r="F10525">
            <v>12.62</v>
          </cell>
          <cell r="H10525">
            <v>15.78</v>
          </cell>
          <cell r="I10525" t="str">
            <v>MATE MELE 12145</v>
          </cell>
        </row>
        <row r="10526">
          <cell r="B10526" t="str">
            <v>ERMOPLASTICO ALTA RESISTENCIA, TIPO PIAL OU EQUIV</v>
          </cell>
        </row>
        <row r="10527">
          <cell r="A10527">
            <v>7535</v>
          </cell>
          <cell r="B10527" t="str">
            <v>TOMADA DUPLA EMBUTIR 2 X 2P UNIVERSAL 10A/250V C/PLACA, TIPO</v>
          </cell>
          <cell r="C10527" t="str">
            <v>UN</v>
          </cell>
          <cell r="D10527">
            <v>2</v>
          </cell>
          <cell r="E10527">
            <v>5.63</v>
          </cell>
          <cell r="F10527">
            <v>6.81</v>
          </cell>
          <cell r="H10527">
            <v>8.52</v>
          </cell>
          <cell r="I10527" t="str">
            <v>MATE MELE 7535</v>
          </cell>
        </row>
        <row r="10528">
          <cell r="A10528" t="str">
            <v>ÓDIGO</v>
          </cell>
          <cell r="B10528" t="str">
            <v>| DESCRIÇÃO DO INSUMO</v>
          </cell>
          <cell r="C10528" t="str">
            <v>| UNID.</v>
          </cell>
          <cell r="D10528" t="str">
            <v>| CAT.</v>
          </cell>
          <cell r="E10528" t="str">
            <v>P R E Ç O</v>
          </cell>
          <cell r="F10528" t="str">
            <v>S  C A L C</v>
          </cell>
          <cell r="G10528" t="str">
            <v>U L A</v>
          </cell>
          <cell r="H10528" t="str">
            <v>D O S  |</v>
          </cell>
          <cell r="I10528" t="str">
            <v>COD.INTELIGENTE</v>
          </cell>
        </row>
        <row r="10529">
          <cell r="D10529">
            <v>1</v>
          </cell>
          <cell r="E10529" t="str">
            <v>.QUARTIL</v>
          </cell>
          <cell r="F10529" t="str">
            <v>MEDIANO</v>
          </cell>
          <cell r="G10529">
            <v>3</v>
          </cell>
          <cell r="H10529" t="str">
            <v>.QUARTIL</v>
          </cell>
        </row>
        <row r="10531">
          <cell r="A10531" t="str">
            <v>íNCULO..</v>
          </cell>
          <cell r="B10531" t="str">
            <v>...: NACIONAL CAIXA</v>
          </cell>
        </row>
        <row r="10533">
          <cell r="B10533" t="str">
            <v>SILENTOQUE PIAL OU EQUIV</v>
          </cell>
        </row>
        <row r="10534">
          <cell r="A10534">
            <v>7536</v>
          </cell>
          <cell r="B10534" t="str">
            <v>TOMADA DUPLA EMBUTIR 2 X 2P UNIVERSAL 10A/250V S/PLACA, TIPO</v>
          </cell>
          <cell r="C10534" t="str">
            <v>UN</v>
          </cell>
          <cell r="D10534">
            <v>2</v>
          </cell>
          <cell r="E10534">
            <v>5.09</v>
          </cell>
          <cell r="F10534">
            <v>6.16</v>
          </cell>
          <cell r="H10534">
            <v>7.7</v>
          </cell>
          <cell r="I10534" t="str">
            <v>MATE MELE 7536</v>
          </cell>
        </row>
        <row r="10535">
          <cell r="B10535" t="str">
            <v>SILENTOQUE PIAL OU EQUIV</v>
          </cell>
        </row>
        <row r="10536">
          <cell r="A10536">
            <v>7526</v>
          </cell>
          <cell r="B10536" t="str">
            <v>TOMADA EMBUTIR P/ TELEFONE PADRAO TELEBRAS C/ PLACA, TIPO SI</v>
          </cell>
          <cell r="C10536" t="str">
            <v>UN</v>
          </cell>
          <cell r="D10536">
            <v>2</v>
          </cell>
          <cell r="E10536">
            <v>6.4</v>
          </cell>
          <cell r="F10536">
            <v>7.74</v>
          </cell>
          <cell r="H10536">
            <v>9.68</v>
          </cell>
          <cell r="I10536" t="str">
            <v>MATE MELE 7526</v>
          </cell>
        </row>
        <row r="10537">
          <cell r="B10537" t="str">
            <v>LENTOQUE PIAL OU EQUIV</v>
          </cell>
        </row>
        <row r="10538">
          <cell r="A10538">
            <v>7529</v>
          </cell>
          <cell r="B10538" t="str">
            <v>TOMADA EMBUTIR 2P + T 15A/250V C/PLACA, TIPO SILENTOQUE OU E</v>
          </cell>
          <cell r="C10538" t="str">
            <v>UN</v>
          </cell>
          <cell r="D10538">
            <v>2</v>
          </cell>
          <cell r="E10538">
            <v>7.71</v>
          </cell>
          <cell r="F10538">
            <v>9.33</v>
          </cell>
          <cell r="H10538">
            <v>11.67</v>
          </cell>
          <cell r="I10538" t="str">
            <v>MATE MELE 7529</v>
          </cell>
        </row>
        <row r="10539">
          <cell r="B10539" t="str">
            <v>QUIV</v>
          </cell>
        </row>
        <row r="10540">
          <cell r="A10540">
            <v>7528</v>
          </cell>
          <cell r="B10540" t="str">
            <v>TOMADA EMBUTIR 2P UNIVERSAL REDONDA 10A/250V C/ PLACA, TIPO</v>
          </cell>
          <cell r="C10540" t="str">
            <v>UN</v>
          </cell>
          <cell r="D10540">
            <v>1</v>
          </cell>
          <cell r="E10540">
            <v>3.3</v>
          </cell>
          <cell r="F10540">
            <v>3.99</v>
          </cell>
          <cell r="H10540">
            <v>4.99</v>
          </cell>
          <cell r="I10540" t="str">
            <v>MATE MELE 7528</v>
          </cell>
        </row>
        <row r="10541">
          <cell r="B10541" t="str">
            <v>SILENTOQUE PIAL OU EQUIV</v>
          </cell>
        </row>
        <row r="10542">
          <cell r="A10542">
            <v>7533</v>
          </cell>
          <cell r="B10542" t="str">
            <v>TOMADA EMBUTIR 2P UNIVERSAL 10A/250V S/PLACA, TIPO SILENTOQU</v>
          </cell>
          <cell r="C10542" t="str">
            <v>UN</v>
          </cell>
          <cell r="D10542">
            <v>2</v>
          </cell>
          <cell r="E10542">
            <v>2.2599999999999998</v>
          </cell>
          <cell r="F10542">
            <v>2.73</v>
          </cell>
          <cell r="H10542">
            <v>3.42</v>
          </cell>
          <cell r="I10542" t="str">
            <v>MATE MELE 7533</v>
          </cell>
        </row>
        <row r="10543">
          <cell r="B10543" t="str">
            <v>E PIAL OU EQUIV</v>
          </cell>
        </row>
        <row r="10544">
          <cell r="A10544">
            <v>7524</v>
          </cell>
          <cell r="B10544" t="str">
            <v>TOMADA EMBUTIR 3P + T 30A/440V REF 56403 USO INDUSTRIAL SEM</v>
          </cell>
          <cell r="C10544" t="str">
            <v>UN</v>
          </cell>
          <cell r="D10544">
            <v>2</v>
          </cell>
          <cell r="E10544">
            <v>9.8800000000000008</v>
          </cell>
          <cell r="F10544">
            <v>11.95</v>
          </cell>
          <cell r="H10544">
            <v>14.94</v>
          </cell>
          <cell r="I10544" t="str">
            <v>MATE MELE 7524</v>
          </cell>
        </row>
        <row r="10545">
          <cell r="B10545" t="str">
            <v>PLACA, PIAL OU EQUIV</v>
          </cell>
        </row>
        <row r="10546">
          <cell r="A10546">
            <v>7525</v>
          </cell>
          <cell r="B10546" t="str">
            <v>TOMADA EMBUTIR 3P + T 30A/440V REF 56404 USO INDUSTRIAL C/ P</v>
          </cell>
          <cell r="C10546" t="str">
            <v>UN</v>
          </cell>
          <cell r="D10546">
            <v>2</v>
          </cell>
          <cell r="E10546">
            <v>12.66</v>
          </cell>
          <cell r="F10546">
            <v>15.3</v>
          </cell>
          <cell r="H10546">
            <v>19.14</v>
          </cell>
          <cell r="I10546" t="str">
            <v>MATE MELE 7525</v>
          </cell>
        </row>
        <row r="10547">
          <cell r="B10547" t="str">
            <v>LACA, PIAL OU EQUIV</v>
          </cell>
        </row>
        <row r="10548">
          <cell r="A10548">
            <v>7531</v>
          </cell>
          <cell r="B10548" t="str">
            <v>TOMADA EMBUTIR 3P 20A/250V C/PLACA, TIPO SILENTOQUE PIAL OU</v>
          </cell>
          <cell r="C10548" t="str">
            <v>UN</v>
          </cell>
          <cell r="D10548">
            <v>2</v>
          </cell>
          <cell r="E10548">
            <v>6.79</v>
          </cell>
          <cell r="F10548">
            <v>8.2100000000000009</v>
          </cell>
          <cell r="H10548">
            <v>10.27</v>
          </cell>
          <cell r="I10548" t="str">
            <v>MATE MELE 7531</v>
          </cell>
        </row>
        <row r="10549">
          <cell r="B10549" t="str">
            <v>EQUIV</v>
          </cell>
        </row>
        <row r="10550">
          <cell r="A10550">
            <v>12143</v>
          </cell>
          <cell r="B10550" t="str">
            <v>TOMADA ESPECIAL C/ PINO 15A, REVESTIMENTO EM BORRACHA, TIPO</v>
          </cell>
          <cell r="C10550" t="str">
            <v>UN</v>
          </cell>
          <cell r="D10550">
            <v>2</v>
          </cell>
          <cell r="E10550">
            <v>11.4</v>
          </cell>
          <cell r="F10550">
            <v>13.78</v>
          </cell>
          <cell r="H10550">
            <v>17.239999999999998</v>
          </cell>
          <cell r="I10550" t="str">
            <v>MATE MELE 12143</v>
          </cell>
        </row>
        <row r="10551">
          <cell r="B10551" t="str">
            <v>SAVEL OU EQUIV</v>
          </cell>
        </row>
        <row r="10552">
          <cell r="A10552">
            <v>12142</v>
          </cell>
          <cell r="B10552" t="str">
            <v>TOMADA SOBREPOR P/ TELEFONE PADRAO TELEBRAS, TIPO SILENTOQUE</v>
          </cell>
          <cell r="C10552" t="str">
            <v>UN</v>
          </cell>
          <cell r="D10552">
            <v>2</v>
          </cell>
          <cell r="E10552">
            <v>4.17</v>
          </cell>
          <cell r="F10552">
            <v>5.05</v>
          </cell>
          <cell r="H10552">
            <v>6.31</v>
          </cell>
          <cell r="I10552" t="str">
            <v>MATE MELE 12142</v>
          </cell>
        </row>
        <row r="10553">
          <cell r="B10553" t="str">
            <v>PIAL OU EQUIV</v>
          </cell>
        </row>
        <row r="10554">
          <cell r="A10554">
            <v>12147</v>
          </cell>
          <cell r="B10554" t="str">
            <v>TOMADA SOBREPOR 2P UNIVERSAL 10A/250V, TIPO SILENTOQUE PIAL</v>
          </cell>
          <cell r="C10554" t="str">
            <v>UN</v>
          </cell>
          <cell r="D10554">
            <v>2</v>
          </cell>
          <cell r="E10554">
            <v>5.09</v>
          </cell>
          <cell r="F10554">
            <v>6.16</v>
          </cell>
          <cell r="H10554">
            <v>7.7</v>
          </cell>
          <cell r="I10554" t="str">
            <v>MATE MELE 12147</v>
          </cell>
        </row>
        <row r="10555">
          <cell r="B10555" t="str">
            <v>OU EQUIV</v>
          </cell>
        </row>
        <row r="10556">
          <cell r="A10556">
            <v>7527</v>
          </cell>
          <cell r="B10556" t="str">
            <v>TOMADA TELEFONE 4P TELEBRAS S/PLACA PIAL OU SIMILAR</v>
          </cell>
          <cell r="C10556" t="str">
            <v>UN</v>
          </cell>
          <cell r="D10556">
            <v>2</v>
          </cell>
          <cell r="E10556">
            <v>5.24</v>
          </cell>
          <cell r="F10556">
            <v>6.33</v>
          </cell>
          <cell r="H10556">
            <v>7.92</v>
          </cell>
          <cell r="I10556" t="str">
            <v>MATE MELE 7527</v>
          </cell>
        </row>
        <row r="10557">
          <cell r="A10557">
            <v>7592</v>
          </cell>
          <cell r="B10557" t="str">
            <v>TOPOGRAFO</v>
          </cell>
          <cell r="C10557" t="str">
            <v>H</v>
          </cell>
          <cell r="D10557">
            <v>1</v>
          </cell>
          <cell r="E10557">
            <v>3.1</v>
          </cell>
          <cell r="F10557">
            <v>3.1</v>
          </cell>
          <cell r="H10557">
            <v>3.1</v>
          </cell>
          <cell r="I10557" t="str">
            <v>MOBR MOBA 7592</v>
          </cell>
        </row>
        <row r="10558">
          <cell r="A10558">
            <v>13984</v>
          </cell>
          <cell r="B10558" t="str">
            <v>TORNEIRA CROMADA CURTA SEM AREJADOR 1/2" OU 3/4" REF 1152 -</v>
          </cell>
          <cell r="C10558" t="str">
            <v>UN</v>
          </cell>
          <cell r="D10558">
            <v>2</v>
          </cell>
          <cell r="E10558">
            <v>33.69</v>
          </cell>
          <cell r="F10558">
            <v>35.28</v>
          </cell>
          <cell r="H10558">
            <v>36.42</v>
          </cell>
          <cell r="I10558" t="str">
            <v>MATE MDIV 13984</v>
          </cell>
        </row>
        <row r="10559">
          <cell r="A10559" t="str">
            <v>ÓDIGO</v>
          </cell>
          <cell r="B10559" t="str">
            <v>| DESCRIÇÃO DO INSUMO</v>
          </cell>
          <cell r="C10559" t="str">
            <v>| UNID.</v>
          </cell>
          <cell r="D10559" t="str">
            <v>| CAT.</v>
          </cell>
          <cell r="E10559" t="str">
            <v>P R E Ç O</v>
          </cell>
          <cell r="F10559" t="str">
            <v>S  C A L C</v>
          </cell>
          <cell r="G10559" t="str">
            <v>U L A</v>
          </cell>
          <cell r="H10559" t="str">
            <v>D O S  |</v>
          </cell>
          <cell r="I10559" t="str">
            <v>COD.INTELIGENTE</v>
          </cell>
        </row>
        <row r="10560">
          <cell r="D10560">
            <v>1</v>
          </cell>
          <cell r="E10560" t="str">
            <v>.QUARTIL</v>
          </cell>
          <cell r="F10560" t="str">
            <v>MEDIANO</v>
          </cell>
          <cell r="G10560">
            <v>3</v>
          </cell>
          <cell r="H10560" t="str">
            <v>.QUARTIL</v>
          </cell>
        </row>
        <row r="10562">
          <cell r="A10562" t="str">
            <v>íNCULO..</v>
          </cell>
          <cell r="B10562" t="str">
            <v>...: NACIONAL CAIXA</v>
          </cell>
        </row>
        <row r="10564">
          <cell r="B10564" t="str">
            <v>USO GERAL</v>
          </cell>
        </row>
        <row r="10565">
          <cell r="A10565">
            <v>20252</v>
          </cell>
          <cell r="B10565" t="str">
            <v>TORNEIRA CROMADA LONGA 1/2" OU 3/4" REF 1158 P/ PIA COZ - PA</v>
          </cell>
          <cell r="C10565" t="str">
            <v>UN</v>
          </cell>
          <cell r="D10565">
            <v>2</v>
          </cell>
          <cell r="E10565">
            <v>23.76</v>
          </cell>
          <cell r="F10565">
            <v>24.88</v>
          </cell>
          <cell r="H10565">
            <v>25.68</v>
          </cell>
          <cell r="I10565" t="str">
            <v>MATE MDIV 20252</v>
          </cell>
        </row>
        <row r="10566">
          <cell r="B10566" t="str">
            <v>DRAO MEDIO</v>
          </cell>
        </row>
        <row r="10567">
          <cell r="A10567">
            <v>13416</v>
          </cell>
          <cell r="B10567" t="str">
            <v>TORNEIRA CROMADA LONGA 1/2" OU 3/4" REF 1158 P/ PIA COZ - PA</v>
          </cell>
          <cell r="C10567" t="str">
            <v>UN</v>
          </cell>
          <cell r="D10567">
            <v>2</v>
          </cell>
          <cell r="E10567">
            <v>24.08</v>
          </cell>
          <cell r="F10567">
            <v>25.22</v>
          </cell>
          <cell r="H10567">
            <v>26.03</v>
          </cell>
          <cell r="I10567" t="str">
            <v>MATE MDIV 13416</v>
          </cell>
        </row>
        <row r="10568">
          <cell r="B10568" t="str">
            <v>DRAO POPULAR</v>
          </cell>
        </row>
        <row r="10569">
          <cell r="A10569">
            <v>13417</v>
          </cell>
          <cell r="B10569" t="str">
            <v>TORNEIRA CROMADA MEDIA 1/2" OU 3/4" REF 1143 - PADRAO POPULA</v>
          </cell>
          <cell r="C10569" t="str">
            <v>UN</v>
          </cell>
          <cell r="D10569">
            <v>2</v>
          </cell>
          <cell r="E10569">
            <v>15.62</v>
          </cell>
          <cell r="F10569">
            <v>16.36</v>
          </cell>
          <cell r="H10569">
            <v>16.89</v>
          </cell>
          <cell r="I10569" t="str">
            <v>MATE MDIV 13417</v>
          </cell>
        </row>
        <row r="10570">
          <cell r="B10570" t="str">
            <v>R</v>
          </cell>
        </row>
        <row r="10571">
          <cell r="A10571">
            <v>20251</v>
          </cell>
          <cell r="B10571" t="str">
            <v>TORNEIRA CROMADA MEDIA 1/2" OU 3/4" REF 1143 P/ TANQUE - PAD</v>
          </cell>
          <cell r="C10571" t="str">
            <v>UN</v>
          </cell>
          <cell r="D10571">
            <v>2</v>
          </cell>
          <cell r="E10571">
            <v>17.78</v>
          </cell>
          <cell r="F10571">
            <v>18.63</v>
          </cell>
          <cell r="H10571">
            <v>19.23</v>
          </cell>
          <cell r="I10571" t="str">
            <v>MATE MDIV 20251</v>
          </cell>
        </row>
        <row r="10572">
          <cell r="B10572" t="str">
            <v>RAO MEDIO</v>
          </cell>
        </row>
        <row r="10573">
          <cell r="A10573">
            <v>11772</v>
          </cell>
          <cell r="B10573" t="str">
            <v>TORNEIRA CROMADA TUBO MOVEL P/ BANCADA 1/2" OU 3/4" REF 1167</v>
          </cell>
          <cell r="C10573" t="str">
            <v>UN</v>
          </cell>
          <cell r="D10573">
            <v>2</v>
          </cell>
          <cell r="E10573">
            <v>139.15</v>
          </cell>
          <cell r="F10573">
            <v>145.72999999999999</v>
          </cell>
          <cell r="H10573">
            <v>150.43</v>
          </cell>
          <cell r="I10573" t="str">
            <v>MATE MDIV 11772</v>
          </cell>
        </row>
        <row r="10574">
          <cell r="B10574" t="str">
            <v>P/ PIA COZ - PADRAO ALTO</v>
          </cell>
        </row>
        <row r="10575">
          <cell r="A10575">
            <v>11773</v>
          </cell>
          <cell r="B10575" t="str">
            <v>TORNEIRA CROMADA TUBO MOVEL P/ PAREDE 1/2" OU 3/4" REF 1168</v>
          </cell>
          <cell r="C10575" t="str">
            <v>UN</v>
          </cell>
          <cell r="D10575">
            <v>2</v>
          </cell>
          <cell r="E10575">
            <v>62.08</v>
          </cell>
          <cell r="F10575">
            <v>65.010000000000005</v>
          </cell>
          <cell r="H10575">
            <v>67.11</v>
          </cell>
          <cell r="I10575" t="str">
            <v>MATE MDIV 11773</v>
          </cell>
        </row>
        <row r="10576">
          <cell r="B10576" t="str">
            <v>P/ PIA COZ - PADRAO MEDIO</v>
          </cell>
        </row>
        <row r="10577">
          <cell r="A10577">
            <v>13418</v>
          </cell>
          <cell r="B10577" t="str">
            <v>TORNEIRA CROMADA 1/2" OU 3/4" CURTA REF 1140 P/ TANQUE - PAD</v>
          </cell>
          <cell r="C10577" t="str">
            <v>UN</v>
          </cell>
          <cell r="D10577">
            <v>2</v>
          </cell>
          <cell r="E10577">
            <v>17.57</v>
          </cell>
          <cell r="F10577">
            <v>18.399999999999999</v>
          </cell>
          <cell r="H10577">
            <v>19</v>
          </cell>
          <cell r="I10577" t="str">
            <v>MATE MDIV 13418</v>
          </cell>
        </row>
        <row r="10578">
          <cell r="B10578" t="str">
            <v>RAO POPULAR</v>
          </cell>
        </row>
        <row r="10579">
          <cell r="A10579">
            <v>7604</v>
          </cell>
          <cell r="B10579" t="str">
            <v>TORNEIRA CROMADA 1/2" OU 3/4" REF 1126 P/ TANQUE - PADRAO PO</v>
          </cell>
          <cell r="C10579" t="str">
            <v>UN</v>
          </cell>
          <cell r="D10579">
            <v>2</v>
          </cell>
          <cell r="E10579">
            <v>10.7</v>
          </cell>
          <cell r="F10579">
            <v>11.21</v>
          </cell>
          <cell r="H10579">
            <v>11.57</v>
          </cell>
          <cell r="I10579" t="str">
            <v>MATE MDIV 7604</v>
          </cell>
        </row>
        <row r="10580">
          <cell r="B10580" t="str">
            <v>PULAR</v>
          </cell>
        </row>
        <row r="10581">
          <cell r="A10581">
            <v>11762</v>
          </cell>
          <cell r="B10581" t="str">
            <v>TORNEIRA CROMADA 1/2" OU 3/4" REF 1153 P/ JARDIM/TANQUE - PA</v>
          </cell>
          <cell r="C10581" t="str">
            <v>UN</v>
          </cell>
          <cell r="D10581">
            <v>2</v>
          </cell>
          <cell r="E10581">
            <v>17.25</v>
          </cell>
          <cell r="F10581">
            <v>18.07</v>
          </cell>
          <cell r="H10581">
            <v>18.649999999999999</v>
          </cell>
          <cell r="I10581" t="str">
            <v>MATE MDIV 11762</v>
          </cell>
        </row>
        <row r="10582">
          <cell r="B10582" t="str">
            <v>DRAO ALTO</v>
          </cell>
        </row>
        <row r="10583">
          <cell r="A10583">
            <v>11775</v>
          </cell>
          <cell r="B10583" t="str">
            <v>TORNEIRA CROMADA 1/2" OU 3/4" REF 1157 P/ PIA COZ - C/ AREJA</v>
          </cell>
          <cell r="C10583" t="str">
            <v>UN</v>
          </cell>
          <cell r="D10583">
            <v>2</v>
          </cell>
          <cell r="E10583">
            <v>64.86</v>
          </cell>
          <cell r="F10583">
            <v>67.930000000000007</v>
          </cell>
          <cell r="H10583">
            <v>70.12</v>
          </cell>
          <cell r="I10583" t="str">
            <v>MATE MDIV 11775</v>
          </cell>
        </row>
        <row r="10584">
          <cell r="B10584" t="str">
            <v>DOR - PADRAO MEDIO</v>
          </cell>
        </row>
        <row r="10585">
          <cell r="A10585">
            <v>13983</v>
          </cell>
          <cell r="B10585" t="str">
            <v>TORNEIRA CROMADA 1/2" OU 3/4" REF 1159 P/ PIA COZ - PADRAO P</v>
          </cell>
          <cell r="C10585" t="str">
            <v>UN</v>
          </cell>
          <cell r="D10585">
            <v>2</v>
          </cell>
          <cell r="E10585">
            <v>59.94</v>
          </cell>
          <cell r="F10585">
            <v>62.77</v>
          </cell>
          <cell r="H10585">
            <v>64.8</v>
          </cell>
          <cell r="I10585" t="str">
            <v>MATE MDIV 13983</v>
          </cell>
        </row>
        <row r="10586">
          <cell r="B10586" t="str">
            <v>OPULAR</v>
          </cell>
        </row>
        <row r="10587">
          <cell r="A10587">
            <v>13415</v>
          </cell>
          <cell r="B10587" t="str">
            <v>TORNEIRA CROMADA 1/2" OU 3/4" REF 1193 P/ LAVATORIO - PADRAO</v>
          </cell>
          <cell r="C10587" t="str">
            <v>UN</v>
          </cell>
          <cell r="D10587">
            <v>1</v>
          </cell>
          <cell r="E10587">
            <v>22.2</v>
          </cell>
          <cell r="F10587">
            <v>23.43</v>
          </cell>
          <cell r="H10587">
            <v>24</v>
          </cell>
          <cell r="I10587" t="str">
            <v>MATE MDIV 13415</v>
          </cell>
        </row>
        <row r="10588">
          <cell r="B10588" t="str">
            <v>POPULAR</v>
          </cell>
        </row>
        <row r="10589">
          <cell r="A10589">
            <v>11823</v>
          </cell>
          <cell r="B10589" t="str">
            <v>TORNEIRA DE BOIA PVC 1/2" P/ CAIXA DESCARGA EXTERNA</v>
          </cell>
          <cell r="C10589" t="str">
            <v>UN</v>
          </cell>
          <cell r="D10589">
            <v>2</v>
          </cell>
          <cell r="E10589">
            <v>3.84</v>
          </cell>
          <cell r="F10589">
            <v>3.84</v>
          </cell>
          <cell r="H10589">
            <v>4.03</v>
          </cell>
          <cell r="I10589" t="str">
            <v>MATE MDIV 11823</v>
          </cell>
        </row>
        <row r="10590">
          <cell r="A10590" t="str">
            <v>ÓDIGO</v>
          </cell>
          <cell r="B10590" t="str">
            <v>| DESCRIÇÃO DO INSUMO</v>
          </cell>
          <cell r="C10590" t="str">
            <v>| UNID.</v>
          </cell>
          <cell r="D10590" t="str">
            <v>| CAT.</v>
          </cell>
          <cell r="E10590" t="str">
            <v>P R E Ç O</v>
          </cell>
          <cell r="F10590" t="str">
            <v>S  C A L C</v>
          </cell>
          <cell r="G10590" t="str">
            <v>U L A</v>
          </cell>
          <cell r="H10590" t="str">
            <v>D O S  |</v>
          </cell>
          <cell r="I10590" t="str">
            <v>COD.INTELIGENTE</v>
          </cell>
        </row>
        <row r="10591">
          <cell r="D10591">
            <v>1</v>
          </cell>
          <cell r="E10591" t="str">
            <v>.QUARTIL</v>
          </cell>
          <cell r="F10591" t="str">
            <v>MEDIANO</v>
          </cell>
          <cell r="G10591">
            <v>3</v>
          </cell>
          <cell r="H10591" t="str">
            <v>.QUARTIL</v>
          </cell>
        </row>
        <row r="10593">
          <cell r="A10593" t="str">
            <v>íNCULO..</v>
          </cell>
          <cell r="B10593" t="str">
            <v>...: NACIONAL CAIXA</v>
          </cell>
        </row>
        <row r="10595">
          <cell r="A10595">
            <v>11763</v>
          </cell>
          <cell r="B10595" t="str">
            <v>TORNEIRA DE BOIA REAL 1.1/2" C/ BALAO PLASTICO</v>
          </cell>
          <cell r="C10595" t="str">
            <v>UN</v>
          </cell>
          <cell r="D10595">
            <v>2</v>
          </cell>
          <cell r="E10595">
            <v>88.97</v>
          </cell>
          <cell r="F10595">
            <v>93.17</v>
          </cell>
          <cell r="H10595">
            <v>96.18</v>
          </cell>
          <cell r="I10595" t="str">
            <v>MATE MDIV 11763</v>
          </cell>
        </row>
        <row r="10596">
          <cell r="A10596">
            <v>11764</v>
          </cell>
          <cell r="B10596" t="str">
            <v>TORNEIRA DE BOIA REAL 1.1/4" C/ BALAO PLASTICO</v>
          </cell>
          <cell r="C10596" t="str">
            <v>UN</v>
          </cell>
          <cell r="D10596">
            <v>2</v>
          </cell>
          <cell r="E10596">
            <v>74.28</v>
          </cell>
          <cell r="F10596">
            <v>77.790000000000006</v>
          </cell>
          <cell r="H10596">
            <v>80.3</v>
          </cell>
          <cell r="I10596" t="str">
            <v>MATE MDIV 11764</v>
          </cell>
        </row>
        <row r="10597">
          <cell r="A10597">
            <v>11826</v>
          </cell>
          <cell r="B10597" t="str">
            <v>TORNEIRA DE BOIA REAL 1/2" C/ BALAO METALICO</v>
          </cell>
          <cell r="C10597" t="str">
            <v>UN</v>
          </cell>
          <cell r="D10597">
            <v>2</v>
          </cell>
          <cell r="E10597">
            <v>33.03</v>
          </cell>
          <cell r="F10597">
            <v>34.590000000000003</v>
          </cell>
          <cell r="H10597">
            <v>35.71</v>
          </cell>
          <cell r="I10597" t="str">
            <v>MATE MDIV 11826</v>
          </cell>
        </row>
        <row r="10598">
          <cell r="A10598">
            <v>11829</v>
          </cell>
          <cell r="B10598" t="str">
            <v>TORNEIRA DE BOIA REAL 1/2" C/ BALAO PLASTICO</v>
          </cell>
          <cell r="C10598" t="str">
            <v>UN</v>
          </cell>
          <cell r="D10598">
            <v>2</v>
          </cell>
          <cell r="E10598">
            <v>4.2</v>
          </cell>
          <cell r="F10598">
            <v>4.2</v>
          </cell>
          <cell r="H10598">
            <v>4.41</v>
          </cell>
          <cell r="I10598" t="str">
            <v>MATE MDIV 11829</v>
          </cell>
        </row>
        <row r="10599">
          <cell r="A10599">
            <v>11825</v>
          </cell>
          <cell r="B10599" t="str">
            <v>TORNEIRA DE BOIA REAL 1" C/ BALAO PLASTICO</v>
          </cell>
          <cell r="C10599" t="str">
            <v>UN</v>
          </cell>
          <cell r="D10599">
            <v>2</v>
          </cell>
          <cell r="E10599">
            <v>50.28</v>
          </cell>
          <cell r="F10599">
            <v>52.66</v>
          </cell>
          <cell r="H10599">
            <v>54.36</v>
          </cell>
          <cell r="I10599" t="str">
            <v>MATE MDIV 11825</v>
          </cell>
        </row>
        <row r="10600">
          <cell r="A10600">
            <v>11767</v>
          </cell>
          <cell r="B10600" t="str">
            <v>TORNEIRA DE BOIA REAL 2" C/ BALAO PLASTICO</v>
          </cell>
          <cell r="C10600" t="str">
            <v>UN</v>
          </cell>
          <cell r="D10600">
            <v>2</v>
          </cell>
          <cell r="E10600">
            <v>103.63</v>
          </cell>
          <cell r="F10600">
            <v>108.53</v>
          </cell>
          <cell r="H10600">
            <v>112.03</v>
          </cell>
          <cell r="I10600" t="str">
            <v>MATE MDIV 11767</v>
          </cell>
        </row>
        <row r="10601">
          <cell r="A10601">
            <v>7606</v>
          </cell>
          <cell r="B10601" t="str">
            <v>TORNEIRA DE BOIA REAL 3/4" C/ BALAO METALICO</v>
          </cell>
          <cell r="C10601" t="str">
            <v>UN</v>
          </cell>
          <cell r="D10601">
            <v>2</v>
          </cell>
          <cell r="E10601">
            <v>41.21</v>
          </cell>
          <cell r="F10601">
            <v>43.15</v>
          </cell>
          <cell r="H10601">
            <v>44.55</v>
          </cell>
          <cell r="I10601" t="str">
            <v>MATE MDIV 7606</v>
          </cell>
        </row>
        <row r="10602">
          <cell r="A10602">
            <v>11830</v>
          </cell>
          <cell r="B10602" t="str">
            <v>TORNEIRA DE BOIA REAL 3/4" C/ BALAO PLASTICO</v>
          </cell>
          <cell r="C10602" t="str">
            <v>UN</v>
          </cell>
          <cell r="D10602">
            <v>2</v>
          </cell>
          <cell r="E10602">
            <v>4.5999999999999996</v>
          </cell>
          <cell r="F10602">
            <v>4.5999999999999996</v>
          </cell>
          <cell r="H10602">
            <v>4.83</v>
          </cell>
          <cell r="I10602" t="str">
            <v>MATE MDIV 11830</v>
          </cell>
        </row>
        <row r="10603">
          <cell r="A10603">
            <v>11766</v>
          </cell>
          <cell r="B10603" t="str">
            <v>TORNEIRA DE BOIA VAZAO TOTAL 1/2" C/ BALAO PLASTICO OU METAL</v>
          </cell>
          <cell r="C10603" t="str">
            <v>UN</v>
          </cell>
          <cell r="D10603">
            <v>2</v>
          </cell>
          <cell r="E10603">
            <v>34.65</v>
          </cell>
          <cell r="F10603">
            <v>36.29</v>
          </cell>
          <cell r="H10603">
            <v>37.46</v>
          </cell>
          <cell r="I10603" t="str">
            <v>MATE MDIV 11766</v>
          </cell>
        </row>
        <row r="10604">
          <cell r="B10604" t="str">
            <v>ICO</v>
          </cell>
        </row>
        <row r="10605">
          <cell r="A10605">
            <v>11765</v>
          </cell>
          <cell r="B10605" t="str">
            <v>TORNEIRA DE BOIA VAZAO TOTAL 1" C/ BALAO PLASTICO OU METALIC</v>
          </cell>
          <cell r="C10605" t="str">
            <v>UN</v>
          </cell>
          <cell r="D10605">
            <v>2</v>
          </cell>
          <cell r="E10605">
            <v>45.55</v>
          </cell>
          <cell r="F10605">
            <v>47.71</v>
          </cell>
          <cell r="H10605">
            <v>49.24</v>
          </cell>
          <cell r="I10605" t="str">
            <v>MATE MDIV 11765</v>
          </cell>
        </row>
        <row r="10606">
          <cell r="B10606" t="str">
            <v>O</v>
          </cell>
        </row>
        <row r="10607">
          <cell r="A10607">
            <v>11824</v>
          </cell>
          <cell r="B10607" t="str">
            <v>TORNEIRA DE BOIA VAZAO TOTAL 3/4" C/ BALAO PLASTICO OU METAL</v>
          </cell>
          <cell r="C10607" t="str">
            <v>UN</v>
          </cell>
          <cell r="D10607">
            <v>2</v>
          </cell>
          <cell r="E10607">
            <v>38.270000000000003</v>
          </cell>
          <cell r="F10607">
            <v>40.08</v>
          </cell>
          <cell r="H10607">
            <v>41.38</v>
          </cell>
          <cell r="I10607" t="str">
            <v>MATE MDIV 11824</v>
          </cell>
        </row>
        <row r="10608">
          <cell r="B10608" t="str">
            <v>ICO</v>
          </cell>
        </row>
        <row r="10609">
          <cell r="A10609">
            <v>11777</v>
          </cell>
          <cell r="B10609" t="str">
            <v>TORNEIRA ELETRICA P/ COZINHA</v>
          </cell>
          <cell r="C10609" t="str">
            <v>UN</v>
          </cell>
          <cell r="D10609">
            <v>2</v>
          </cell>
          <cell r="E10609">
            <v>93.76</v>
          </cell>
          <cell r="F10609">
            <v>98.2</v>
          </cell>
          <cell r="H10609">
            <v>101.36</v>
          </cell>
          <cell r="I10609" t="str">
            <v>MATE MDIV 11777</v>
          </cell>
        </row>
        <row r="10610">
          <cell r="A10610">
            <v>21099</v>
          </cell>
          <cell r="B10610" t="str">
            <v>TORNEIRA LONGA METAL AMARELO 1/2" OU 3/4" REF 1126</v>
          </cell>
          <cell r="C10610" t="str">
            <v>UN</v>
          </cell>
          <cell r="D10610">
            <v>2</v>
          </cell>
          <cell r="E10610">
            <v>17.12</v>
          </cell>
          <cell r="F10610">
            <v>17.93</v>
          </cell>
          <cell r="H10610">
            <v>18.510000000000002</v>
          </cell>
          <cell r="I10610" t="str">
            <v>MATE MDIV 21099</v>
          </cell>
        </row>
        <row r="10611">
          <cell r="A10611">
            <v>7603</v>
          </cell>
          <cell r="B10611" t="str">
            <v>TORNEIRA METAL AMARELO 1/2" OU 3/4" CURTA REF 1120 P/ TANQUE</v>
          </cell>
          <cell r="C10611" t="str">
            <v>UN</v>
          </cell>
          <cell r="D10611">
            <v>2</v>
          </cell>
          <cell r="E10611">
            <v>12.84</v>
          </cell>
          <cell r="F10611">
            <v>13.45</v>
          </cell>
          <cell r="H10611">
            <v>13.88</v>
          </cell>
          <cell r="I10611" t="str">
            <v>MATE MDIV 7603</v>
          </cell>
        </row>
        <row r="10612">
          <cell r="A10612">
            <v>7602</v>
          </cell>
          <cell r="B10612" t="str">
            <v>TORNEIRA METAL AMARELO 3/4" CURTA REF 1128 P/ JARDIM</v>
          </cell>
          <cell r="C10612" t="str">
            <v>UN</v>
          </cell>
          <cell r="D10612">
            <v>2</v>
          </cell>
          <cell r="E10612">
            <v>11.79</v>
          </cell>
          <cell r="F10612">
            <v>12.35</v>
          </cell>
          <cell r="H10612">
            <v>12.75</v>
          </cell>
          <cell r="I10612" t="str">
            <v>MATE MDIV 7602</v>
          </cell>
        </row>
        <row r="10613">
          <cell r="A10613">
            <v>11778</v>
          </cell>
          <cell r="B10613" t="str">
            <v>TORNEIRA OU REGISTRO CROMADO 1/2" OU 3/4" REF 1147 P/ FILTRO</v>
          </cell>
          <cell r="C10613" t="str">
            <v>UN</v>
          </cell>
          <cell r="D10613">
            <v>2</v>
          </cell>
          <cell r="E10613">
            <v>18.899999999999999</v>
          </cell>
          <cell r="F10613">
            <v>19.79</v>
          </cell>
          <cell r="H10613">
            <v>20.43</v>
          </cell>
          <cell r="I10613" t="str">
            <v>MATE MDIV 11778</v>
          </cell>
        </row>
        <row r="10614">
          <cell r="B10614" t="e">
            <v>#VALUE!</v>
          </cell>
        </row>
        <row r="10615">
          <cell r="A10615">
            <v>11831</v>
          </cell>
          <cell r="B10615" t="str">
            <v>TORNEIRA PLASTICA 3/4" P/TANQUE</v>
          </cell>
          <cell r="C10615" t="str">
            <v>UN</v>
          </cell>
          <cell r="D10615">
            <v>2</v>
          </cell>
          <cell r="E10615">
            <v>2.76</v>
          </cell>
          <cell r="F10615">
            <v>2.76</v>
          </cell>
          <cell r="H10615">
            <v>2.9</v>
          </cell>
          <cell r="I10615" t="str">
            <v>MATE MDIV 11831</v>
          </cell>
        </row>
        <row r="10616">
          <cell r="A10616">
            <v>11832</v>
          </cell>
          <cell r="B10616" t="str">
            <v>TORNEIRA PLASTICO 1/2" P/ LAVATORIO</v>
          </cell>
          <cell r="C10616" t="str">
            <v>UN</v>
          </cell>
          <cell r="D10616">
            <v>1</v>
          </cell>
          <cell r="E10616">
            <v>5</v>
          </cell>
          <cell r="F10616">
            <v>5</v>
          </cell>
          <cell r="H10616">
            <v>5.26</v>
          </cell>
          <cell r="I10616" t="str">
            <v>MATE MDIV 11832</v>
          </cell>
        </row>
        <row r="10617">
          <cell r="A10617">
            <v>11822</v>
          </cell>
          <cell r="B10617" t="str">
            <v>TORNEIRA PLASTICO 1/2" P/ PIA</v>
          </cell>
          <cell r="C10617" t="str">
            <v>UN</v>
          </cell>
          <cell r="D10617">
            <v>2</v>
          </cell>
          <cell r="E10617">
            <v>3.26</v>
          </cell>
          <cell r="F10617">
            <v>3.26</v>
          </cell>
          <cell r="H10617">
            <v>3.42</v>
          </cell>
          <cell r="I10617" t="str">
            <v>MATE MDIV 11822</v>
          </cell>
        </row>
        <row r="10618">
          <cell r="A10618">
            <v>7613</v>
          </cell>
          <cell r="B10618" t="str">
            <v>TRANSFORMADOR TRIFASICO 13,8KV/220-127V; 1000KVA IMERSO EM O</v>
          </cell>
          <cell r="C10618" t="str">
            <v>UN</v>
          </cell>
          <cell r="D10618" t="str">
            <v>2     6</v>
          </cell>
          <cell r="E10618">
            <v>2150.7399999999998</v>
          </cell>
          <cell r="F10618">
            <v>62150.74</v>
          </cell>
          <cell r="G10618">
            <v>6</v>
          </cell>
          <cell r="H10618">
            <v>2150.7399999999998</v>
          </cell>
          <cell r="I10618" t="str">
            <v>MATE MELE 7613</v>
          </cell>
        </row>
        <row r="10619">
          <cell r="B10619" t="str">
            <v>LEO MINERAL"</v>
          </cell>
        </row>
        <row r="10620">
          <cell r="A10620">
            <v>7619</v>
          </cell>
          <cell r="B10620" t="str">
            <v>TRANSFORMADOR TRIFASICO 13,8KV/220-127V; 112,5KVA IMERSO EM</v>
          </cell>
          <cell r="C10620" t="str">
            <v>UN</v>
          </cell>
          <cell r="D10620">
            <v>2</v>
          </cell>
          <cell r="E10620">
            <v>7721.94</v>
          </cell>
          <cell r="F10620">
            <v>7721.94</v>
          </cell>
          <cell r="H10620">
            <v>7721.94</v>
          </cell>
          <cell r="I10620" t="str">
            <v>MATE MELE 7619</v>
          </cell>
        </row>
        <row r="10621">
          <cell r="A10621" t="str">
            <v>ÓDIGO</v>
          </cell>
          <cell r="B10621" t="str">
            <v>| DESCRIÇÃO DO INSUMO</v>
          </cell>
          <cell r="C10621" t="str">
            <v>| UNID.</v>
          </cell>
          <cell r="D10621" t="str">
            <v>| CAT.</v>
          </cell>
          <cell r="E10621" t="str">
            <v>P R E Ç O</v>
          </cell>
          <cell r="F10621" t="str">
            <v>S  C A L C</v>
          </cell>
          <cell r="G10621" t="str">
            <v>U L A</v>
          </cell>
          <cell r="H10621" t="str">
            <v>D O S  |</v>
          </cell>
          <cell r="I10621" t="str">
            <v>COD.INTELIGENTE</v>
          </cell>
        </row>
        <row r="10622">
          <cell r="D10622">
            <v>1</v>
          </cell>
          <cell r="E10622" t="str">
            <v>.QUARTIL</v>
          </cell>
          <cell r="F10622" t="str">
            <v>MEDIANO</v>
          </cell>
          <cell r="G10622">
            <v>3</v>
          </cell>
          <cell r="H10622" t="str">
            <v>.QUARTIL</v>
          </cell>
        </row>
        <row r="10624">
          <cell r="A10624" t="str">
            <v>íNCULO..</v>
          </cell>
          <cell r="B10624" t="str">
            <v>...: NACIONAL CAIXA</v>
          </cell>
        </row>
        <row r="10626">
          <cell r="B10626" t="str">
            <v>OLEO MINERAL"</v>
          </cell>
        </row>
        <row r="10627">
          <cell r="A10627">
            <v>12076</v>
          </cell>
          <cell r="B10627" t="str">
            <v>TRANSFORMADOR TRIFASICO 13,8KV/220-127V; 15 KVA IMERSO EM OL</v>
          </cell>
          <cell r="C10627" t="str">
            <v>UN</v>
          </cell>
          <cell r="D10627">
            <v>1</v>
          </cell>
          <cell r="E10627">
            <v>3312.62</v>
          </cell>
          <cell r="F10627">
            <v>3312.62</v>
          </cell>
          <cell r="H10627">
            <v>3312.62</v>
          </cell>
          <cell r="I10627" t="str">
            <v>MATE MELE 12076</v>
          </cell>
        </row>
        <row r="10628">
          <cell r="B10628" t="str">
            <v>EO MINERAL"</v>
          </cell>
        </row>
        <row r="10629">
          <cell r="A10629">
            <v>7614</v>
          </cell>
          <cell r="B10629" t="str">
            <v>TRANSFORMADOR TRIFASICO 13,8KV/220-127V; 150KVA IMERSO EM OL</v>
          </cell>
          <cell r="C10629" t="str">
            <v>UN</v>
          </cell>
          <cell r="D10629">
            <v>2</v>
          </cell>
          <cell r="E10629">
            <v>8960.9599999999991</v>
          </cell>
          <cell r="F10629">
            <v>8960.9599999999991</v>
          </cell>
          <cell r="H10629">
            <v>8960.9599999999991</v>
          </cell>
          <cell r="I10629" t="str">
            <v>MATE MELE 7614</v>
          </cell>
        </row>
        <row r="10630">
          <cell r="B10630" t="str">
            <v>EO MINERAL"</v>
          </cell>
        </row>
        <row r="10631">
          <cell r="A10631">
            <v>7618</v>
          </cell>
          <cell r="B10631" t="str">
            <v>TRANSFORMADOR TRIFASICO 13,8KV/220-127V; 1500KVA IMERSO EM O</v>
          </cell>
          <cell r="C10631" t="str">
            <v>UN</v>
          </cell>
          <cell r="D10631" t="str">
            <v>2     9</v>
          </cell>
          <cell r="E10631">
            <v>6215.9</v>
          </cell>
          <cell r="F10631">
            <v>96215.9</v>
          </cell>
          <cell r="G10631">
            <v>9</v>
          </cell>
          <cell r="H10631">
            <v>6215.9</v>
          </cell>
          <cell r="I10631" t="str">
            <v>MATE MELE 7618</v>
          </cell>
        </row>
        <row r="10632">
          <cell r="B10632" t="str">
            <v>LEO MINERAL"</v>
          </cell>
        </row>
        <row r="10633">
          <cell r="A10633">
            <v>7620</v>
          </cell>
          <cell r="B10633" t="str">
            <v>TRANSFORMADOR TRIFASICO 13,8KV/220-127V; 225KVA IMERSO EM OL</v>
          </cell>
          <cell r="C10633" t="str">
            <v>UN</v>
          </cell>
          <cell r="D10633" t="str">
            <v>2     1</v>
          </cell>
          <cell r="E10633">
            <v>2893.54</v>
          </cell>
          <cell r="F10633">
            <v>12893.54</v>
          </cell>
          <cell r="G10633">
            <v>1</v>
          </cell>
          <cell r="H10633">
            <v>2893.54</v>
          </cell>
          <cell r="I10633" t="str">
            <v>MATE MELE 7620</v>
          </cell>
        </row>
        <row r="10634">
          <cell r="B10634" t="str">
            <v>EO MINERAL"</v>
          </cell>
        </row>
        <row r="10635">
          <cell r="A10635">
            <v>7610</v>
          </cell>
          <cell r="B10635" t="str">
            <v>TRANSFORMADOR TRIFASICO 13,8KV/220-127V; 30 KVA IMERSO EM OL</v>
          </cell>
          <cell r="C10635" t="str">
            <v>UN</v>
          </cell>
          <cell r="D10635">
            <v>2</v>
          </cell>
          <cell r="E10635">
            <v>4004.56</v>
          </cell>
          <cell r="F10635">
            <v>4004.56</v>
          </cell>
          <cell r="H10635">
            <v>4004.56</v>
          </cell>
          <cell r="I10635" t="str">
            <v>MATE MELE 7610</v>
          </cell>
        </row>
        <row r="10636">
          <cell r="B10636" t="str">
            <v>EO MINERAL"</v>
          </cell>
        </row>
        <row r="10637">
          <cell r="A10637">
            <v>7615</v>
          </cell>
          <cell r="B10637" t="str">
            <v>TRANSFORMADOR TRIFASICO 13,8KV/220-127V; 300KVA IMERSO EM OL</v>
          </cell>
          <cell r="C10637" t="str">
            <v>UN</v>
          </cell>
          <cell r="D10637" t="str">
            <v>2     1</v>
          </cell>
          <cell r="E10637">
            <v>5872.94</v>
          </cell>
          <cell r="F10637">
            <v>15872.94</v>
          </cell>
          <cell r="G10637">
            <v>1</v>
          </cell>
          <cell r="H10637">
            <v>5872.94</v>
          </cell>
          <cell r="I10637" t="str">
            <v>MATE MELE 7615</v>
          </cell>
        </row>
        <row r="10638">
          <cell r="B10638" t="str">
            <v>EO MINERAL"</v>
          </cell>
        </row>
        <row r="10639">
          <cell r="A10639">
            <v>7617</v>
          </cell>
          <cell r="B10639" t="str">
            <v>TRANSFORMADOR TRIFASICO 13,8KV/220-127V; 45 KVA IMERSO EM OL</v>
          </cell>
          <cell r="C10639" t="str">
            <v>UN</v>
          </cell>
          <cell r="D10639">
            <v>2</v>
          </cell>
          <cell r="E10639">
            <v>4666.4799999999996</v>
          </cell>
          <cell r="F10639">
            <v>4666.4799999999996</v>
          </cell>
          <cell r="H10639">
            <v>4666.4799999999996</v>
          </cell>
          <cell r="I10639" t="str">
            <v>MATE MELE 7617</v>
          </cell>
        </row>
        <row r="10640">
          <cell r="B10640" t="str">
            <v>EO MINERAL"</v>
          </cell>
        </row>
        <row r="10641">
          <cell r="A10641">
            <v>7616</v>
          </cell>
          <cell r="B10641" t="str">
            <v>TRANSFORMADOR TRIFASICO 13,8KV/220-127V; 500KVA IMERSO EM OL</v>
          </cell>
          <cell r="C10641" t="str">
            <v>UN</v>
          </cell>
          <cell r="D10641" t="str">
            <v>2     2</v>
          </cell>
          <cell r="E10641">
            <v>3764</v>
          </cell>
          <cell r="F10641">
            <v>23764</v>
          </cell>
          <cell r="G10641">
            <v>2</v>
          </cell>
          <cell r="H10641">
            <v>3764</v>
          </cell>
          <cell r="I10641" t="str">
            <v>MATE MELE 7616</v>
          </cell>
        </row>
        <row r="10642">
          <cell r="B10642" t="str">
            <v>EO MINERAL"</v>
          </cell>
        </row>
        <row r="10643">
          <cell r="A10643">
            <v>7611</v>
          </cell>
          <cell r="B10643" t="str">
            <v>TRANSFORMADOR TRIFASICO 13,8KV/220-127V; 75KVA IMERSO EM OLE</v>
          </cell>
          <cell r="C10643" t="str">
            <v>UN</v>
          </cell>
          <cell r="D10643">
            <v>2</v>
          </cell>
          <cell r="E10643">
            <v>5979.61</v>
          </cell>
          <cell r="F10643">
            <v>5979.61</v>
          </cell>
          <cell r="H10643">
            <v>5979.61</v>
          </cell>
          <cell r="I10643" t="str">
            <v>MATE MELE 7611</v>
          </cell>
        </row>
        <row r="10644">
          <cell r="B10644" t="str">
            <v>O MINERAL"</v>
          </cell>
        </row>
        <row r="10645">
          <cell r="A10645">
            <v>7612</v>
          </cell>
          <cell r="B10645" t="str">
            <v>TRANSFORMADOR TRIFASICO 13,8KV/220-127V; 750KVA IMERSO EM OL</v>
          </cell>
          <cell r="C10645" t="str">
            <v>UN</v>
          </cell>
          <cell r="D10645" t="str">
            <v>2     4</v>
          </cell>
          <cell r="E10645">
            <v>2055.4899999999998</v>
          </cell>
          <cell r="F10645">
            <v>42055.49</v>
          </cell>
          <cell r="G10645">
            <v>4</v>
          </cell>
          <cell r="H10645">
            <v>2055.4899999999998</v>
          </cell>
          <cell r="I10645" t="str">
            <v>MATE MELE 7612</v>
          </cell>
        </row>
        <row r="10646">
          <cell r="B10646" t="str">
            <v>EO MINERAL"</v>
          </cell>
        </row>
        <row r="10647">
          <cell r="A10647">
            <v>7626</v>
          </cell>
          <cell r="B10647" t="str">
            <v>TRATOR DE ESTEIRAS ATE 90HP C/ LAMINA PESO OPERACIONAL * 9T</v>
          </cell>
          <cell r="C10647" t="str">
            <v>H</v>
          </cell>
          <cell r="D10647">
            <v>1</v>
          </cell>
          <cell r="E10647">
            <v>59.4</v>
          </cell>
          <cell r="F10647">
            <v>59.4</v>
          </cell>
          <cell r="H10647">
            <v>59.4</v>
          </cell>
          <cell r="I10647" t="str">
            <v>EQHP EQLC 7626</v>
          </cell>
        </row>
        <row r="10648">
          <cell r="B10648" t="str">
            <v>* (INCL MANUT/OPERACAO)</v>
          </cell>
        </row>
        <row r="10649">
          <cell r="A10649">
            <v>7622</v>
          </cell>
          <cell r="B10649" t="str">
            <v>TRATOR DE ESTEIRAS CATERPILLAR D5G -POT.99HP, PESO OPERACION</v>
          </cell>
          <cell r="C10649" t="str">
            <v>UN</v>
          </cell>
          <cell r="D10649" t="str">
            <v>2    37</v>
          </cell>
          <cell r="E10649">
            <v>6475.36</v>
          </cell>
          <cell r="F10649">
            <v>376475.36</v>
          </cell>
          <cell r="G10649">
            <v>37</v>
          </cell>
          <cell r="H10649">
            <v>6475.36</v>
          </cell>
          <cell r="I10649" t="str">
            <v>EQHP EQAQ 7622</v>
          </cell>
        </row>
        <row r="10650">
          <cell r="B10650" t="str">
            <v>AL        8,5T **CAIXA**</v>
          </cell>
        </row>
        <row r="10651">
          <cell r="A10651">
            <v>7624</v>
          </cell>
          <cell r="B10651" t="str">
            <v>TRATOR DE ESTEIRAS CATERPILLAR D6M 153HP PESO OPERACIONAL 15</v>
          </cell>
          <cell r="C10651" t="str">
            <v>UN</v>
          </cell>
          <cell r="D10651" t="str">
            <v>1    68</v>
          </cell>
          <cell r="E10651">
            <v>3792</v>
          </cell>
          <cell r="F10651">
            <v>683792</v>
          </cell>
          <cell r="G10651">
            <v>68</v>
          </cell>
          <cell r="H10651">
            <v>3792</v>
          </cell>
          <cell r="I10651" t="str">
            <v>EQHP EQAQ 7624</v>
          </cell>
        </row>
        <row r="10652">
          <cell r="A10652" t="str">
            <v>ÓDIGO</v>
          </cell>
          <cell r="B10652" t="str">
            <v>| DESCRIÇÃO DO INSUMO</v>
          </cell>
          <cell r="C10652" t="str">
            <v>| UNID.</v>
          </cell>
          <cell r="D10652" t="str">
            <v>| CAT.</v>
          </cell>
          <cell r="E10652" t="str">
            <v>P R E Ç O</v>
          </cell>
          <cell r="F10652" t="str">
            <v>S  C A L C</v>
          </cell>
          <cell r="G10652" t="str">
            <v>U L A</v>
          </cell>
          <cell r="H10652" t="str">
            <v>D O S  |</v>
          </cell>
          <cell r="I10652" t="str">
            <v>COD.INTELIGENTE</v>
          </cell>
        </row>
        <row r="10653">
          <cell r="D10653">
            <v>1</v>
          </cell>
          <cell r="E10653" t="str">
            <v>.QUARTIL</v>
          </cell>
          <cell r="F10653" t="str">
            <v>MEDIANO</v>
          </cell>
          <cell r="G10653">
            <v>3</v>
          </cell>
          <cell r="H10653" t="str">
            <v>.QUARTIL</v>
          </cell>
        </row>
        <row r="10655">
          <cell r="A10655" t="str">
            <v>íNCULO..</v>
          </cell>
          <cell r="B10655" t="str">
            <v>...: NACIONAL CAIXA</v>
          </cell>
        </row>
        <row r="10657">
          <cell r="B10657" t="str">
            <v>T, C/ RODA MOTRIZ ELEVADA**CAIXA**</v>
          </cell>
        </row>
        <row r="10658">
          <cell r="A10658">
            <v>13627</v>
          </cell>
          <cell r="B10658" t="str">
            <v>TRATOR DE ESTEIRAS CATERPILLAR D6M, 140HP, PESO OPERACIONAL</v>
          </cell>
          <cell r="C10658" t="str">
            <v>UN</v>
          </cell>
          <cell r="D10658" t="str">
            <v>2    71</v>
          </cell>
          <cell r="E10658">
            <v>1273.5999999999999</v>
          </cell>
          <cell r="F10658">
            <v>711273.6</v>
          </cell>
          <cell r="G10658">
            <v>71</v>
          </cell>
          <cell r="H10658">
            <v>1273.5999999999999</v>
          </cell>
          <cell r="I10658" t="str">
            <v>EQHP EQAQ 13627</v>
          </cell>
        </row>
        <row r="10659">
          <cell r="B10659" t="str">
            <v>15,5T,    **CAIXA**</v>
          </cell>
        </row>
        <row r="10660">
          <cell r="A10660">
            <v>13878</v>
          </cell>
          <cell r="B10660" t="str">
            <v>TRATOR DE ESTEIRAS CATERPILLAR D6RDS,POT.185HP, S/HIPER **CA</v>
          </cell>
          <cell r="C10660" t="str">
            <v>UN</v>
          </cell>
          <cell r="D10660" t="str">
            <v>2  1.10</v>
          </cell>
          <cell r="E10660" t="str">
            <v>2.676,14  1</v>
          </cell>
          <cell r="F10660" t="str">
            <v>.102.676,14</v>
          </cell>
          <cell r="G10660" t="str">
            <v>1.10</v>
          </cell>
          <cell r="H10660">
            <v>2676.14</v>
          </cell>
          <cell r="I10660" t="str">
            <v>EQHP EQAQ 13878</v>
          </cell>
        </row>
        <row r="10661">
          <cell r="B10661" t="str">
            <v>IXA**</v>
          </cell>
        </row>
        <row r="10662">
          <cell r="A10662">
            <v>25021</v>
          </cell>
          <cell r="B10662" t="str">
            <v>TRATOR DE ESTEIRAS CATERPILLAR D8R COM ESCARIFICADOR - POTEN</v>
          </cell>
          <cell r="C10662" t="str">
            <v>UN</v>
          </cell>
          <cell r="D10662" t="str">
            <v>2  2.00</v>
          </cell>
          <cell r="E10662" t="str">
            <v>3.831,94  2</v>
          </cell>
          <cell r="F10662" t="str">
            <v>.003.831,94</v>
          </cell>
          <cell r="G10662" t="str">
            <v>2.00</v>
          </cell>
          <cell r="H10662">
            <v>3831.94</v>
          </cell>
          <cell r="I10662" t="str">
            <v>EQHP EQAQ 25021</v>
          </cell>
        </row>
        <row r="10663">
          <cell r="B10663" t="str">
            <v>CIA 305 HP - PESO OPERACIONAL 37 T**CAIXA**</v>
          </cell>
        </row>
        <row r="10664">
          <cell r="A10664">
            <v>7623</v>
          </cell>
          <cell r="B10664" t="str">
            <v>TRATOR DE ESTEIRAS CATERPILLAR D8R COM LAMINA - POTENCIA 305</v>
          </cell>
          <cell r="C10664" t="str">
            <v>UN</v>
          </cell>
          <cell r="D10664" t="str">
            <v>2  1.73</v>
          </cell>
          <cell r="E10664" t="str">
            <v>3.344,34  1</v>
          </cell>
          <cell r="F10664" t="str">
            <v>.733.344,34</v>
          </cell>
          <cell r="G10664" t="str">
            <v>1.73</v>
          </cell>
          <cell r="H10664">
            <v>3344.34</v>
          </cell>
          <cell r="I10664" t="str">
            <v>EQHP EQAQ 7623</v>
          </cell>
        </row>
        <row r="10665">
          <cell r="B10665" t="str">
            <v>HP - PESO OPERACIONAL 37 T**CAIXA**</v>
          </cell>
        </row>
        <row r="10666">
          <cell r="A10666">
            <v>25020</v>
          </cell>
          <cell r="B10666" t="str">
            <v>TRATOR DE ESTEIRAS CATERPILLAR D8R COM LAMINA E ESCARIFICADO</v>
          </cell>
          <cell r="C10666" t="str">
            <v>UN</v>
          </cell>
          <cell r="D10666" t="str">
            <v>2  2.18</v>
          </cell>
          <cell r="E10666" t="str">
            <v>8.387,40  2</v>
          </cell>
          <cell r="F10666" t="str">
            <v>.188.387,40</v>
          </cell>
          <cell r="G10666" t="str">
            <v>2.18</v>
          </cell>
          <cell r="H10666">
            <v>8387.4</v>
          </cell>
          <cell r="I10666" t="str">
            <v>EQHP EQAQ 25020</v>
          </cell>
        </row>
        <row r="10667">
          <cell r="B10667" t="str">
            <v>R - POTENCIA 305 HP - PESO OPERACIONAL 37 T**CAIXA**</v>
          </cell>
        </row>
        <row r="10668">
          <cell r="A10668">
            <v>13338</v>
          </cell>
          <cell r="B10668" t="str">
            <v>TRATOR DE ESTEIRAS FIAT ALLIS FD-130,POT.120HP,PESO OPERACIO</v>
          </cell>
          <cell r="C10668" t="str">
            <v>UN</v>
          </cell>
          <cell r="D10668" t="str">
            <v>2    37</v>
          </cell>
          <cell r="E10668" t="str">
            <v>0.307,55</v>
          </cell>
          <cell r="F10668">
            <v>370307.55</v>
          </cell>
          <cell r="G10668">
            <v>37</v>
          </cell>
          <cell r="H10668" t="str">
            <v>0.307,55</v>
          </cell>
          <cell r="I10668" t="str">
            <v>EQHP EQAQ 13338</v>
          </cell>
        </row>
        <row r="10669">
          <cell r="B10669" t="str">
            <v>NAL        12,10T**CAIXA**</v>
          </cell>
        </row>
        <row r="10670">
          <cell r="A10670">
            <v>13332</v>
          </cell>
          <cell r="B10670" t="str">
            <v>TRATOR DE ESTEIRAS KOMATSU D41 E6, 105HP, NACIONAL PESO OPER</v>
          </cell>
          <cell r="C10670" t="str">
            <v>UN</v>
          </cell>
          <cell r="D10670" t="str">
            <v>2    46</v>
          </cell>
          <cell r="E10670">
            <v>2886.15</v>
          </cell>
          <cell r="F10670">
            <v>462886.15</v>
          </cell>
          <cell r="G10670">
            <v>46</v>
          </cell>
          <cell r="H10670">
            <v>2886.15</v>
          </cell>
          <cell r="I10670" t="str">
            <v>EQHP EQAQ 13332</v>
          </cell>
        </row>
        <row r="10671">
          <cell r="B10671" t="str">
            <v>ACIONAL 10,2T**CAIXA**</v>
          </cell>
        </row>
        <row r="10672">
          <cell r="A10672">
            <v>7625</v>
          </cell>
          <cell r="B10672" t="str">
            <v>TRATOR DE ESTEIRAS KOMATSU,NACIONAL , MOD D61-EX-12, POT 165</v>
          </cell>
          <cell r="C10672" t="str">
            <v>UN</v>
          </cell>
          <cell r="D10672" t="str">
            <v>2    66</v>
          </cell>
          <cell r="E10672">
            <v>6553.6</v>
          </cell>
          <cell r="F10672">
            <v>666553.59999999998</v>
          </cell>
          <cell r="G10672">
            <v>66</v>
          </cell>
          <cell r="H10672">
            <v>6553.6</v>
          </cell>
          <cell r="I10672" t="str">
            <v>EQHP EQAQ 7625</v>
          </cell>
        </row>
        <row r="10673">
          <cell r="B10673" t="str">
            <v>HP, PESO OPERACIONAL 17,1T, CACAMBA 5,2 M³**CAIXA**</v>
          </cell>
        </row>
        <row r="10674">
          <cell r="A10674">
            <v>7628</v>
          </cell>
          <cell r="B10674" t="str">
            <v>TRATOR DE ESTEIRAS 110 A 160HP C/ LAMINA PESO OPERACIONAL *</v>
          </cell>
          <cell r="C10674" t="str">
            <v>H</v>
          </cell>
          <cell r="D10674">
            <v>2</v>
          </cell>
          <cell r="E10674">
            <v>76.37</v>
          </cell>
          <cell r="F10674">
            <v>76.37</v>
          </cell>
          <cell r="H10674">
            <v>76.37</v>
          </cell>
          <cell r="I10674" t="str">
            <v>EQHP EQLC 7628</v>
          </cell>
        </row>
        <row r="10675">
          <cell r="B10675" t="str">
            <v>13T * (INCL MANUT/OPERACAO)</v>
          </cell>
        </row>
        <row r="10676">
          <cell r="A10676">
            <v>7629</v>
          </cell>
          <cell r="B10676" t="str">
            <v>TRATOR DE ESTEIRAS 160 A 300HP C/ LAMINA PESO OPERACIONAL *</v>
          </cell>
          <cell r="C10676" t="str">
            <v>H</v>
          </cell>
          <cell r="D10676">
            <v>2</v>
          </cell>
          <cell r="E10676">
            <v>92.07</v>
          </cell>
          <cell r="F10676">
            <v>92.07</v>
          </cell>
          <cell r="H10676">
            <v>92.07</v>
          </cell>
          <cell r="I10676" t="str">
            <v>EQHP EQLC 7629</v>
          </cell>
        </row>
        <row r="10677">
          <cell r="B10677" t="str">
            <v>16T * (INCL MANUT/OPERACAO)</v>
          </cell>
        </row>
        <row r="10678">
          <cell r="A10678">
            <v>7641</v>
          </cell>
          <cell r="B10678" t="str">
            <v>TRATOR DE PNEUS ACIMA DE 75HP (INCL MANUT/OPERACAO)</v>
          </cell>
          <cell r="C10678" t="str">
            <v>H</v>
          </cell>
          <cell r="D10678">
            <v>1</v>
          </cell>
          <cell r="E10678">
            <v>21.78</v>
          </cell>
          <cell r="F10678">
            <v>21.78</v>
          </cell>
          <cell r="H10678">
            <v>21.78</v>
          </cell>
          <cell r="I10678" t="str">
            <v>EQHP EQLC 7641</v>
          </cell>
        </row>
        <row r="10679">
          <cell r="A10679">
            <v>7642</v>
          </cell>
          <cell r="B10679" t="str">
            <v>TRATOR DE PNEUS ATE 75HP (INCL MANUT/OPERACAO)</v>
          </cell>
          <cell r="C10679" t="str">
            <v>H</v>
          </cell>
          <cell r="D10679">
            <v>2</v>
          </cell>
          <cell r="E10679">
            <v>17.59</v>
          </cell>
          <cell r="F10679">
            <v>17.59</v>
          </cell>
          <cell r="H10679">
            <v>17.59</v>
          </cell>
          <cell r="I10679" t="str">
            <v>EQHP EQLC 7642</v>
          </cell>
        </row>
        <row r="10680">
          <cell r="A10680">
            <v>14240</v>
          </cell>
          <cell r="B10680" t="str">
            <v>TRATOR DE PNEUS CASE MOD. 4240, 85 HP**CAIXA**</v>
          </cell>
          <cell r="C10680" t="str">
            <v>UN</v>
          </cell>
          <cell r="D10680" t="str">
            <v>2    65</v>
          </cell>
          <cell r="E10680">
            <v>3378.68</v>
          </cell>
          <cell r="F10680">
            <v>653378.68000000005</v>
          </cell>
          <cell r="G10680">
            <v>65</v>
          </cell>
          <cell r="H10680">
            <v>3378.68</v>
          </cell>
          <cell r="I10680" t="str">
            <v>EQHP EQAQ 14240</v>
          </cell>
        </row>
        <row r="10681">
          <cell r="A10681">
            <v>13603</v>
          </cell>
          <cell r="B10681" t="str">
            <v>TRATOR DE PNEUS CBT MOD. 2105 POT. * 110 A 126 HP ***CAIXA**</v>
          </cell>
          <cell r="C10681" t="str">
            <v>UN</v>
          </cell>
          <cell r="D10681" t="str">
            <v>2    16</v>
          </cell>
          <cell r="E10681">
            <v>5937.5</v>
          </cell>
          <cell r="F10681">
            <v>165937.5</v>
          </cell>
          <cell r="G10681">
            <v>16</v>
          </cell>
          <cell r="H10681">
            <v>5937.5</v>
          </cell>
          <cell r="I10681" t="str">
            <v>EQHP EQAQ 13603</v>
          </cell>
        </row>
        <row r="10682">
          <cell r="A10682">
            <v>10598</v>
          </cell>
          <cell r="B10682" t="str">
            <v>TRATOR DE PNEUS MASSEY FERGUSSON MF-25OX STANDARD 51HP**CAIX</v>
          </cell>
          <cell r="C10682" t="str">
            <v>UN</v>
          </cell>
          <cell r="D10682" t="str">
            <v>2     5</v>
          </cell>
          <cell r="E10682">
            <v>7220.56</v>
          </cell>
          <cell r="F10682">
            <v>57220.56</v>
          </cell>
          <cell r="G10682">
            <v>5</v>
          </cell>
          <cell r="H10682">
            <v>7220.56</v>
          </cell>
          <cell r="I10682" t="str">
            <v>EQHP EQAQ 10598</v>
          </cell>
        </row>
        <row r="10683">
          <cell r="A10683" t="str">
            <v>ÓDIGO</v>
          </cell>
          <cell r="B10683" t="str">
            <v>| DESCRIÇÃO DO INSUMO</v>
          </cell>
          <cell r="C10683" t="str">
            <v>| UNID.</v>
          </cell>
          <cell r="D10683" t="str">
            <v>| CAT.</v>
          </cell>
          <cell r="E10683" t="str">
            <v>P R E Ç O</v>
          </cell>
          <cell r="F10683" t="str">
            <v>S  C A L C</v>
          </cell>
          <cell r="G10683" t="str">
            <v>U L A</v>
          </cell>
          <cell r="H10683" t="str">
            <v>D O S  |</v>
          </cell>
          <cell r="I10683" t="str">
            <v>COD.INTELIGENTE</v>
          </cell>
        </row>
        <row r="10684">
          <cell r="D10684">
            <v>1</v>
          </cell>
          <cell r="E10684" t="str">
            <v>.QUARTIL</v>
          </cell>
          <cell r="F10684" t="str">
            <v>MEDIANO</v>
          </cell>
          <cell r="G10684">
            <v>3</v>
          </cell>
          <cell r="H10684" t="str">
            <v>.QUARTIL</v>
          </cell>
        </row>
        <row r="10686">
          <cell r="A10686" t="str">
            <v>íNCULO..</v>
          </cell>
          <cell r="B10686" t="str">
            <v>...: NACIONAL CAIXA</v>
          </cell>
        </row>
        <row r="10688">
          <cell r="B10688" t="str">
            <v>A**</v>
          </cell>
        </row>
        <row r="10689">
          <cell r="A10689">
            <v>7640</v>
          </cell>
          <cell r="B10689" t="str">
            <v>TRATOR DE PNEUS MASSEY FERGUSSON MF-290, 82CV, TRACAO 4 X 2,</v>
          </cell>
          <cell r="C10689" t="str">
            <v>UN</v>
          </cell>
          <cell r="D10689" t="str">
            <v>1     8</v>
          </cell>
          <cell r="E10689">
            <v>8500</v>
          </cell>
          <cell r="F10689">
            <v>88500</v>
          </cell>
          <cell r="G10689">
            <v>8</v>
          </cell>
          <cell r="H10689">
            <v>8500</v>
          </cell>
          <cell r="I10689" t="str">
            <v>EQHP EQAQ 7640</v>
          </cell>
        </row>
        <row r="10690">
          <cell r="B10690" t="str">
            <v>PESO C/ LASTRO 4,32T**CAIXA**</v>
          </cell>
        </row>
        <row r="10691">
          <cell r="A10691">
            <v>13238</v>
          </cell>
          <cell r="B10691" t="str">
            <v>TRATOR DE PNEUS MASSEY FERGUSSON MOD. MF-292 TURBO, 105HP, P</v>
          </cell>
          <cell r="C10691" t="str">
            <v>UN</v>
          </cell>
          <cell r="D10691" t="str">
            <v>2    10</v>
          </cell>
          <cell r="E10691">
            <v>1359.93</v>
          </cell>
          <cell r="F10691">
            <v>101359.93</v>
          </cell>
          <cell r="G10691">
            <v>10</v>
          </cell>
          <cell r="H10691">
            <v>1359.93</v>
          </cell>
          <cell r="I10691" t="str">
            <v>EQHP EQAQ 13238</v>
          </cell>
        </row>
        <row r="10692">
          <cell r="B10692" t="str">
            <v>ESO C/ LASTRO 4,32T, TRACAO 4 X 2**CAIXA**</v>
          </cell>
        </row>
        <row r="10693">
          <cell r="A10693">
            <v>14270</v>
          </cell>
          <cell r="B10693" t="str">
            <v>TRATOR DE PNEUS VALMET 1180 T 108 CV**CAIXA**</v>
          </cell>
          <cell r="C10693" t="str">
            <v>UN</v>
          </cell>
          <cell r="D10693" t="str">
            <v>2    12</v>
          </cell>
          <cell r="E10693">
            <v>2378.6799999999998</v>
          </cell>
          <cell r="F10693">
            <v>122378.68</v>
          </cell>
          <cell r="G10693">
            <v>12</v>
          </cell>
          <cell r="H10693">
            <v>2378.6799999999998</v>
          </cell>
          <cell r="I10693" t="str">
            <v>EQHP EQAQ 14270</v>
          </cell>
        </row>
        <row r="10694">
          <cell r="A10694">
            <v>4237</v>
          </cell>
          <cell r="B10694" t="str">
            <v>TRATORISTA</v>
          </cell>
          <cell r="C10694" t="str">
            <v>H</v>
          </cell>
          <cell r="D10694">
            <v>2</v>
          </cell>
          <cell r="E10694">
            <v>2.74</v>
          </cell>
          <cell r="F10694">
            <v>3.39</v>
          </cell>
          <cell r="H10694">
            <v>4.05</v>
          </cell>
          <cell r="I10694" t="str">
            <v>MOBR MOBA 4237</v>
          </cell>
        </row>
        <row r="10695">
          <cell r="A10695">
            <v>7250</v>
          </cell>
          <cell r="B10695" t="str">
            <v>TRENA EM FIBRA DE VIDRO L = 30M</v>
          </cell>
          <cell r="C10695" t="str">
            <v>H</v>
          </cell>
          <cell r="D10695">
            <v>2</v>
          </cell>
          <cell r="E10695">
            <v>0.18</v>
          </cell>
          <cell r="F10695">
            <v>0.18</v>
          </cell>
          <cell r="H10695">
            <v>0.18</v>
          </cell>
          <cell r="I10695" t="str">
            <v>EQHP EQLC 7250</v>
          </cell>
        </row>
        <row r="10696">
          <cell r="A10696">
            <v>11581</v>
          </cell>
          <cell r="B10696" t="str">
            <v>TRILHO "U" ALUMINIO 40 X 40MM P/ ROLDANA</v>
          </cell>
          <cell r="C10696" t="str">
            <v>M</v>
          </cell>
          <cell r="D10696">
            <v>2</v>
          </cell>
          <cell r="E10696">
            <v>18.420000000000002</v>
          </cell>
          <cell r="F10696">
            <v>19.84</v>
          </cell>
          <cell r="H10696">
            <v>22.54</v>
          </cell>
          <cell r="I10696" t="str">
            <v>MATE MDIV 11581</v>
          </cell>
        </row>
        <row r="10697">
          <cell r="A10697">
            <v>11580</v>
          </cell>
          <cell r="B10697" t="str">
            <v>TRILHO QUADRADO ALUMINIO 1/4'' P/ RODIZIOS</v>
          </cell>
          <cell r="C10697" t="str">
            <v>M</v>
          </cell>
          <cell r="D10697">
            <v>2</v>
          </cell>
          <cell r="E10697">
            <v>3.25</v>
          </cell>
          <cell r="F10697">
            <v>3.5</v>
          </cell>
          <cell r="H10697">
            <v>3.97</v>
          </cell>
          <cell r="I10697" t="str">
            <v>MATE MDIV 11580</v>
          </cell>
        </row>
        <row r="10698">
          <cell r="A10698">
            <v>11421</v>
          </cell>
          <cell r="B10698" t="str">
            <v>TRILHO SEMI-NOVO PARA ESTACAS</v>
          </cell>
          <cell r="C10698" t="str">
            <v>KG</v>
          </cell>
          <cell r="D10698">
            <v>1</v>
          </cell>
          <cell r="E10698">
            <v>2.2000000000000002</v>
          </cell>
          <cell r="F10698">
            <v>2.2000000000000002</v>
          </cell>
          <cell r="H10698">
            <v>2.2000000000000002</v>
          </cell>
          <cell r="I10698" t="str">
            <v>MATE MDIV 11421</v>
          </cell>
        </row>
        <row r="10699">
          <cell r="A10699">
            <v>10743</v>
          </cell>
          <cell r="B10699" t="str">
            <v>TROLEY MANUAL CAP. 1T</v>
          </cell>
          <cell r="C10699" t="str">
            <v>UN</v>
          </cell>
          <cell r="D10699">
            <v>2</v>
          </cell>
          <cell r="E10699">
            <v>470.74</v>
          </cell>
          <cell r="F10699">
            <v>470.74</v>
          </cell>
          <cell r="H10699">
            <v>470.74</v>
          </cell>
          <cell r="I10699" t="str">
            <v>EQHP EQAQ 10743</v>
          </cell>
        </row>
        <row r="10700">
          <cell r="A10700">
            <v>12586</v>
          </cell>
          <cell r="B10700" t="str">
            <v>TUBETE FERRO GALV 3/4"</v>
          </cell>
          <cell r="C10700" t="str">
            <v>UN</v>
          </cell>
          <cell r="D10700">
            <v>2</v>
          </cell>
          <cell r="E10700">
            <v>6.86</v>
          </cell>
          <cell r="F10700">
            <v>7.61</v>
          </cell>
          <cell r="H10700">
            <v>8.09</v>
          </cell>
          <cell r="I10700" t="str">
            <v>MATE MHIS 12586</v>
          </cell>
        </row>
        <row r="10701">
          <cell r="A10701">
            <v>7697</v>
          </cell>
          <cell r="B10701" t="str">
            <v>TUBO ACO GALV C/ COSTURA DIN 2440/NBR 5580 CLASSE MEDIA DN 1</v>
          </cell>
          <cell r="C10701" t="str">
            <v>M</v>
          </cell>
          <cell r="D10701">
            <v>2</v>
          </cell>
          <cell r="E10701">
            <v>20.43</v>
          </cell>
          <cell r="F10701">
            <v>22.65</v>
          </cell>
          <cell r="H10701">
            <v>24.09</v>
          </cell>
          <cell r="I10701" t="str">
            <v>MATE MHIS 7697</v>
          </cell>
        </row>
        <row r="10702">
          <cell r="B10702" t="str">
            <v>.1/2" (40MM) E=3,25MM - 3,61KG/M</v>
          </cell>
        </row>
        <row r="10703">
          <cell r="A10703">
            <v>7698</v>
          </cell>
          <cell r="B10703" t="str">
            <v>TUBO ACO GALV C/ COSTURA DIN 2440/NBR 5580 CLASSE MEDIA DN 1</v>
          </cell>
          <cell r="C10703" t="str">
            <v>M</v>
          </cell>
          <cell r="D10703">
            <v>2</v>
          </cell>
          <cell r="E10703">
            <v>18.5</v>
          </cell>
          <cell r="F10703">
            <v>20.51</v>
          </cell>
          <cell r="H10703">
            <v>21.82</v>
          </cell>
          <cell r="I10703" t="str">
            <v>MATE MHIS 7698</v>
          </cell>
        </row>
        <row r="10704">
          <cell r="B10704" t="str">
            <v>.1/4" (32MM) E=3,25MM - 3,14KG/M</v>
          </cell>
        </row>
        <row r="10705">
          <cell r="A10705">
            <v>7691</v>
          </cell>
          <cell r="B10705" t="str">
            <v>TUBO ACO GALV C/ COSTURA DIN 2440/NBR 5580 CLASSE MEDIA DN 1</v>
          </cell>
          <cell r="C10705" t="str">
            <v>M</v>
          </cell>
          <cell r="D10705">
            <v>2</v>
          </cell>
          <cell r="E10705">
            <v>6.93</v>
          </cell>
          <cell r="F10705">
            <v>7.68</v>
          </cell>
          <cell r="H10705">
            <v>8.17</v>
          </cell>
          <cell r="I10705" t="str">
            <v>MATE MHIS 7691</v>
          </cell>
        </row>
        <row r="10706">
          <cell r="B10706" t="str">
            <v>/2" (15MM) E = 2,65MM - 1,22KG/M</v>
          </cell>
        </row>
        <row r="10707">
          <cell r="A10707">
            <v>7701</v>
          </cell>
          <cell r="B10707" t="str">
            <v>TUBO ACO GALV C/ COSTURA DIN 2440/NBR 5580 CLASSE MEDIA DN 2</v>
          </cell>
          <cell r="C10707" t="str">
            <v>M</v>
          </cell>
          <cell r="D10707">
            <v>2</v>
          </cell>
          <cell r="E10707">
            <v>37.76</v>
          </cell>
          <cell r="F10707">
            <v>45.55</v>
          </cell>
          <cell r="H10707">
            <v>44.53</v>
          </cell>
          <cell r="I10707" t="str">
            <v>MATE MHIS 7701</v>
          </cell>
        </row>
        <row r="10708">
          <cell r="B10708" t="str">
            <v>.1/2" (65MM) E=3,65MM - 6,51KG/M</v>
          </cell>
        </row>
        <row r="10709">
          <cell r="A10709">
            <v>7696</v>
          </cell>
          <cell r="B10709" t="str">
            <v>TUBO ACO GALV C/ COSTURA DIN 2440/NBR 5580 CLASSE MEDIA DN 2</v>
          </cell>
          <cell r="C10709" t="str">
            <v>M</v>
          </cell>
          <cell r="D10709">
            <v>2</v>
          </cell>
          <cell r="E10709">
            <v>28.54</v>
          </cell>
          <cell r="F10709">
            <v>31.63</v>
          </cell>
          <cell r="H10709">
            <v>33.659999999999997</v>
          </cell>
          <cell r="I10709" t="str">
            <v>MATE MHIS 7696</v>
          </cell>
        </row>
        <row r="10710">
          <cell r="B10710" t="str">
            <v>" (50MM) E=3,65MM - 5,10KG/M</v>
          </cell>
        </row>
        <row r="10711">
          <cell r="A10711">
            <v>7700</v>
          </cell>
          <cell r="B10711" t="str">
            <v>TUBO ACO GALV C/ COSTURA DIN 2440/NBR 5580 CLASSE MEDIA DN 3</v>
          </cell>
          <cell r="C10711" t="str">
            <v>M</v>
          </cell>
          <cell r="D10711">
            <v>2</v>
          </cell>
          <cell r="E10711">
            <v>9.4499999999999993</v>
          </cell>
          <cell r="F10711">
            <v>10.47</v>
          </cell>
          <cell r="H10711">
            <v>11.14</v>
          </cell>
          <cell r="I10711" t="str">
            <v>MATE MHIS 7700</v>
          </cell>
        </row>
        <row r="10712">
          <cell r="B10712" t="str">
            <v>/4" (20MM) E = 2,65MM - 1,58KG/M</v>
          </cell>
        </row>
        <row r="10713">
          <cell r="A10713">
            <v>7694</v>
          </cell>
          <cell r="B10713" t="str">
            <v>TUBO ACO GALV C/ COSTURA DIN 2440/NBR 5580 CLASSE MEDIA DN 3</v>
          </cell>
          <cell r="C10713" t="str">
            <v>M</v>
          </cell>
          <cell r="D10713">
            <v>2</v>
          </cell>
          <cell r="E10713">
            <v>42.8</v>
          </cell>
          <cell r="F10713">
            <v>47.43</v>
          </cell>
          <cell r="H10713">
            <v>50.47</v>
          </cell>
          <cell r="I10713" t="str">
            <v>MATE MHIS 7694</v>
          </cell>
        </row>
        <row r="10714">
          <cell r="A10714" t="str">
            <v>ÓDIGO</v>
          </cell>
          <cell r="B10714" t="str">
            <v>| DESCRIÇÃO DO INSUMO</v>
          </cell>
          <cell r="C10714" t="str">
            <v>| UNID.</v>
          </cell>
          <cell r="D10714" t="str">
            <v>| CAT.</v>
          </cell>
          <cell r="E10714" t="str">
            <v>P R E Ç O</v>
          </cell>
          <cell r="F10714" t="str">
            <v>S  C A L C</v>
          </cell>
          <cell r="G10714" t="str">
            <v>U L A</v>
          </cell>
          <cell r="H10714" t="str">
            <v>D O S  |</v>
          </cell>
          <cell r="I10714" t="str">
            <v>COD.INTELIGENTE</v>
          </cell>
        </row>
        <row r="10715">
          <cell r="D10715">
            <v>1</v>
          </cell>
          <cell r="E10715" t="str">
            <v>.QUARTIL</v>
          </cell>
          <cell r="F10715" t="str">
            <v>MEDIANO</v>
          </cell>
          <cell r="G10715">
            <v>3</v>
          </cell>
          <cell r="H10715" t="str">
            <v>.QUARTIL</v>
          </cell>
        </row>
        <row r="10717">
          <cell r="A10717" t="str">
            <v>íNCULO..</v>
          </cell>
          <cell r="B10717" t="str">
            <v>...: NACIONAL CAIXA</v>
          </cell>
        </row>
        <row r="10719">
          <cell r="B10719" t="str">
            <v>" (80MM) E = 4,05MM - 8,47KG/M</v>
          </cell>
        </row>
        <row r="10720">
          <cell r="A10720">
            <v>7693</v>
          </cell>
          <cell r="B10720" t="str">
            <v>TUBO ACO GALV C/ COSTURA DIN 2440/NBR 5580 CLASSE MEDIA DN 4</v>
          </cell>
          <cell r="C10720" t="str">
            <v>M</v>
          </cell>
          <cell r="D10720">
            <v>2</v>
          </cell>
          <cell r="E10720">
            <v>69.22</v>
          </cell>
          <cell r="F10720">
            <v>76.72</v>
          </cell>
          <cell r="H10720">
            <v>81.62</v>
          </cell>
          <cell r="I10720" t="str">
            <v>MATE MHIS 7693</v>
          </cell>
        </row>
        <row r="10721">
          <cell r="B10721" t="str">
            <v>" (100MM) E = 4,50MM - 12,10KG/M</v>
          </cell>
        </row>
        <row r="10722">
          <cell r="A10722">
            <v>7692</v>
          </cell>
          <cell r="B10722" t="str">
            <v>TUBO ACO GALV C/ COSTURA DIN 2440/NBR 5580 CLASSE MEDIA DN 5</v>
          </cell>
          <cell r="C10722" t="str">
            <v>M</v>
          </cell>
          <cell r="D10722">
            <v>2</v>
          </cell>
          <cell r="E10722">
            <v>95.42</v>
          </cell>
          <cell r="F10722">
            <v>105.75</v>
          </cell>
          <cell r="H10722">
            <v>112.51</v>
          </cell>
          <cell r="I10722" t="str">
            <v>MATE MHIS 7692</v>
          </cell>
        </row>
        <row r="10723">
          <cell r="B10723" t="str">
            <v>" (125MM) E=5,40MM - 17,80KG/M</v>
          </cell>
        </row>
        <row r="10724">
          <cell r="A10724">
            <v>7695</v>
          </cell>
          <cell r="B10724" t="str">
            <v>TUBO ACO GALV C/ COSTURA DIN 2440/NBR 5580 CLASSE MEDIA DN 6</v>
          </cell>
          <cell r="C10724" t="str">
            <v>M</v>
          </cell>
          <cell r="D10724">
            <v>1</v>
          </cell>
          <cell r="E10724">
            <v>107.26</v>
          </cell>
          <cell r="F10724">
            <v>118.87</v>
          </cell>
          <cell r="H10724">
            <v>126.47</v>
          </cell>
          <cell r="I10724" t="str">
            <v>MATE MHIS 7695</v>
          </cell>
        </row>
        <row r="10725">
          <cell r="B10725" t="str">
            <v>" (150MM) E=4,85MM - 19,20KG/M</v>
          </cell>
        </row>
        <row r="10726">
          <cell r="A10726">
            <v>21016</v>
          </cell>
          <cell r="B10726" t="str">
            <v>TUBO ACO GALV C/ COSTURA NBR 5580 CLASSE LEVE DN  100MM ( 4"</v>
          </cell>
          <cell r="C10726" t="str">
            <v>M</v>
          </cell>
          <cell r="D10726">
            <v>2</v>
          </cell>
          <cell r="E10726">
            <v>58.66</v>
          </cell>
          <cell r="F10726">
            <v>62.44</v>
          </cell>
          <cell r="H10726">
            <v>69.17</v>
          </cell>
          <cell r="I10726" t="str">
            <v>MATE MHIS 21016</v>
          </cell>
        </row>
        <row r="10727">
          <cell r="B10727" t="str">
            <v>) E = 3,75MM - 10,55KG/M</v>
          </cell>
        </row>
        <row r="10728">
          <cell r="A10728">
            <v>21014</v>
          </cell>
          <cell r="B10728" t="str">
            <v>TUBO ACO GALV C/ COSTURA NBR 5580 CLASSE LEVE DN  65MM ( 2.1</v>
          </cell>
          <cell r="C10728" t="str">
            <v>M</v>
          </cell>
          <cell r="D10728">
            <v>2</v>
          </cell>
          <cell r="E10728">
            <v>31.59</v>
          </cell>
          <cell r="F10728">
            <v>33.619999999999997</v>
          </cell>
          <cell r="H10728">
            <v>37.25</v>
          </cell>
          <cell r="I10728" t="str">
            <v>MATE MHIS 21014</v>
          </cell>
        </row>
        <row r="10729">
          <cell r="B10729" t="str">
            <v>/2" ) E = 3,35MM - 6,23KG/M</v>
          </cell>
        </row>
        <row r="10730">
          <cell r="A10730">
            <v>21015</v>
          </cell>
          <cell r="B10730" t="str">
            <v>TUBO ACO GALV C/ COSTURA NBR 5580 CLASSE LEVE DN  80MM ( 3"</v>
          </cell>
          <cell r="C10730" t="str">
            <v>M</v>
          </cell>
          <cell r="D10730">
            <v>2</v>
          </cell>
          <cell r="E10730">
            <v>40.68</v>
          </cell>
          <cell r="F10730">
            <v>43.3</v>
          </cell>
          <cell r="H10730">
            <v>47.97</v>
          </cell>
          <cell r="I10730" t="str">
            <v>MATE MHIS 21015</v>
          </cell>
        </row>
        <row r="10731">
          <cell r="B10731" t="str">
            <v>) E = 3,35MM - 7,32KG/M</v>
          </cell>
        </row>
        <row r="10732">
          <cell r="A10732">
            <v>21008</v>
          </cell>
          <cell r="B10732" t="str">
            <v>TUBO ACO GALV C/ COSTURA NBR 5580 CLASSE LEVE DN 15MM ( 1/2"</v>
          </cell>
          <cell r="C10732" t="str">
            <v>M</v>
          </cell>
          <cell r="D10732">
            <v>2</v>
          </cell>
          <cell r="E10732">
            <v>6.92</v>
          </cell>
          <cell r="F10732">
            <v>7.37</v>
          </cell>
          <cell r="H10732">
            <v>8.16</v>
          </cell>
          <cell r="I10732" t="str">
            <v>MATE MHIS 21008</v>
          </cell>
        </row>
        <row r="10733">
          <cell r="B10733" t="str">
            <v>) E = 2,25MM - 1,12KG/M</v>
          </cell>
        </row>
        <row r="10734">
          <cell r="A10734">
            <v>21009</v>
          </cell>
          <cell r="B10734" t="str">
            <v>TUBO ACO GALV C/ COSTURA NBR 5580 CLASSE LEVE DN 20MM ( 3/4"</v>
          </cell>
          <cell r="C10734" t="str">
            <v>M</v>
          </cell>
          <cell r="D10734">
            <v>2</v>
          </cell>
          <cell r="E10734">
            <v>9.69</v>
          </cell>
          <cell r="F10734">
            <v>10.32</v>
          </cell>
          <cell r="H10734">
            <v>11.43</v>
          </cell>
          <cell r="I10734" t="str">
            <v>MATE MHIS 21009</v>
          </cell>
        </row>
        <row r="10735">
          <cell r="B10735" t="str">
            <v>) E = 2,25MM - 1,43KG/M</v>
          </cell>
        </row>
        <row r="10736">
          <cell r="A10736">
            <v>21010</v>
          </cell>
          <cell r="B10736" t="str">
            <v>TUBO ACO GALV C/ COSTURA NBR 5580 CLASSE LEVE DN 25MM ( 1" )</v>
          </cell>
          <cell r="C10736" t="str">
            <v>M</v>
          </cell>
          <cell r="D10736">
            <v>1</v>
          </cell>
          <cell r="E10736">
            <v>11.5</v>
          </cell>
          <cell r="F10736">
            <v>12.24</v>
          </cell>
          <cell r="H10736">
            <v>13.56</v>
          </cell>
          <cell r="I10736" t="str">
            <v>MATE MHIS 21010</v>
          </cell>
        </row>
        <row r="10737">
          <cell r="B10737" t="str">
            <v>E = 2,65MM - 2,11KG/M</v>
          </cell>
        </row>
        <row r="10738">
          <cell r="A10738">
            <v>21011</v>
          </cell>
          <cell r="B10738" t="str">
            <v>TUBO ACO GALV C/ COSTURA NBR 5580 CLASSE LEVE DN 32MM ( 1.1/</v>
          </cell>
          <cell r="C10738" t="str">
            <v>M</v>
          </cell>
          <cell r="D10738">
            <v>2</v>
          </cell>
          <cell r="E10738">
            <v>14.72</v>
          </cell>
          <cell r="F10738">
            <v>15.67</v>
          </cell>
          <cell r="H10738">
            <v>17.36</v>
          </cell>
          <cell r="I10738" t="str">
            <v>MATE MHIS 21011</v>
          </cell>
        </row>
        <row r="10739">
          <cell r="B10739" t="str">
            <v>4" ) E = 2,65MM - 2,71KG/M</v>
          </cell>
        </row>
        <row r="10740">
          <cell r="A10740">
            <v>21012</v>
          </cell>
          <cell r="B10740" t="str">
            <v>TUBO ACO GALV C/ COSTURA NBR 5580 CLASSE LEVE DN 40MM ( 1.1/</v>
          </cell>
          <cell r="C10740" t="str">
            <v>M</v>
          </cell>
          <cell r="D10740">
            <v>2</v>
          </cell>
          <cell r="E10740">
            <v>19.75</v>
          </cell>
          <cell r="F10740">
            <v>21.02</v>
          </cell>
          <cell r="H10740">
            <v>23.29</v>
          </cell>
          <cell r="I10740" t="str">
            <v>MATE MHIS 21012</v>
          </cell>
        </row>
        <row r="10741">
          <cell r="B10741" t="str">
            <v>2" ) E = 3,00MM - 3,48KG/M</v>
          </cell>
        </row>
        <row r="10742">
          <cell r="B10742" t="str">
            <v>COMPRIM= 1,0 A 1,5M, LIDER</v>
          </cell>
        </row>
        <row r="10743">
          <cell r="A10743">
            <v>21013</v>
          </cell>
          <cell r="B10743" t="str">
            <v>TUBO ACO GALV C/ COSTURA NBR 5580 CLASSE LEVE DN 50MM ( 2" )</v>
          </cell>
          <cell r="C10743" t="str">
            <v>M</v>
          </cell>
          <cell r="D10743">
            <v>2</v>
          </cell>
          <cell r="E10743">
            <v>24.77</v>
          </cell>
          <cell r="F10743">
            <v>26.36</v>
          </cell>
          <cell r="H10743">
            <v>29.21</v>
          </cell>
          <cell r="I10743" t="str">
            <v>MATE MHIS 21013</v>
          </cell>
        </row>
        <row r="10744">
          <cell r="B10744" t="str">
            <v>E = 3,00MM - 4,40KG/M</v>
          </cell>
        </row>
        <row r="10745">
          <cell r="A10745" t="str">
            <v>ÓDIGO</v>
          </cell>
          <cell r="B10745" t="str">
            <v>| DESCRIÇÃO DO INSUMO</v>
          </cell>
          <cell r="C10745" t="str">
            <v>| UNID.</v>
          </cell>
          <cell r="D10745" t="str">
            <v>| CAT.</v>
          </cell>
          <cell r="E10745" t="str">
            <v>P R E Ç O</v>
          </cell>
          <cell r="F10745" t="str">
            <v>S  C A L C</v>
          </cell>
          <cell r="G10745" t="str">
            <v>U L A</v>
          </cell>
          <cell r="H10745" t="str">
            <v>D O S  |</v>
          </cell>
          <cell r="I10745" t="str">
            <v>COD.INTELIGENTE</v>
          </cell>
        </row>
        <row r="10746">
          <cell r="D10746">
            <v>1</v>
          </cell>
          <cell r="E10746" t="str">
            <v>.QUARTIL</v>
          </cell>
          <cell r="F10746" t="str">
            <v>MEDIANO</v>
          </cell>
          <cell r="G10746">
            <v>3</v>
          </cell>
          <cell r="H10746" t="str">
            <v>.QUARTIL</v>
          </cell>
        </row>
        <row r="10748">
          <cell r="A10748" t="str">
            <v>íNCULO..</v>
          </cell>
          <cell r="B10748" t="str">
            <v>...: NACIONAL CAIXA</v>
          </cell>
        </row>
        <row r="10750">
          <cell r="A10750">
            <v>13356</v>
          </cell>
          <cell r="B10750" t="str">
            <v>TUBO ACO INDUSTRIAL DN 2" (50,8MM)CH 16 (E=1,50MM) - 1,8237K</v>
          </cell>
          <cell r="C10750" t="str">
            <v>M</v>
          </cell>
          <cell r="D10750">
            <v>2</v>
          </cell>
          <cell r="E10750">
            <v>2.67</v>
          </cell>
          <cell r="F10750">
            <v>3</v>
          </cell>
          <cell r="H10750">
            <v>3.2</v>
          </cell>
          <cell r="I10750" t="str">
            <v>MATE MDIV 13356</v>
          </cell>
        </row>
        <row r="10751">
          <cell r="B10751" t="str">
            <v>G/M</v>
          </cell>
        </row>
        <row r="10752">
          <cell r="A10752">
            <v>21025</v>
          </cell>
          <cell r="B10752" t="str">
            <v>TUBO ACO PRETO C/ COSTURA DIN 2440/NBR 5580 CLASSE MEDIA DN</v>
          </cell>
          <cell r="C10752" t="str">
            <v>M</v>
          </cell>
          <cell r="D10752">
            <v>2</v>
          </cell>
          <cell r="E10752">
            <v>36.020000000000003</v>
          </cell>
          <cell r="F10752">
            <v>47.92</v>
          </cell>
          <cell r="H10752">
            <v>53.99</v>
          </cell>
          <cell r="I10752" t="str">
            <v>MATE MHIS 21025</v>
          </cell>
        </row>
        <row r="10753">
          <cell r="B10753" t="str">
            <v>100MM ( 4" ) E = 4,50MM - 12,19KG/M</v>
          </cell>
        </row>
        <row r="10754">
          <cell r="A10754">
            <v>21026</v>
          </cell>
          <cell r="B10754" t="str">
            <v>TUBO ACO PRETO C/ COSTURA DIN 2440/NBR 5580 CLASSE MEDIA DN</v>
          </cell>
          <cell r="C10754" t="str">
            <v>M</v>
          </cell>
          <cell r="D10754">
            <v>2</v>
          </cell>
          <cell r="E10754">
            <v>56.14</v>
          </cell>
          <cell r="F10754">
            <v>74.680000000000007</v>
          </cell>
          <cell r="H10754">
            <v>84.14</v>
          </cell>
          <cell r="I10754" t="str">
            <v>MATE MHIS 21026</v>
          </cell>
        </row>
        <row r="10755">
          <cell r="B10755" t="str">
            <v>125MM ( 5" ) E = 4,85MM - 16,20KG/M</v>
          </cell>
        </row>
        <row r="10756">
          <cell r="A10756">
            <v>21017</v>
          </cell>
          <cell r="B10756" t="str">
            <v>TUBO ACO PRETO C/ COSTURA DIN 2440/NBR 5580 CLASSE MEDIA DN</v>
          </cell>
          <cell r="C10756" t="str">
            <v>M</v>
          </cell>
          <cell r="D10756">
            <v>2</v>
          </cell>
          <cell r="E10756">
            <v>3.9</v>
          </cell>
          <cell r="F10756">
            <v>5.19</v>
          </cell>
          <cell r="H10756">
            <v>5.85</v>
          </cell>
          <cell r="I10756" t="str">
            <v>MATE MHIS 21017</v>
          </cell>
        </row>
        <row r="10757">
          <cell r="B10757" t="str">
            <v>15MM ( 1/2" ) E = 2,65MM - 1,22KG/M</v>
          </cell>
        </row>
        <row r="10758">
          <cell r="A10758">
            <v>21018</v>
          </cell>
          <cell r="B10758" t="str">
            <v>TUBO ACO PRETO C/ COSTURA DIN 2440/NBR 5580 CLASSE MEDIA DN</v>
          </cell>
          <cell r="C10758" t="str">
            <v>M</v>
          </cell>
          <cell r="D10758">
            <v>2</v>
          </cell>
          <cell r="E10758">
            <v>4.93</v>
          </cell>
          <cell r="F10758">
            <v>6.56</v>
          </cell>
          <cell r="H10758">
            <v>7.39</v>
          </cell>
          <cell r="I10758" t="str">
            <v>MATE MHIS 21018</v>
          </cell>
        </row>
        <row r="10759">
          <cell r="B10759" t="str">
            <v>20MM ( 3/4" ) E = 2,65MM - 1,58KG/M</v>
          </cell>
        </row>
        <row r="10760">
          <cell r="A10760">
            <v>21019</v>
          </cell>
          <cell r="B10760" t="str">
            <v>TUBO ACO PRETO C/ COSTURA DIN 2440/NBR 5580 CLASSE MEDIA DN</v>
          </cell>
          <cell r="C10760" t="str">
            <v>M</v>
          </cell>
          <cell r="D10760">
            <v>1</v>
          </cell>
          <cell r="E10760">
            <v>7.6</v>
          </cell>
          <cell r="F10760">
            <v>10.11</v>
          </cell>
          <cell r="H10760">
            <v>11.39</v>
          </cell>
          <cell r="I10760" t="str">
            <v>MATE MHIS 21019</v>
          </cell>
        </row>
        <row r="10761">
          <cell r="B10761" t="str">
            <v>25MM ( 1" ) E = 3,35MM - 2,50KG/M</v>
          </cell>
        </row>
        <row r="10762">
          <cell r="A10762">
            <v>21020</v>
          </cell>
          <cell r="B10762" t="str">
            <v>TUBO ACO PRETO C/ COSTURA DIN 2440/NBR 5580 CLASSE MEDIA DN</v>
          </cell>
          <cell r="C10762" t="str">
            <v>M</v>
          </cell>
          <cell r="D10762">
            <v>2</v>
          </cell>
          <cell r="E10762">
            <v>9.7200000000000006</v>
          </cell>
          <cell r="F10762">
            <v>12.93</v>
          </cell>
          <cell r="H10762">
            <v>14.56</v>
          </cell>
          <cell r="I10762" t="str">
            <v>MATE MHIS 21020</v>
          </cell>
        </row>
        <row r="10763">
          <cell r="B10763" t="str">
            <v>32MM ( 1.1/4" ) E = 3,35MM - 3,22KG/M</v>
          </cell>
        </row>
        <row r="10764">
          <cell r="A10764">
            <v>21021</v>
          </cell>
          <cell r="B10764" t="str">
            <v>TUBO ACO PRETO C/ COSTURA DIN 2440/NBR 5580 CLASSE MEDIA DN</v>
          </cell>
          <cell r="C10764" t="str">
            <v>M</v>
          </cell>
          <cell r="D10764">
            <v>2</v>
          </cell>
          <cell r="E10764">
            <v>11.19</v>
          </cell>
          <cell r="F10764">
            <v>14.89</v>
          </cell>
          <cell r="H10764">
            <v>16.77</v>
          </cell>
          <cell r="I10764" t="str">
            <v>MATE MHIS 21021</v>
          </cell>
        </row>
        <row r="10765">
          <cell r="B10765" t="str">
            <v>40MM ( 1.1/2" ) E = 3,35MM - 3,71KG/M</v>
          </cell>
        </row>
        <row r="10766">
          <cell r="A10766">
            <v>21022</v>
          </cell>
          <cell r="B10766" t="str">
            <v>TUBO ACO PRETO C/ COSTURA DIN 2440/NBR 5580 CLASSE MEDIA DN</v>
          </cell>
          <cell r="C10766" t="str">
            <v>M</v>
          </cell>
          <cell r="D10766">
            <v>2</v>
          </cell>
          <cell r="E10766">
            <v>15.8</v>
          </cell>
          <cell r="F10766">
            <v>21.02</v>
          </cell>
          <cell r="H10766">
            <v>23.68</v>
          </cell>
          <cell r="I10766" t="str">
            <v>MATE MHIS 21022</v>
          </cell>
        </row>
        <row r="10767">
          <cell r="B10767" t="str">
            <v>50MM ( 2" ) E = 3,75MM - 5,22KG/M</v>
          </cell>
        </row>
        <row r="10768">
          <cell r="A10768">
            <v>21023</v>
          </cell>
          <cell r="B10768" t="str">
            <v>TUBO ACO PRETO C/ COSTURA DIN 2440/NBR 5580 CLASSE MEDIA DN</v>
          </cell>
          <cell r="C10768" t="str">
            <v>M</v>
          </cell>
          <cell r="D10768">
            <v>2</v>
          </cell>
          <cell r="E10768">
            <v>19.96</v>
          </cell>
          <cell r="F10768">
            <v>26.55</v>
          </cell>
          <cell r="H10768">
            <v>29.91</v>
          </cell>
          <cell r="I10768" t="str">
            <v>MATE MHIS 21023</v>
          </cell>
        </row>
        <row r="10769">
          <cell r="B10769" t="str">
            <v>65MM ( 2.1/2" ) E = 3,75MM - 6,68KG/M</v>
          </cell>
        </row>
        <row r="10770">
          <cell r="A10770">
            <v>21024</v>
          </cell>
          <cell r="B10770" t="str">
            <v>TUBO ACO PRETO C/ COSTURA DIN 2440/NBR 5580 CLASSE MEDIA DN</v>
          </cell>
          <cell r="C10770" t="str">
            <v>M</v>
          </cell>
          <cell r="D10770">
            <v>2</v>
          </cell>
          <cell r="E10770">
            <v>23.51</v>
          </cell>
          <cell r="F10770">
            <v>31.27</v>
          </cell>
          <cell r="H10770">
            <v>35.229999999999997</v>
          </cell>
          <cell r="I10770" t="str">
            <v>MATE MHIS 21024</v>
          </cell>
        </row>
        <row r="10771">
          <cell r="B10771" t="str">
            <v>80MM ( 3" ) E = 3,75MM - 7,87KG/M</v>
          </cell>
        </row>
        <row r="10772">
          <cell r="A10772">
            <v>21027</v>
          </cell>
          <cell r="B10772" t="str">
            <v>TUBO ACO PRETO C/ COSTURA DIN 2440/NBR 5580 CLASSE MEDIA DN</v>
          </cell>
          <cell r="C10772" t="str">
            <v>M</v>
          </cell>
          <cell r="D10772">
            <v>2</v>
          </cell>
          <cell r="E10772">
            <v>63.95</v>
          </cell>
          <cell r="F10772">
            <v>85.08</v>
          </cell>
          <cell r="H10772">
            <v>95.85</v>
          </cell>
          <cell r="I10772" t="str">
            <v>MATE MHIS 21027</v>
          </cell>
        </row>
        <row r="10773">
          <cell r="B10773" t="str">
            <v>90MM ( 3.1/2" ) E = 4,25MM - 10,20KG/M</v>
          </cell>
        </row>
        <row r="10774">
          <cell r="A10774">
            <v>21007</v>
          </cell>
          <cell r="B10774" t="str">
            <v>TUBO ACO PRETO C/ COSTURA NBR 5580 CLASSE LEVE DN 100MM ( 4"</v>
          </cell>
          <cell r="C10774" t="str">
            <v>M</v>
          </cell>
          <cell r="D10774">
            <v>2</v>
          </cell>
          <cell r="E10774">
            <v>30.91</v>
          </cell>
          <cell r="F10774">
            <v>37.71</v>
          </cell>
          <cell r="H10774">
            <v>47.08</v>
          </cell>
          <cell r="I10774" t="str">
            <v>MATE MHIS 21007</v>
          </cell>
        </row>
        <row r="10775">
          <cell r="B10775" t="str">
            <v>) E = 3,75MM - 10,22KG/M</v>
          </cell>
        </row>
        <row r="10776">
          <cell r="A10776" t="str">
            <v>ÓDIGO</v>
          </cell>
          <cell r="B10776" t="str">
            <v>| DESCRIÇÃO DO INSUMO</v>
          </cell>
          <cell r="C10776" t="str">
            <v>| UNID.</v>
          </cell>
          <cell r="D10776" t="str">
            <v>| CAT.</v>
          </cell>
          <cell r="E10776" t="str">
            <v>P R E Ç O</v>
          </cell>
          <cell r="F10776" t="str">
            <v>S  C A L C</v>
          </cell>
          <cell r="G10776" t="str">
            <v>U L A</v>
          </cell>
          <cell r="H10776" t="str">
            <v>D O S  |</v>
          </cell>
          <cell r="I10776" t="str">
            <v>COD.INTELIGENTE</v>
          </cell>
        </row>
        <row r="10777">
          <cell r="D10777">
            <v>1</v>
          </cell>
          <cell r="E10777" t="str">
            <v>.QUARTIL</v>
          </cell>
          <cell r="F10777" t="str">
            <v>MEDIANO</v>
          </cell>
          <cell r="G10777">
            <v>3</v>
          </cell>
          <cell r="H10777" t="str">
            <v>.QUARTIL</v>
          </cell>
        </row>
        <row r="10779">
          <cell r="A10779" t="str">
            <v>íNCULO..</v>
          </cell>
          <cell r="B10779" t="str">
            <v>...: NACIONAL CAIXA</v>
          </cell>
        </row>
        <row r="10781">
          <cell r="A10781">
            <v>20999</v>
          </cell>
          <cell r="B10781" t="str">
            <v>TUBO ACO PRETO C/ COSTURA NBR 5580 CLASSE LEVE DN 15MM ( 1/2</v>
          </cell>
          <cell r="C10781" t="str">
            <v>M</v>
          </cell>
          <cell r="D10781">
            <v>2</v>
          </cell>
          <cell r="E10781">
            <v>3.38</v>
          </cell>
          <cell r="F10781">
            <v>4.13</v>
          </cell>
          <cell r="H10781">
            <v>5.16</v>
          </cell>
          <cell r="I10781" t="str">
            <v>MATE MHIS 20999</v>
          </cell>
        </row>
        <row r="10782">
          <cell r="B10782" t="str">
            <v>" ) E = 2,25MM - 1,06KG/M</v>
          </cell>
        </row>
        <row r="10783">
          <cell r="A10783">
            <v>21000</v>
          </cell>
          <cell r="B10783" t="str">
            <v>TUBO ACO PRETO C/ COSTURA NBR 5580 CLASSE LEVE DN 20MM ( 3/4</v>
          </cell>
          <cell r="C10783" t="str">
            <v>M</v>
          </cell>
          <cell r="D10783">
            <v>2</v>
          </cell>
          <cell r="E10783">
            <v>4.1900000000000004</v>
          </cell>
          <cell r="F10783">
            <v>5.1100000000000003</v>
          </cell>
          <cell r="H10783">
            <v>6.38</v>
          </cell>
          <cell r="I10783" t="str">
            <v>MATE MHIS 21000</v>
          </cell>
        </row>
        <row r="10784">
          <cell r="B10784" t="str">
            <v>" ) E = 2,25MM - 1,36KG/M</v>
          </cell>
        </row>
        <row r="10785">
          <cell r="A10785">
            <v>21001</v>
          </cell>
          <cell r="B10785" t="str">
            <v>TUBO ACO PRETO C/ COSTURA NBR 5580 CLASSE LEVE DN 25MM ( 1"</v>
          </cell>
          <cell r="C10785" t="str">
            <v>M</v>
          </cell>
          <cell r="D10785">
            <v>1</v>
          </cell>
          <cell r="E10785">
            <v>6.04</v>
          </cell>
          <cell r="F10785">
            <v>7.37</v>
          </cell>
          <cell r="H10785">
            <v>9.1999999999999993</v>
          </cell>
          <cell r="I10785" t="str">
            <v>MATE MHIS 21001</v>
          </cell>
        </row>
        <row r="10786">
          <cell r="B10786" t="str">
            <v>) E = 2,65MM - 2,02KG/M</v>
          </cell>
        </row>
        <row r="10787">
          <cell r="A10787">
            <v>21002</v>
          </cell>
          <cell r="B10787" t="str">
            <v>TUBO ACO PRETO C/ COSTURA NBR 5580 CLASSE LEVE DN 32MM ( 1.1</v>
          </cell>
          <cell r="C10787" t="str">
            <v>M</v>
          </cell>
          <cell r="D10787">
            <v>2</v>
          </cell>
          <cell r="E10787">
            <v>7.76</v>
          </cell>
          <cell r="F10787">
            <v>9.4600000000000009</v>
          </cell>
          <cell r="H10787">
            <v>11.82</v>
          </cell>
          <cell r="I10787" t="str">
            <v>MATE MHIS 21002</v>
          </cell>
        </row>
        <row r="10788">
          <cell r="B10788" t="str">
            <v>/4" ) E= 2,65MM - 2,59 KGM</v>
          </cell>
        </row>
        <row r="10789">
          <cell r="A10789">
            <v>21003</v>
          </cell>
          <cell r="B10789" t="str">
            <v>TUBO ACO PRETO C/ COSTURA NBR 5580 CLASSE LEVE DN 40MM ( 1.1</v>
          </cell>
          <cell r="C10789" t="str">
            <v>M</v>
          </cell>
          <cell r="D10789">
            <v>2</v>
          </cell>
          <cell r="E10789">
            <v>10</v>
          </cell>
          <cell r="F10789">
            <v>12.2</v>
          </cell>
          <cell r="H10789">
            <v>15.23</v>
          </cell>
          <cell r="I10789" t="str">
            <v>MATE MHIS 21003</v>
          </cell>
        </row>
        <row r="10790">
          <cell r="B10790" t="str">
            <v>/2" ) E= 3,00MM - 3,34KG/M</v>
          </cell>
        </row>
        <row r="10791">
          <cell r="A10791">
            <v>21004</v>
          </cell>
          <cell r="B10791" t="str">
            <v>TUBO ACO PRETO C/ COSTURA NBR 5580 CLASSE LEVE DN 50MM ( 2"</v>
          </cell>
          <cell r="C10791" t="str">
            <v>M</v>
          </cell>
          <cell r="D10791">
            <v>2</v>
          </cell>
          <cell r="E10791">
            <v>12.73</v>
          </cell>
          <cell r="F10791">
            <v>15.53</v>
          </cell>
          <cell r="H10791">
            <v>19.39</v>
          </cell>
          <cell r="I10791" t="str">
            <v>MATE MHIS 21004</v>
          </cell>
        </row>
        <row r="10792">
          <cell r="B10792" t="str">
            <v>) E = 3,00MM - 4,23KG/M</v>
          </cell>
        </row>
        <row r="10793">
          <cell r="A10793">
            <v>21005</v>
          </cell>
          <cell r="B10793" t="str">
            <v>TUBO ACO PRETO C/ COSTURA NBR 5580 CLASSE LEVE DN 65MM ( 2.1</v>
          </cell>
          <cell r="C10793" t="str">
            <v>M</v>
          </cell>
          <cell r="D10793">
            <v>2</v>
          </cell>
          <cell r="E10793">
            <v>17.989999999999998</v>
          </cell>
          <cell r="F10793">
            <v>21.96</v>
          </cell>
          <cell r="H10793">
            <v>27.41</v>
          </cell>
          <cell r="I10793" t="str">
            <v>MATE MHIS 21005</v>
          </cell>
        </row>
        <row r="10794">
          <cell r="B10794" t="str">
            <v>/2" ) E = 3,35MM - 6,02KG/M</v>
          </cell>
        </row>
        <row r="10795">
          <cell r="A10795">
            <v>21006</v>
          </cell>
          <cell r="B10795" t="str">
            <v>TUBO ACO PRETO C/ COSTURA NBR 5580 CLASSE LEVE DN 80MM ( 3"</v>
          </cell>
          <cell r="C10795" t="str">
            <v>M</v>
          </cell>
          <cell r="D10795">
            <v>2</v>
          </cell>
          <cell r="E10795">
            <v>21.24</v>
          </cell>
          <cell r="F10795">
            <v>25.91</v>
          </cell>
          <cell r="H10795">
            <v>32.35</v>
          </cell>
          <cell r="I10795" t="str">
            <v>MATE MHIS 21006</v>
          </cell>
        </row>
        <row r="10796">
          <cell r="B10796" t="str">
            <v>) E = 3,35MM - 7,07KG/M</v>
          </cell>
        </row>
        <row r="10797">
          <cell r="A10797">
            <v>13039</v>
          </cell>
          <cell r="B10797" t="str">
            <v>TUBO ACO PRETO SEM COSTURA SCHEDULE 10 DN INT 14" E = 6,35MM</v>
          </cell>
          <cell r="C10797" t="str">
            <v>M</v>
          </cell>
          <cell r="D10797">
            <v>2</v>
          </cell>
          <cell r="E10797">
            <v>222.86</v>
          </cell>
          <cell r="F10797">
            <v>357.95</v>
          </cell>
          <cell r="H10797">
            <v>426.79</v>
          </cell>
          <cell r="I10797" t="str">
            <v>MATE POCO 13039</v>
          </cell>
        </row>
        <row r="10798">
          <cell r="B10798" t="str">
            <v>- 54,69KG/M</v>
          </cell>
        </row>
        <row r="10799">
          <cell r="A10799">
            <v>13040</v>
          </cell>
          <cell r="B10799" t="str">
            <v>TUBO ACO PRETO SEM COSTURA SCHEDULE 10 DN INT 16" E = 6,35MM</v>
          </cell>
          <cell r="C10799" t="str">
            <v>M</v>
          </cell>
          <cell r="D10799">
            <v>2</v>
          </cell>
          <cell r="E10799">
            <v>245.57</v>
          </cell>
          <cell r="F10799">
            <v>394.42</v>
          </cell>
          <cell r="H10799">
            <v>470.28</v>
          </cell>
          <cell r="I10799" t="str">
            <v>MATE POCO 13040</v>
          </cell>
        </row>
        <row r="10800">
          <cell r="B10800" t="str">
            <v>- 62,57KG/M</v>
          </cell>
        </row>
        <row r="10801">
          <cell r="A10801">
            <v>13041</v>
          </cell>
          <cell r="B10801" t="str">
            <v>TUBO ACO PRETO SEM COSTURA SCHEDULE 10 DN INT 18" E = 6,35MM</v>
          </cell>
          <cell r="C10801" t="str">
            <v>M</v>
          </cell>
          <cell r="D10801">
            <v>2</v>
          </cell>
          <cell r="E10801">
            <v>276.76</v>
          </cell>
          <cell r="F10801">
            <v>444.51</v>
          </cell>
          <cell r="H10801">
            <v>530</v>
          </cell>
          <cell r="I10801" t="str">
            <v>MATE POCO 13041</v>
          </cell>
        </row>
        <row r="10802">
          <cell r="B10802" t="str">
            <v>- 70,52KG/M</v>
          </cell>
        </row>
        <row r="10803">
          <cell r="A10803">
            <v>13042</v>
          </cell>
          <cell r="B10803" t="str">
            <v>TUBO ACO PRETO SEM COSTURA SCHEDULE 10 DN INT 20" E = 6,35MM</v>
          </cell>
          <cell r="C10803" t="str">
            <v>M</v>
          </cell>
          <cell r="D10803">
            <v>2</v>
          </cell>
          <cell r="E10803">
            <v>331.09</v>
          </cell>
          <cell r="F10803">
            <v>531.78</v>
          </cell>
          <cell r="H10803">
            <v>634.04999999999995</v>
          </cell>
          <cell r="I10803" t="str">
            <v>MATE POCO 13042</v>
          </cell>
        </row>
        <row r="10804">
          <cell r="B10804" t="str">
            <v>- 78,46KG/M</v>
          </cell>
        </row>
        <row r="10805">
          <cell r="A10805">
            <v>13043</v>
          </cell>
          <cell r="B10805" t="str">
            <v>TUBO ACO PRETO SEM COSTURA SCHEDULE 10 DN INT 22" E = 6,35MM</v>
          </cell>
          <cell r="C10805" t="str">
            <v>M</v>
          </cell>
          <cell r="D10805">
            <v>2</v>
          </cell>
          <cell r="E10805">
            <v>378.4</v>
          </cell>
          <cell r="F10805">
            <v>607.76</v>
          </cell>
          <cell r="H10805">
            <v>724.65</v>
          </cell>
          <cell r="I10805" t="str">
            <v>MATE POCO 13043</v>
          </cell>
        </row>
        <row r="10806">
          <cell r="B10806" t="str">
            <v>- 86,41KG/M</v>
          </cell>
        </row>
        <row r="10807">
          <cell r="A10807" t="str">
            <v>ÓDIGO</v>
          </cell>
          <cell r="B10807" t="str">
            <v>| DESCRIÇÃO DO INSUMO</v>
          </cell>
          <cell r="C10807" t="str">
            <v>| UNID.</v>
          </cell>
          <cell r="D10807" t="str">
            <v>| CAT.</v>
          </cell>
          <cell r="E10807" t="str">
            <v>P R E Ç O</v>
          </cell>
          <cell r="F10807" t="str">
            <v>S  C A L C</v>
          </cell>
          <cell r="G10807" t="str">
            <v>U L A</v>
          </cell>
          <cell r="H10807" t="str">
            <v>D O S  |</v>
          </cell>
          <cell r="I10807" t="str">
            <v>COD.INTELIGENTE</v>
          </cell>
        </row>
        <row r="10808">
          <cell r="D10808">
            <v>1</v>
          </cell>
          <cell r="E10808" t="str">
            <v>.QUARTIL</v>
          </cell>
          <cell r="F10808" t="str">
            <v>MEDIANO</v>
          </cell>
          <cell r="G10808">
            <v>3</v>
          </cell>
          <cell r="H10808" t="str">
            <v>.QUARTIL</v>
          </cell>
        </row>
        <row r="10810">
          <cell r="A10810" t="str">
            <v>íNCULO..</v>
          </cell>
          <cell r="B10810" t="str">
            <v>...: NACIONAL CAIXA</v>
          </cell>
        </row>
        <row r="10812">
          <cell r="A10812">
            <v>13044</v>
          </cell>
          <cell r="B10812" t="str">
            <v>TUBO ACO PRETO SEM COSTURA SCHEDULE 10 DN INT 24" E = 6,35MM</v>
          </cell>
          <cell r="C10812" t="str">
            <v>M</v>
          </cell>
          <cell r="D10812">
            <v>2</v>
          </cell>
          <cell r="E10812">
            <v>436.31</v>
          </cell>
          <cell r="F10812">
            <v>700.77</v>
          </cell>
          <cell r="H10812">
            <v>835.55</v>
          </cell>
          <cell r="I10812" t="str">
            <v>MATE POCO 13044</v>
          </cell>
        </row>
        <row r="10813">
          <cell r="B10813" t="str">
            <v>- 94,35KG/M</v>
          </cell>
        </row>
        <row r="10814">
          <cell r="A10814">
            <v>7665</v>
          </cell>
          <cell r="B10814" t="str">
            <v>TUBO ACO PRETO SEM COSTURA SCHEDULE 20 DN INT 10" E = 6,35MM</v>
          </cell>
          <cell r="C10814" t="str">
            <v>M</v>
          </cell>
          <cell r="D10814">
            <v>2</v>
          </cell>
          <cell r="E10814">
            <v>181.19</v>
          </cell>
          <cell r="F10814">
            <v>291.02</v>
          </cell>
          <cell r="H10814">
            <v>347</v>
          </cell>
          <cell r="I10814" t="str">
            <v>MATE POCO 7665</v>
          </cell>
        </row>
        <row r="10815">
          <cell r="B10815" t="str">
            <v>- 41,74KG/M</v>
          </cell>
        </row>
        <row r="10816">
          <cell r="A10816">
            <v>7664</v>
          </cell>
          <cell r="B10816" t="str">
            <v>TUBO ACO PRETO SEM COSTURA SCHEDULE 20 DN INT 12" E = 6,35MM</v>
          </cell>
          <cell r="C10816" t="str">
            <v>M</v>
          </cell>
          <cell r="D10816">
            <v>2</v>
          </cell>
          <cell r="E10816">
            <v>232.02</v>
          </cell>
          <cell r="F10816">
            <v>372.65</v>
          </cell>
          <cell r="H10816">
            <v>444.32</v>
          </cell>
          <cell r="I10816" t="str">
            <v>MATE POCO 7664</v>
          </cell>
        </row>
        <row r="10817">
          <cell r="B10817" t="str">
            <v>- 49,57KG/M</v>
          </cell>
        </row>
        <row r="10818">
          <cell r="A10818">
            <v>13048</v>
          </cell>
          <cell r="B10818" t="str">
            <v>TUBO ACO PRETO SEM COSTURA SCHEDULE 20 DN INT 14" E = 7,92MM</v>
          </cell>
          <cell r="C10818" t="str">
            <v>M</v>
          </cell>
          <cell r="D10818">
            <v>2</v>
          </cell>
          <cell r="E10818">
            <v>328.58</v>
          </cell>
          <cell r="F10818">
            <v>527.75</v>
          </cell>
          <cell r="H10818">
            <v>629.25</v>
          </cell>
          <cell r="I10818" t="str">
            <v>MATE POCO 13048</v>
          </cell>
        </row>
        <row r="10819">
          <cell r="B10819" t="str">
            <v>- 67,89KG/M</v>
          </cell>
        </row>
        <row r="10820">
          <cell r="A10820">
            <v>13049</v>
          </cell>
          <cell r="B10820" t="str">
            <v>TUBO ACO PRETO SEM COSTURA SCHEDULE 20 DN INT 16" E = 7,92MM</v>
          </cell>
          <cell r="C10820" t="str">
            <v>M</v>
          </cell>
          <cell r="D10820">
            <v>2</v>
          </cell>
          <cell r="E10820">
            <v>334.87</v>
          </cell>
          <cell r="F10820">
            <v>537.85</v>
          </cell>
          <cell r="H10820">
            <v>641.29</v>
          </cell>
          <cell r="I10820" t="str">
            <v>MATE POCO 13049</v>
          </cell>
        </row>
        <row r="10821">
          <cell r="B10821" t="str">
            <v>- 77,78KG/M</v>
          </cell>
        </row>
        <row r="10822">
          <cell r="A10822">
            <v>20978</v>
          </cell>
          <cell r="B10822" t="str">
            <v>TUBO ACO PRETO SEM COSTURA SCHEDULE 20 DN INT 22" E = 9,52MM</v>
          </cell>
          <cell r="C10822" t="str">
            <v>M</v>
          </cell>
          <cell r="D10822">
            <v>2</v>
          </cell>
          <cell r="E10822">
            <v>809.18</v>
          </cell>
          <cell r="F10822">
            <v>1299.6400000000001</v>
          </cell>
          <cell r="H10822">
            <v>1549.6</v>
          </cell>
          <cell r="I10822" t="str">
            <v>MATE POCO 20978</v>
          </cell>
        </row>
        <row r="10823">
          <cell r="B10823" t="str">
            <v>- 128,88KG/M</v>
          </cell>
        </row>
        <row r="10824">
          <cell r="A10824">
            <v>20979</v>
          </cell>
          <cell r="B10824" t="str">
            <v>TUBO ACO PRETO SEM COSTURA SCHEDULE 20 DN INT 24" E = 9,52MM</v>
          </cell>
          <cell r="C10824" t="str">
            <v>M</v>
          </cell>
          <cell r="D10824">
            <v>2</v>
          </cell>
          <cell r="E10824">
            <v>971.15</v>
          </cell>
          <cell r="F10824">
            <v>1559.8</v>
          </cell>
          <cell r="H10824">
            <v>1859.79</v>
          </cell>
          <cell r="I10824" t="str">
            <v>MATE POCO 20979</v>
          </cell>
        </row>
        <row r="10825">
          <cell r="B10825" t="str">
            <v>- 140,80KG/M</v>
          </cell>
        </row>
        <row r="10826">
          <cell r="A10826">
            <v>7690</v>
          </cell>
          <cell r="B10826" t="str">
            <v>TUBO ACO PRETO SEM COSTURA SCHEDULE 20 DN INT 8" E = 6,35MM</v>
          </cell>
          <cell r="C10826" t="str">
            <v>M</v>
          </cell>
          <cell r="D10826">
            <v>2</v>
          </cell>
          <cell r="E10826">
            <v>132.65</v>
          </cell>
          <cell r="F10826">
            <v>213.05</v>
          </cell>
          <cell r="H10826">
            <v>254.03</v>
          </cell>
          <cell r="I10826" t="str">
            <v>MATE POCO 7690</v>
          </cell>
        </row>
        <row r="10827">
          <cell r="B10827" t="str">
            <v>- 33,27KG/M</v>
          </cell>
        </row>
        <row r="10828">
          <cell r="A10828">
            <v>13052</v>
          </cell>
          <cell r="B10828" t="str">
            <v>TUBO ACO PRETO SEM COSTURA SCHEDULE 30 DN INT 10" E = 7,80MM</v>
          </cell>
          <cell r="C10828" t="str">
            <v>M</v>
          </cell>
          <cell r="D10828">
            <v>2</v>
          </cell>
          <cell r="E10828">
            <v>237.72</v>
          </cell>
          <cell r="F10828">
            <v>381.81</v>
          </cell>
          <cell r="H10828">
            <v>455.24</v>
          </cell>
          <cell r="I10828" t="str">
            <v>MATE POCO 13052</v>
          </cell>
        </row>
        <row r="10829">
          <cell r="B10829" t="str">
            <v>- 50,95KG/M</v>
          </cell>
        </row>
        <row r="10830">
          <cell r="A10830">
            <v>13053</v>
          </cell>
          <cell r="B10830" t="str">
            <v>TUBO ACO PRETO SEM COSTURA SCHEDULE 30 DN INT 12" E = 8,38MM</v>
          </cell>
          <cell r="C10830" t="str">
            <v>M</v>
          </cell>
          <cell r="D10830">
            <v>2</v>
          </cell>
          <cell r="E10830">
            <v>350.02</v>
          </cell>
          <cell r="F10830">
            <v>562.17999999999995</v>
          </cell>
          <cell r="H10830">
            <v>670.3</v>
          </cell>
          <cell r="I10830" t="str">
            <v>MATE POCO 13053</v>
          </cell>
        </row>
        <row r="10831">
          <cell r="B10831" t="str">
            <v>- 65,13KG/M</v>
          </cell>
        </row>
        <row r="10832">
          <cell r="A10832">
            <v>20981</v>
          </cell>
          <cell r="B10832" t="str">
            <v>TUBO ACO PRETO SEM COSTURA SCHEDULE 30 DN INT 14 E = 9,52MM</v>
          </cell>
          <cell r="C10832" t="str">
            <v>M</v>
          </cell>
          <cell r="D10832">
            <v>2</v>
          </cell>
          <cell r="E10832">
            <v>436.49</v>
          </cell>
          <cell r="F10832">
            <v>701.07</v>
          </cell>
          <cell r="H10832">
            <v>835.9</v>
          </cell>
          <cell r="I10832" t="str">
            <v>MATE POCO 20981</v>
          </cell>
        </row>
        <row r="10833">
          <cell r="B10833" t="str">
            <v>- 81,20KG/M</v>
          </cell>
        </row>
        <row r="10834">
          <cell r="A10834">
            <v>20982</v>
          </cell>
          <cell r="B10834" t="str">
            <v>TUBO ACO PRETO SEM COSTURA SCHEDULE 30 DN INT 16" E = 9,52MM</v>
          </cell>
          <cell r="C10834" t="str">
            <v>M</v>
          </cell>
          <cell r="D10834">
            <v>2</v>
          </cell>
          <cell r="E10834">
            <v>1114.76</v>
          </cell>
          <cell r="F10834">
            <v>1790.45</v>
          </cell>
          <cell r="H10834">
            <v>2134.8000000000002</v>
          </cell>
          <cell r="I10834" t="str">
            <v>MATE POCO 20982</v>
          </cell>
        </row>
        <row r="10835">
          <cell r="B10835" t="str">
            <v>- 93,19KG/M</v>
          </cell>
        </row>
        <row r="10836">
          <cell r="A10836">
            <v>20983</v>
          </cell>
          <cell r="B10836" t="str">
            <v>TUBO ACO PRETO SEM COSTURA SCHEDULE 30 DN INT 18" E = 11,13M</v>
          </cell>
          <cell r="C10836" t="str">
            <v>M</v>
          </cell>
          <cell r="D10836">
            <v>2</v>
          </cell>
          <cell r="E10836">
            <v>1462.26</v>
          </cell>
          <cell r="F10836">
            <v>2348.58</v>
          </cell>
          <cell r="H10836">
            <v>2800.27</v>
          </cell>
          <cell r="I10836" t="str">
            <v>MATE POCO 20983</v>
          </cell>
        </row>
        <row r="10837">
          <cell r="B10837" t="str">
            <v>M - 122,24KG/M</v>
          </cell>
        </row>
        <row r="10838">
          <cell r="A10838" t="str">
            <v>ÓDIGO</v>
          </cell>
          <cell r="B10838" t="str">
            <v>| DESCRIÇÃO DO INSUMO</v>
          </cell>
          <cell r="C10838" t="str">
            <v>| UNID.</v>
          </cell>
          <cell r="D10838" t="str">
            <v>| CAT.</v>
          </cell>
          <cell r="E10838" t="str">
            <v>P R E Ç O</v>
          </cell>
          <cell r="F10838" t="str">
            <v>S  C A L C</v>
          </cell>
          <cell r="G10838" t="str">
            <v>U L A</v>
          </cell>
          <cell r="H10838" t="str">
            <v>D O S  |</v>
          </cell>
          <cell r="I10838" t="str">
            <v>COD.INTELIGENTE</v>
          </cell>
        </row>
        <row r="10839">
          <cell r="D10839">
            <v>1</v>
          </cell>
          <cell r="E10839" t="str">
            <v>.QUARTIL</v>
          </cell>
          <cell r="F10839" t="str">
            <v>MEDIANO</v>
          </cell>
          <cell r="G10839">
            <v>3</v>
          </cell>
          <cell r="H10839" t="str">
            <v>.QUARTIL</v>
          </cell>
        </row>
        <row r="10841">
          <cell r="A10841" t="str">
            <v>íNCULO..</v>
          </cell>
          <cell r="B10841" t="str">
            <v>...: NACIONAL CAIXA</v>
          </cell>
        </row>
        <row r="10843">
          <cell r="A10843">
            <v>20984</v>
          </cell>
          <cell r="B10843" t="str">
            <v>TUBO ACO PRETO SEM COSTURA SCHEDULE 30 DN INT 20" E = 12,70M</v>
          </cell>
          <cell r="C10843" t="str">
            <v>M</v>
          </cell>
          <cell r="D10843">
            <v>2</v>
          </cell>
          <cell r="E10843">
            <v>1973.17</v>
          </cell>
          <cell r="F10843">
            <v>3169.17</v>
          </cell>
          <cell r="H10843">
            <v>3778.68</v>
          </cell>
          <cell r="I10843" t="str">
            <v>MATE POCO 20984</v>
          </cell>
        </row>
        <row r="10844">
          <cell r="B10844" t="str">
            <v>M - 164,95KG/M</v>
          </cell>
        </row>
        <row r="10845">
          <cell r="A10845">
            <v>13054</v>
          </cell>
          <cell r="B10845" t="str">
            <v>TUBO ACO PRETO SEM COSTURA SCHEDULE 30 DN INT 22" E = 12,70M</v>
          </cell>
          <cell r="C10845" t="str">
            <v>M</v>
          </cell>
          <cell r="D10845">
            <v>2</v>
          </cell>
          <cell r="E10845">
            <v>2180.5300000000002</v>
          </cell>
          <cell r="F10845">
            <v>3502.21</v>
          </cell>
          <cell r="H10845">
            <v>4175.78</v>
          </cell>
          <cell r="I10845" t="str">
            <v>MATE POCO 13054</v>
          </cell>
        </row>
        <row r="10846">
          <cell r="B10846" t="str">
            <v>M - 182,32KG/M</v>
          </cell>
        </row>
        <row r="10847">
          <cell r="A10847">
            <v>20985</v>
          </cell>
          <cell r="B10847" t="str">
            <v>TUBO ACO PRETO SEM COSTURA SCHEDULE 30 DN INT 24" E = 14,27M</v>
          </cell>
          <cell r="C10847" t="str">
            <v>M</v>
          </cell>
          <cell r="D10847">
            <v>2</v>
          </cell>
          <cell r="E10847">
            <v>2670.99</v>
          </cell>
          <cell r="F10847">
            <v>4289.95</v>
          </cell>
          <cell r="H10847">
            <v>5115.0200000000004</v>
          </cell>
          <cell r="I10847" t="str">
            <v>MATE POCO 20985</v>
          </cell>
        </row>
        <row r="10848">
          <cell r="B10848" t="str">
            <v>M - 209,33KG/M</v>
          </cell>
        </row>
        <row r="10849">
          <cell r="A10849">
            <v>20980</v>
          </cell>
          <cell r="B10849" t="str">
            <v>TUBO ACO PRETO SEM COSTURA SCHEDULE 30 DN INT 8" E = 7,04MM</v>
          </cell>
          <cell r="C10849" t="str">
            <v>M</v>
          </cell>
          <cell r="D10849">
            <v>2</v>
          </cell>
          <cell r="E10849">
            <v>174.22</v>
          </cell>
          <cell r="F10849">
            <v>279.82</v>
          </cell>
          <cell r="H10849">
            <v>333.64</v>
          </cell>
          <cell r="I10849" t="str">
            <v>MATE POCO 20980</v>
          </cell>
        </row>
        <row r="10850">
          <cell r="B10850" t="str">
            <v>- 36,75KG/M</v>
          </cell>
        </row>
        <row r="10851">
          <cell r="A10851">
            <v>13124</v>
          </cell>
          <cell r="B10851" t="str">
            <v>TUBO ACO PRETO SEM COSTURA SCHEDULE 40/NBR 5590 DN INT 1 1/2</v>
          </cell>
          <cell r="C10851" t="str">
            <v>M</v>
          </cell>
          <cell r="D10851">
            <v>2</v>
          </cell>
          <cell r="E10851">
            <v>20.329999999999998</v>
          </cell>
          <cell r="F10851">
            <v>32.65</v>
          </cell>
          <cell r="H10851">
            <v>38.93</v>
          </cell>
          <cell r="I10851" t="str">
            <v>MATE POCO 13124</v>
          </cell>
        </row>
        <row r="10852">
          <cell r="B10852" t="str">
            <v>" E = 3,68MM - 4,05KG/M</v>
          </cell>
        </row>
        <row r="10853">
          <cell r="A10853">
            <v>13125</v>
          </cell>
          <cell r="B10853" t="str">
            <v>TUBO ACO PRETO SEM COSTURA SCHEDULE 40/NBR 5590 DN INT 1 1/4</v>
          </cell>
          <cell r="C10853" t="str">
            <v>M</v>
          </cell>
          <cell r="D10853">
            <v>2</v>
          </cell>
          <cell r="E10853">
            <v>17.86</v>
          </cell>
          <cell r="F10853">
            <v>28.69</v>
          </cell>
          <cell r="H10853">
            <v>34.21</v>
          </cell>
          <cell r="I10853" t="str">
            <v>MATE POCO 13125</v>
          </cell>
        </row>
        <row r="10854">
          <cell r="B10854" t="str">
            <v>" E = 3,56MM - 3,38KG/M</v>
          </cell>
        </row>
        <row r="10855">
          <cell r="B10855" t="str">
            <v>CTO DINAMICO 16/26,2 T**CAIXA**</v>
          </cell>
        </row>
        <row r="10856">
          <cell r="A10856">
            <v>13127</v>
          </cell>
          <cell r="B10856" t="str">
            <v>TUBO ACO PRETO SEM COSTURA SCHEDULE 40/NBR 5590 DN INT 1/2"</v>
          </cell>
          <cell r="C10856" t="str">
            <v>M</v>
          </cell>
          <cell r="D10856">
            <v>2</v>
          </cell>
          <cell r="E10856">
            <v>9.86</v>
          </cell>
          <cell r="F10856">
            <v>15.84</v>
          </cell>
          <cell r="H10856">
            <v>18.88</v>
          </cell>
          <cell r="I10856" t="str">
            <v>MATE POCO 13127</v>
          </cell>
        </row>
        <row r="10857">
          <cell r="B10857" t="str">
            <v>E = 2,77MM - 1,27KG/M</v>
          </cell>
        </row>
        <row r="10858">
          <cell r="A10858">
            <v>20987</v>
          </cell>
          <cell r="B10858" t="str">
            <v>TUBO ACO PRETO SEM COSTURA SCHEDULE 40/NBR 5590 DN INT 1/4"</v>
          </cell>
          <cell r="C10858" t="str">
            <v>M</v>
          </cell>
          <cell r="D10858">
            <v>2</v>
          </cell>
          <cell r="E10858">
            <v>6.53</v>
          </cell>
          <cell r="F10858">
            <v>10.49</v>
          </cell>
          <cell r="H10858">
            <v>12.5</v>
          </cell>
          <cell r="I10858" t="str">
            <v>MATE POCO 20987</v>
          </cell>
        </row>
        <row r="10859">
          <cell r="B10859" t="str">
            <v>E = 2,24MM - 0,63KG/M</v>
          </cell>
        </row>
        <row r="10860">
          <cell r="A10860">
            <v>21146</v>
          </cell>
          <cell r="B10860" t="str">
            <v>TUBO ACO PRETO SEM COSTURA SCHEDULE 40/NBR 5590 DN INT 1" E</v>
          </cell>
          <cell r="C10860" t="str">
            <v>M</v>
          </cell>
          <cell r="D10860">
            <v>2</v>
          </cell>
          <cell r="E10860">
            <v>12.62</v>
          </cell>
          <cell r="F10860">
            <v>20.27</v>
          </cell>
          <cell r="H10860">
            <v>24.17</v>
          </cell>
          <cell r="I10860" t="str">
            <v>MATE POCO 21146</v>
          </cell>
        </row>
        <row r="10861">
          <cell r="B10861" t="str">
            <v>= 3,38MM - 2,50KG/M</v>
          </cell>
        </row>
        <row r="10862">
          <cell r="A10862">
            <v>7689</v>
          </cell>
          <cell r="B10862" t="str">
            <v>TUBO ACO PRETO SEM COSTURA SCHEDULE 40/NBR 5590 DN INT 10" E</v>
          </cell>
          <cell r="C10862" t="str">
            <v>M</v>
          </cell>
          <cell r="D10862">
            <v>2</v>
          </cell>
          <cell r="E10862">
            <v>284.99</v>
          </cell>
          <cell r="F10862">
            <v>457.74</v>
          </cell>
          <cell r="H10862">
            <v>545.78</v>
          </cell>
          <cell r="I10862" t="str">
            <v>MATE POCO 7689</v>
          </cell>
        </row>
        <row r="10863">
          <cell r="B10863" t="str">
            <v>= 9,27MM - 60,31KG/M</v>
          </cell>
        </row>
        <row r="10864">
          <cell r="A10864">
            <v>13055</v>
          </cell>
          <cell r="B10864" t="str">
            <v>TUBO ACO PRETO SEM COSTURA SCHEDULE 40/NBR 5590 DN INT 12" E</v>
          </cell>
          <cell r="C10864" t="str">
            <v>M</v>
          </cell>
          <cell r="D10864">
            <v>2</v>
          </cell>
          <cell r="E10864">
            <v>423.88</v>
          </cell>
          <cell r="F10864">
            <v>680.8</v>
          </cell>
          <cell r="H10864">
            <v>811.74</v>
          </cell>
          <cell r="I10864" t="str">
            <v>MATE POCO 13055</v>
          </cell>
        </row>
        <row r="10865">
          <cell r="B10865" t="str">
            <v>= 10,31MM - 79,70KG/M</v>
          </cell>
        </row>
        <row r="10866">
          <cell r="A10866">
            <v>20989</v>
          </cell>
          <cell r="B10866" t="str">
            <v>TUBO ACO PRETO SEM COSTURA SCHEDULE 40/NBR 5590 DN INT 14" E</v>
          </cell>
          <cell r="C10866" t="str">
            <v>M</v>
          </cell>
          <cell r="D10866">
            <v>2</v>
          </cell>
          <cell r="E10866">
            <v>502.96</v>
          </cell>
          <cell r="F10866">
            <v>807.81</v>
          </cell>
          <cell r="H10866">
            <v>963.18</v>
          </cell>
          <cell r="I10866" t="str">
            <v>MATE POCO 20989</v>
          </cell>
        </row>
        <row r="10867">
          <cell r="B10867" t="str">
            <v>= 11,13MM - 94,55KG/M</v>
          </cell>
        </row>
        <row r="10868">
          <cell r="A10868">
            <v>21147</v>
          </cell>
          <cell r="B10868" t="str">
            <v>TUBO ACO PRETO SEM COSTURA SCHEDULE 40/NBR 5590 DN INT 2 1/2</v>
          </cell>
          <cell r="C10868" t="str">
            <v>M</v>
          </cell>
          <cell r="D10868">
            <v>2</v>
          </cell>
          <cell r="E10868">
            <v>34.36</v>
          </cell>
          <cell r="F10868">
            <v>55.19</v>
          </cell>
          <cell r="H10868">
            <v>65.8</v>
          </cell>
          <cell r="I10868" t="str">
            <v>MATE POCO 21147</v>
          </cell>
        </row>
        <row r="10869">
          <cell r="A10869" t="str">
            <v>ÓDIGO</v>
          </cell>
          <cell r="B10869" t="str">
            <v>| DESCRIÇÃO DO INSUMO</v>
          </cell>
          <cell r="C10869" t="str">
            <v>| UNID.</v>
          </cell>
          <cell r="D10869" t="str">
            <v>| CAT.</v>
          </cell>
          <cell r="E10869" t="str">
            <v>P R E Ç O</v>
          </cell>
          <cell r="F10869" t="str">
            <v>S  C A L C</v>
          </cell>
          <cell r="G10869" t="str">
            <v>U L A</v>
          </cell>
          <cell r="H10869" t="str">
            <v>D O S  |</v>
          </cell>
          <cell r="I10869" t="str">
            <v>COD.INTELIGENTE</v>
          </cell>
        </row>
        <row r="10870">
          <cell r="D10870">
            <v>1</v>
          </cell>
          <cell r="E10870" t="str">
            <v>.QUARTIL</v>
          </cell>
          <cell r="F10870" t="str">
            <v>MEDIANO</v>
          </cell>
          <cell r="G10870">
            <v>3</v>
          </cell>
          <cell r="H10870" t="str">
            <v>.QUARTIL</v>
          </cell>
        </row>
        <row r="10872">
          <cell r="A10872" t="str">
            <v>íNCULO..</v>
          </cell>
          <cell r="B10872" t="str">
            <v>...: NACIONAL CAIXA</v>
          </cell>
        </row>
        <row r="10874">
          <cell r="B10874" t="str">
            <v>" E = 5,16MM - 8,62KG/M</v>
          </cell>
        </row>
        <row r="10875">
          <cell r="A10875">
            <v>21148</v>
          </cell>
          <cell r="B10875" t="str">
            <v>TUBO ACO PRETO SEM COSTURA SCHEDULE 40/NBR 5590 DN INT 2" E</v>
          </cell>
          <cell r="C10875" t="str">
            <v>M</v>
          </cell>
          <cell r="D10875">
            <v>1</v>
          </cell>
          <cell r="E10875">
            <v>27.42</v>
          </cell>
          <cell r="F10875">
            <v>44.04</v>
          </cell>
          <cell r="H10875">
            <v>52.51</v>
          </cell>
          <cell r="I10875" t="str">
            <v>MATE POCO 21148</v>
          </cell>
        </row>
        <row r="10876">
          <cell r="B10876" t="str">
            <v>= 3,91MM - 5,43KG/M</v>
          </cell>
        </row>
        <row r="10877">
          <cell r="A10877">
            <v>21150</v>
          </cell>
          <cell r="B10877" t="str">
            <v>TUBO ACO PRETO SEM COSTURA SCHEDULE 40/NBR 5590 DN INT 3/4"</v>
          </cell>
          <cell r="C10877" t="str">
            <v>M</v>
          </cell>
          <cell r="D10877">
            <v>2</v>
          </cell>
          <cell r="E10877">
            <v>11.27</v>
          </cell>
          <cell r="F10877">
            <v>18.11</v>
          </cell>
          <cell r="H10877">
            <v>21.59</v>
          </cell>
          <cell r="I10877" t="str">
            <v>MATE POCO 21150</v>
          </cell>
        </row>
        <row r="10878">
          <cell r="B10878" t="str">
            <v>E = 2,87MM - 1,69KG/M</v>
          </cell>
        </row>
        <row r="10879">
          <cell r="A10879">
            <v>20988</v>
          </cell>
          <cell r="B10879" t="str">
            <v>TUBO ACO PRETO SEM COSTURA SCHEDULE 40/NBR 5590 DN INT 3/8"</v>
          </cell>
          <cell r="C10879" t="str">
            <v>M</v>
          </cell>
          <cell r="D10879">
            <v>2</v>
          </cell>
          <cell r="E10879">
            <v>8.56</v>
          </cell>
          <cell r="F10879">
            <v>13.74</v>
          </cell>
          <cell r="H10879">
            <v>16.39</v>
          </cell>
          <cell r="I10879" t="str">
            <v>MATE POCO 20988</v>
          </cell>
        </row>
        <row r="10880">
          <cell r="B10880" t="str">
            <v>E = 2,31MM - 0,85KG/M</v>
          </cell>
        </row>
        <row r="10881">
          <cell r="A10881">
            <v>21149</v>
          </cell>
          <cell r="B10881" t="str">
            <v>TUBO ACO PRETO SEM COSTURA SCHEDULE 40/NBR 5590 DN INT 3" E</v>
          </cell>
          <cell r="C10881" t="str">
            <v>M</v>
          </cell>
          <cell r="D10881">
            <v>2</v>
          </cell>
          <cell r="E10881">
            <v>41.63</v>
          </cell>
          <cell r="F10881">
            <v>66.87</v>
          </cell>
          <cell r="H10881">
            <v>79.73</v>
          </cell>
          <cell r="I10881" t="str">
            <v>MATE POCO 21149</v>
          </cell>
        </row>
        <row r="10882">
          <cell r="B10882" t="str">
            <v>= 5,49MM - 11,28KG/M</v>
          </cell>
        </row>
        <row r="10883">
          <cell r="A10883">
            <v>21151</v>
          </cell>
          <cell r="B10883" t="str">
            <v>TUBO ACO PRETO SEM COSTURA SCHEDULE 40/NBR 5590 DN INT 4" E</v>
          </cell>
          <cell r="C10883" t="str">
            <v>M</v>
          </cell>
          <cell r="D10883">
            <v>2</v>
          </cell>
          <cell r="E10883">
            <v>65.92</v>
          </cell>
          <cell r="F10883">
            <v>105.87</v>
          </cell>
          <cell r="H10883">
            <v>126.24</v>
          </cell>
          <cell r="I10883" t="str">
            <v>MATE POCO 21151</v>
          </cell>
        </row>
        <row r="10884">
          <cell r="B10884" t="str">
            <v>= 6,02MM - 16,06KG/M</v>
          </cell>
        </row>
        <row r="10885">
          <cell r="A10885">
            <v>13133</v>
          </cell>
          <cell r="B10885" t="str">
            <v>TUBO ACO PRETO SEM COSTURA SCHEDULE 40/NBR 5590 DN INT 5" E</v>
          </cell>
          <cell r="C10885" t="str">
            <v>M</v>
          </cell>
          <cell r="D10885">
            <v>2</v>
          </cell>
          <cell r="E10885">
            <v>89.96</v>
          </cell>
          <cell r="F10885">
            <v>144.47999999999999</v>
          </cell>
          <cell r="H10885">
            <v>172.27</v>
          </cell>
          <cell r="I10885" t="str">
            <v>MATE POCO 13133</v>
          </cell>
        </row>
        <row r="10886">
          <cell r="B10886" t="str">
            <v>= 6,55MM - 21,76KG/M</v>
          </cell>
        </row>
        <row r="10887">
          <cell r="A10887">
            <v>7672</v>
          </cell>
          <cell r="B10887" t="str">
            <v>TUBO ACO PRETO SEM COSTURA SCHEDULE 40/NBR 5590 DN INT 6" E</v>
          </cell>
          <cell r="C10887" t="str">
            <v>M</v>
          </cell>
          <cell r="D10887">
            <v>2</v>
          </cell>
          <cell r="E10887">
            <v>108.49</v>
          </cell>
          <cell r="F10887">
            <v>174.25</v>
          </cell>
          <cell r="H10887">
            <v>207.77</v>
          </cell>
          <cell r="I10887" t="str">
            <v>MATE POCO 7672</v>
          </cell>
        </row>
        <row r="10888">
          <cell r="B10888" t="str">
            <v>= 7,11MM - 28,26KG/M</v>
          </cell>
        </row>
        <row r="10889">
          <cell r="A10889">
            <v>7661</v>
          </cell>
          <cell r="B10889" t="str">
            <v>TUBO ACO PRETO SEM COSTURA SCHEDULE 40/NBR 5590 DN INT 8" E</v>
          </cell>
          <cell r="C10889" t="str">
            <v>M</v>
          </cell>
          <cell r="D10889">
            <v>2</v>
          </cell>
          <cell r="E10889">
            <v>199.77</v>
          </cell>
          <cell r="F10889">
            <v>320.86</v>
          </cell>
          <cell r="H10889">
            <v>382.57</v>
          </cell>
          <cell r="I10889" t="str">
            <v>MATE POCO 7661</v>
          </cell>
        </row>
        <row r="10890">
          <cell r="B10890" t="str">
            <v>= 8,18MM - 42,55KG/M</v>
          </cell>
        </row>
        <row r="10891">
          <cell r="A10891">
            <v>13134</v>
          </cell>
          <cell r="B10891" t="str">
            <v>TUBO ACO PRETO SEM COSTURA SCHEDULE 80 DN INT 1 1/2" E = 5,0</v>
          </cell>
          <cell r="C10891" t="str">
            <v>M</v>
          </cell>
          <cell r="D10891">
            <v>2</v>
          </cell>
          <cell r="E10891">
            <v>28.75</v>
          </cell>
          <cell r="F10891">
            <v>46.18</v>
          </cell>
          <cell r="H10891">
            <v>55.06</v>
          </cell>
          <cell r="I10891" t="str">
            <v>MATE POCO 13134</v>
          </cell>
        </row>
        <row r="10892">
          <cell r="B10892" t="str">
            <v>8MM - 5,41KG/M</v>
          </cell>
        </row>
        <row r="10893">
          <cell r="A10893">
            <v>13135</v>
          </cell>
          <cell r="B10893" t="str">
            <v>TUBO ACO PRETO SEM COSTURA SCHEDULE 80 DN INT 1 1/4" E = 4,8</v>
          </cell>
          <cell r="C10893" t="str">
            <v>M</v>
          </cell>
          <cell r="D10893">
            <v>2</v>
          </cell>
          <cell r="E10893">
            <v>23.76</v>
          </cell>
          <cell r="F10893">
            <v>38.159999999999997</v>
          </cell>
          <cell r="H10893">
            <v>45.5</v>
          </cell>
          <cell r="I10893" t="str">
            <v>MATE POCO 13135</v>
          </cell>
        </row>
        <row r="10894">
          <cell r="B10894" t="str">
            <v>5MM - 4,47KG/M</v>
          </cell>
        </row>
        <row r="10895">
          <cell r="A10895">
            <v>13137</v>
          </cell>
          <cell r="B10895" t="str">
            <v>TUBO ACO PRETO SEM COSTURA SCHEDULE 80 DN INT 1/2" E = 3,73M</v>
          </cell>
          <cell r="C10895" t="str">
            <v>M</v>
          </cell>
          <cell r="D10895">
            <v>2</v>
          </cell>
          <cell r="E10895">
            <v>13.39</v>
          </cell>
          <cell r="F10895">
            <v>21.51</v>
          </cell>
          <cell r="H10895">
            <v>25.65</v>
          </cell>
          <cell r="I10895" t="str">
            <v>MATE POCO 13137</v>
          </cell>
        </row>
        <row r="10896">
          <cell r="B10896" t="str">
            <v>M - 1,62KG/M</v>
          </cell>
        </row>
        <row r="10897">
          <cell r="A10897">
            <v>20990</v>
          </cell>
          <cell r="B10897" t="str">
            <v>TUBO ACO PRETO SEM COSTURA SCHEDULE 80 DN INT 1/4" E = 3,02M</v>
          </cell>
          <cell r="C10897" t="str">
            <v>M</v>
          </cell>
          <cell r="D10897">
            <v>2</v>
          </cell>
          <cell r="E10897">
            <v>8.92</v>
          </cell>
          <cell r="F10897">
            <v>14.34</v>
          </cell>
          <cell r="H10897">
            <v>17.100000000000001</v>
          </cell>
          <cell r="I10897" t="str">
            <v>MATE POCO 20990</v>
          </cell>
        </row>
        <row r="10898">
          <cell r="B10898" t="str">
            <v>M - 0,80KG/M</v>
          </cell>
        </row>
        <row r="10899">
          <cell r="A10899">
            <v>13136</v>
          </cell>
          <cell r="B10899" t="str">
            <v>TUBO ACO PRETO SEM COSTURA SCHEDULE 80 DN INT 1" E = 4,55MM</v>
          </cell>
          <cell r="C10899" t="str">
            <v>M</v>
          </cell>
          <cell r="D10899">
            <v>2</v>
          </cell>
          <cell r="E10899">
            <v>18.88</v>
          </cell>
          <cell r="F10899">
            <v>30.33</v>
          </cell>
          <cell r="H10899">
            <v>36.159999999999997</v>
          </cell>
          <cell r="I10899" t="str">
            <v>MATE POCO 13136</v>
          </cell>
        </row>
        <row r="10900">
          <cell r="A10900" t="str">
            <v>ÓDIGO</v>
          </cell>
          <cell r="B10900" t="str">
            <v>| DESCRIÇÃO DO INSUMO</v>
          </cell>
          <cell r="C10900" t="str">
            <v>| UNID.</v>
          </cell>
          <cell r="D10900" t="str">
            <v>| CAT.</v>
          </cell>
          <cell r="E10900" t="str">
            <v>P R E Ç O</v>
          </cell>
          <cell r="F10900" t="str">
            <v>S  C A L C</v>
          </cell>
          <cell r="G10900" t="str">
            <v>U L A</v>
          </cell>
          <cell r="H10900" t="str">
            <v>D O S  |</v>
          </cell>
          <cell r="I10900" t="str">
            <v>COD.INTELIGENTE</v>
          </cell>
        </row>
        <row r="10901">
          <cell r="D10901">
            <v>1</v>
          </cell>
          <cell r="E10901" t="str">
            <v>.QUARTIL</v>
          </cell>
          <cell r="F10901" t="str">
            <v>MEDIANO</v>
          </cell>
          <cell r="G10901">
            <v>3</v>
          </cell>
          <cell r="H10901" t="str">
            <v>.QUARTIL</v>
          </cell>
        </row>
        <row r="10903">
          <cell r="A10903" t="str">
            <v>íNCULO..</v>
          </cell>
          <cell r="B10903" t="str">
            <v>...: NACIONAL CAIXA</v>
          </cell>
        </row>
        <row r="10905">
          <cell r="B10905" t="str">
            <v>- 3,23KG/M</v>
          </cell>
        </row>
        <row r="10906">
          <cell r="A10906">
            <v>20996</v>
          </cell>
          <cell r="B10906" t="str">
            <v>TUBO ACO PRETO SEM COSTURA SCHEDULE 80 DN INT 10" E = 15,09M</v>
          </cell>
          <cell r="C10906" t="str">
            <v>M</v>
          </cell>
          <cell r="D10906">
            <v>2</v>
          </cell>
          <cell r="E10906">
            <v>459.44</v>
          </cell>
          <cell r="F10906">
            <v>737.93</v>
          </cell>
          <cell r="H10906">
            <v>879.85</v>
          </cell>
          <cell r="I10906" t="str">
            <v>MATE POCO 20996</v>
          </cell>
        </row>
        <row r="10907">
          <cell r="B10907" t="str">
            <v>M - 96,01KG/M</v>
          </cell>
        </row>
        <row r="10908">
          <cell r="A10908">
            <v>20997</v>
          </cell>
          <cell r="B10908" t="str">
            <v>TUBO ACO PRETO SEM COSTURA SCHEDULE 80 DN INT 12" E = 17,48M</v>
          </cell>
          <cell r="C10908" t="str">
            <v>M</v>
          </cell>
          <cell r="D10908">
            <v>2</v>
          </cell>
          <cell r="E10908">
            <v>709.79</v>
          </cell>
          <cell r="F10908">
            <v>1140.02</v>
          </cell>
          <cell r="H10908">
            <v>1359.27</v>
          </cell>
          <cell r="I10908" t="str">
            <v>MATE POCO 20997</v>
          </cell>
        </row>
        <row r="10909">
          <cell r="B10909" t="str">
            <v>M - 132,04KG/M</v>
          </cell>
        </row>
        <row r="10910">
          <cell r="A10910">
            <v>20998</v>
          </cell>
          <cell r="B10910" t="str">
            <v>TUBO ACO PRETO SEM COSTURA SCHEDULE 80 DN INT 14" E = 19,05M</v>
          </cell>
          <cell r="C10910" t="str">
            <v>M</v>
          </cell>
          <cell r="D10910">
            <v>2</v>
          </cell>
          <cell r="E10910">
            <v>853.62</v>
          </cell>
          <cell r="F10910">
            <v>1371.02</v>
          </cell>
          <cell r="H10910">
            <v>1634.71</v>
          </cell>
          <cell r="I10910" t="str">
            <v>MATE POCO 20998</v>
          </cell>
        </row>
        <row r="10911">
          <cell r="B10911" t="str">
            <v>M - 158,10KG/M</v>
          </cell>
        </row>
        <row r="10912">
          <cell r="A10912">
            <v>13138</v>
          </cell>
          <cell r="B10912" t="str">
            <v>TUBO ACO PRETO SEM COSTURA SCHEDULE 80 DN INT 2 1/2" E = 7,0</v>
          </cell>
          <cell r="C10912" t="str">
            <v>M</v>
          </cell>
          <cell r="D10912">
            <v>2</v>
          </cell>
          <cell r="E10912">
            <v>49.86</v>
          </cell>
          <cell r="F10912">
            <v>80.09</v>
          </cell>
          <cell r="H10912">
            <v>95.49</v>
          </cell>
          <cell r="I10912" t="str">
            <v>MATE POCO 13138</v>
          </cell>
        </row>
        <row r="10913">
          <cell r="B10913" t="str">
            <v>1MM - 11,41KG/M</v>
          </cell>
        </row>
        <row r="10914">
          <cell r="A10914">
            <v>13139</v>
          </cell>
          <cell r="B10914" t="str">
            <v>TUBO ACO PRETO SEM COSTURA SCHEDULE 80 DN INT 2" E = 5,54MM</v>
          </cell>
          <cell r="C10914" t="str">
            <v>M</v>
          </cell>
          <cell r="D10914">
            <v>2</v>
          </cell>
          <cell r="E10914">
            <v>37.770000000000003</v>
          </cell>
          <cell r="F10914">
            <v>60.66</v>
          </cell>
          <cell r="H10914">
            <v>72.33</v>
          </cell>
          <cell r="I10914" t="str">
            <v>MATE POCO 13139</v>
          </cell>
        </row>
        <row r="10915">
          <cell r="B10915" t="str">
            <v>- 7,48KG/M</v>
          </cell>
        </row>
        <row r="10916">
          <cell r="A10916">
            <v>20992</v>
          </cell>
          <cell r="B10916" t="str">
            <v>TUBO ACO PRETO SEM COSTURA SCHEDULE 80 DN INT 3 1/2" E = 8,0</v>
          </cell>
          <cell r="C10916" t="str">
            <v>M</v>
          </cell>
          <cell r="D10916">
            <v>2</v>
          </cell>
          <cell r="E10916">
            <v>82.26</v>
          </cell>
          <cell r="F10916">
            <v>132.12</v>
          </cell>
          <cell r="H10916">
            <v>157.53</v>
          </cell>
          <cell r="I10916" t="str">
            <v>MATE POCO 20992</v>
          </cell>
        </row>
        <row r="10917">
          <cell r="B10917" t="str">
            <v>8MM - 18,63KG/M</v>
          </cell>
        </row>
        <row r="10918">
          <cell r="A10918">
            <v>13141</v>
          </cell>
          <cell r="B10918" t="str">
            <v>TUBO ACO PRETO SEM COSTURA SCHEDULE 80 DN INT 3/4" E = 3,91M</v>
          </cell>
          <cell r="C10918" t="str">
            <v>M</v>
          </cell>
          <cell r="D10918">
            <v>2</v>
          </cell>
          <cell r="E10918">
            <v>16.489999999999998</v>
          </cell>
          <cell r="F10918">
            <v>26.48</v>
          </cell>
          <cell r="H10918">
            <v>31.58</v>
          </cell>
          <cell r="I10918" t="str">
            <v>MATE POCO 13141</v>
          </cell>
        </row>
        <row r="10919">
          <cell r="B10919" t="str">
            <v>M - 2,19KG/M</v>
          </cell>
        </row>
        <row r="10920">
          <cell r="A10920">
            <v>20991</v>
          </cell>
          <cell r="B10920" t="str">
            <v>TUBO ACO PRETO SEM COSTURA SCHEDULE 80 DN INT 3/8" E = 3,20M</v>
          </cell>
          <cell r="C10920" t="str">
            <v>M</v>
          </cell>
          <cell r="D10920">
            <v>2</v>
          </cell>
          <cell r="E10920">
            <v>12.39</v>
          </cell>
          <cell r="F10920">
            <v>19.899999999999999</v>
          </cell>
          <cell r="H10920">
            <v>23.72</v>
          </cell>
          <cell r="I10920" t="str">
            <v>MATE POCO 20991</v>
          </cell>
        </row>
        <row r="10921">
          <cell r="B10921" t="str">
            <v>M - 1,11KG/M</v>
          </cell>
        </row>
        <row r="10922">
          <cell r="A10922">
            <v>13140</v>
          </cell>
          <cell r="B10922" t="str">
            <v>TUBO ACO PRETO SEM COSTURA SCHEDULE 80 DN INT 3" E = 7,62MM</v>
          </cell>
          <cell r="C10922" t="str">
            <v>M</v>
          </cell>
          <cell r="D10922">
            <v>2</v>
          </cell>
          <cell r="E10922">
            <v>63.58</v>
          </cell>
          <cell r="F10922">
            <v>102.11</v>
          </cell>
          <cell r="H10922">
            <v>121.75</v>
          </cell>
          <cell r="I10922" t="str">
            <v>MATE POCO 13140</v>
          </cell>
        </row>
        <row r="10923">
          <cell r="B10923" t="str">
            <v>- 15,27KG/M</v>
          </cell>
        </row>
        <row r="10924">
          <cell r="A10924">
            <v>13142</v>
          </cell>
          <cell r="B10924" t="str">
            <v>TUBO ACO PRETO SEM COSTURA SCHEDULE 80 DN INT 4" E = 8,56MM</v>
          </cell>
          <cell r="C10924" t="str">
            <v>M</v>
          </cell>
          <cell r="D10924">
            <v>2</v>
          </cell>
          <cell r="E10924">
            <v>92.89</v>
          </cell>
          <cell r="F10924">
            <v>149.19999999999999</v>
          </cell>
          <cell r="H10924">
            <v>177.89</v>
          </cell>
          <cell r="I10924" t="str">
            <v>MATE POCO 13142</v>
          </cell>
        </row>
        <row r="10925">
          <cell r="B10925" t="str">
            <v>- 22,31KG/M</v>
          </cell>
        </row>
        <row r="10926">
          <cell r="A10926">
            <v>20993</v>
          </cell>
          <cell r="B10926" t="str">
            <v>TUBO ACO PRETO SEM COSTURA SCHEDULE 80 DN INT 5" E = 9,52MM</v>
          </cell>
          <cell r="C10926" t="str">
            <v>M</v>
          </cell>
          <cell r="D10926">
            <v>2</v>
          </cell>
          <cell r="E10926">
            <v>146.57</v>
          </cell>
          <cell r="F10926">
            <v>235.42</v>
          </cell>
          <cell r="H10926">
            <v>280.7</v>
          </cell>
          <cell r="I10926" t="str">
            <v>MATE POCO 20993</v>
          </cell>
        </row>
        <row r="10927">
          <cell r="B10927" t="str">
            <v>- 30,92KG/M</v>
          </cell>
        </row>
        <row r="10928">
          <cell r="A10928">
            <v>20994</v>
          </cell>
          <cell r="B10928" t="str">
            <v>TUBO ACO PRETO SEM COSTURA SCHEDULE 80 DN INT 6" E = 10,97MM</v>
          </cell>
          <cell r="C10928" t="str">
            <v>M</v>
          </cell>
          <cell r="D10928">
            <v>2</v>
          </cell>
          <cell r="E10928">
            <v>201.75</v>
          </cell>
          <cell r="F10928">
            <v>324.04000000000002</v>
          </cell>
          <cell r="H10928">
            <v>386.37</v>
          </cell>
          <cell r="I10928" t="str">
            <v>MATE POCO 20994</v>
          </cell>
        </row>
        <row r="10929">
          <cell r="B10929" t="str">
            <v>- 42,56KG/M</v>
          </cell>
        </row>
        <row r="10930">
          <cell r="A10930">
            <v>20995</v>
          </cell>
          <cell r="B10930" t="str">
            <v>TUBO ACO PRETO SEM COSTURA SCHEDULE 80 DN INT 8" E = 12,70MM</v>
          </cell>
          <cell r="C10930" t="str">
            <v>M</v>
          </cell>
          <cell r="D10930">
            <v>2</v>
          </cell>
          <cell r="E10930">
            <v>306.43</v>
          </cell>
          <cell r="F10930">
            <v>492.16</v>
          </cell>
          <cell r="H10930">
            <v>586.82000000000005</v>
          </cell>
          <cell r="I10930" t="str">
            <v>MATE POCO 20995</v>
          </cell>
        </row>
        <row r="10931">
          <cell r="A10931" t="str">
            <v>ÓDIGO</v>
          </cell>
          <cell r="B10931" t="str">
            <v>| DESCRIÇÃO DO INSUMO</v>
          </cell>
          <cell r="C10931" t="str">
            <v>| UNID.</v>
          </cell>
          <cell r="D10931" t="str">
            <v>| CAT.</v>
          </cell>
          <cell r="E10931" t="str">
            <v>P R E Ç O</v>
          </cell>
          <cell r="F10931" t="str">
            <v>S  C A L C</v>
          </cell>
          <cell r="G10931" t="str">
            <v>U L A</v>
          </cell>
          <cell r="H10931" t="str">
            <v>D O S  |</v>
          </cell>
          <cell r="I10931" t="str">
            <v>COD.INTELIGENTE</v>
          </cell>
        </row>
        <row r="10932">
          <cell r="D10932">
            <v>1</v>
          </cell>
          <cell r="E10932" t="str">
            <v>.QUARTIL</v>
          </cell>
          <cell r="F10932" t="str">
            <v>MEDIANO</v>
          </cell>
          <cell r="G10932">
            <v>3</v>
          </cell>
          <cell r="H10932" t="str">
            <v>.QUARTIL</v>
          </cell>
        </row>
        <row r="10934">
          <cell r="A10934" t="str">
            <v>íNCULO..</v>
          </cell>
          <cell r="B10934" t="str">
            <v>...: NACIONAL CAIXA</v>
          </cell>
        </row>
        <row r="10936">
          <cell r="B10936" t="str">
            <v>- 64,64KG/M</v>
          </cell>
        </row>
        <row r="10937">
          <cell r="A10937">
            <v>13143</v>
          </cell>
          <cell r="B10937" t="str">
            <v>TUBO ARMCO DN 1,60M C/REVEST EPOXI ESP=2,7MM COSTURA SIMPLES</v>
          </cell>
          <cell r="C10937" t="str">
            <v>M</v>
          </cell>
          <cell r="D10937">
            <v>2</v>
          </cell>
          <cell r="E10937">
            <v>1375.78</v>
          </cell>
          <cell r="F10937">
            <v>1375.78</v>
          </cell>
          <cell r="H10937">
            <v>1375.78</v>
          </cell>
          <cell r="I10937" t="str">
            <v>MATE MDIV 13143</v>
          </cell>
        </row>
        <row r="10938">
          <cell r="B10938" t="str">
            <v>MP-100</v>
          </cell>
        </row>
        <row r="10939">
          <cell r="A10939">
            <v>13144</v>
          </cell>
          <cell r="B10939" t="str">
            <v>TUBO ARMCO DN 1,60M S/REVEST EPOXI ESP=2,7MM COSTURA SIMPLES</v>
          </cell>
          <cell r="C10939" t="str">
            <v>M</v>
          </cell>
          <cell r="D10939">
            <v>2</v>
          </cell>
          <cell r="E10939">
            <v>1181.94</v>
          </cell>
          <cell r="F10939">
            <v>1181.94</v>
          </cell>
          <cell r="H10939">
            <v>1181.94</v>
          </cell>
          <cell r="I10939" t="str">
            <v>MATE MDIV 13144</v>
          </cell>
        </row>
        <row r="10940">
          <cell r="B10940" t="str">
            <v>MP-100</v>
          </cell>
        </row>
        <row r="10941">
          <cell r="A10941">
            <v>12613</v>
          </cell>
          <cell r="B10941" t="str">
            <v>TUBO BENGALA PVC  P/ LIGACAO CX DESCARGA EMBUTIR - 40MM X 73</v>
          </cell>
          <cell r="C10941" t="str">
            <v>UN</v>
          </cell>
          <cell r="D10941">
            <v>2</v>
          </cell>
          <cell r="E10941">
            <v>2.87</v>
          </cell>
          <cell r="F10941">
            <v>3.87</v>
          </cell>
          <cell r="H10941">
            <v>4.1100000000000003</v>
          </cell>
          <cell r="I10941" t="str">
            <v>MATE MHIS 12613</v>
          </cell>
        </row>
        <row r="10942">
          <cell r="B10942" t="str">
            <v>CM</v>
          </cell>
        </row>
        <row r="10943">
          <cell r="A10943">
            <v>7706</v>
          </cell>
          <cell r="B10943" t="str">
            <v>TUBO CERAMICA ESG EB-5 PB DN 100</v>
          </cell>
          <cell r="C10943" t="str">
            <v>M</v>
          </cell>
          <cell r="D10943">
            <v>1</v>
          </cell>
          <cell r="E10943">
            <v>5.12</v>
          </cell>
          <cell r="F10943">
            <v>5.93</v>
          </cell>
          <cell r="H10943">
            <v>6.73</v>
          </cell>
          <cell r="I10943" t="str">
            <v>MATE MHIS 7706</v>
          </cell>
        </row>
        <row r="10944">
          <cell r="A10944">
            <v>7703</v>
          </cell>
          <cell r="B10944" t="str">
            <v>TUBO CERAMICA ESG EB-5 PB DN 150</v>
          </cell>
          <cell r="C10944" t="str">
            <v>M</v>
          </cell>
          <cell r="D10944">
            <v>2</v>
          </cell>
          <cell r="E10944">
            <v>7.1</v>
          </cell>
          <cell r="F10944">
            <v>8.2200000000000006</v>
          </cell>
          <cell r="H10944">
            <v>9.33</v>
          </cell>
          <cell r="I10944" t="str">
            <v>MATE MHIS 7703</v>
          </cell>
        </row>
        <row r="10945">
          <cell r="A10945">
            <v>7708</v>
          </cell>
          <cell r="B10945" t="str">
            <v>TUBO CERAMICA ESG EB-5 PB DN 200</v>
          </cell>
          <cell r="C10945" t="str">
            <v>M</v>
          </cell>
          <cell r="D10945">
            <v>2</v>
          </cell>
          <cell r="E10945">
            <v>11.89</v>
          </cell>
          <cell r="F10945">
            <v>13.77</v>
          </cell>
          <cell r="H10945">
            <v>15.63</v>
          </cell>
          <cell r="I10945" t="str">
            <v>MATE MHIS 7708</v>
          </cell>
        </row>
        <row r="10946">
          <cell r="A10946">
            <v>7704</v>
          </cell>
          <cell r="B10946" t="str">
            <v>TUBO CERAMICA ESG EB-5 PB DN 250</v>
          </cell>
          <cell r="C10946" t="str">
            <v>M</v>
          </cell>
          <cell r="D10946">
            <v>2</v>
          </cell>
          <cell r="E10946">
            <v>20.440000000000001</v>
          </cell>
          <cell r="F10946">
            <v>23.68</v>
          </cell>
          <cell r="H10946">
            <v>26.87</v>
          </cell>
          <cell r="I10946" t="str">
            <v>MATE MHIS 7704</v>
          </cell>
        </row>
        <row r="10947">
          <cell r="A10947">
            <v>7705</v>
          </cell>
          <cell r="B10947" t="str">
            <v>TUBO CERAMICA ESG EB-5 PB DN 300</v>
          </cell>
          <cell r="C10947" t="str">
            <v>M</v>
          </cell>
          <cell r="D10947">
            <v>2</v>
          </cell>
          <cell r="E10947">
            <v>30.91</v>
          </cell>
          <cell r="F10947">
            <v>35.799999999999997</v>
          </cell>
          <cell r="H10947">
            <v>40.64</v>
          </cell>
          <cell r="I10947" t="str">
            <v>MATE MHIS 7705</v>
          </cell>
        </row>
        <row r="10948">
          <cell r="A10948">
            <v>7707</v>
          </cell>
          <cell r="B10948" t="str">
            <v>TUBO CERAMICA ESG EB-5 PB DN 350</v>
          </cell>
          <cell r="C10948" t="str">
            <v>M</v>
          </cell>
          <cell r="D10948">
            <v>2</v>
          </cell>
          <cell r="E10948">
            <v>42.11</v>
          </cell>
          <cell r="F10948">
            <v>48.77</v>
          </cell>
          <cell r="H10948">
            <v>55.35</v>
          </cell>
          <cell r="I10948" t="str">
            <v>MATE MHIS 7707</v>
          </cell>
        </row>
        <row r="10949">
          <cell r="A10949">
            <v>7712</v>
          </cell>
          <cell r="B10949" t="str">
            <v>TUBO CERAMICA ESG EB-5 PB DN 375</v>
          </cell>
          <cell r="C10949" t="str">
            <v>M</v>
          </cell>
          <cell r="D10949">
            <v>2</v>
          </cell>
          <cell r="E10949">
            <v>46.37</v>
          </cell>
          <cell r="F10949">
            <v>53.71</v>
          </cell>
          <cell r="H10949">
            <v>60.96</v>
          </cell>
          <cell r="I10949" t="str">
            <v>MATE MHIS 7712</v>
          </cell>
        </row>
        <row r="10950">
          <cell r="A10950">
            <v>7711</v>
          </cell>
          <cell r="B10950" t="str">
            <v>TUBO CERAMICA ESG EB-5 PB DN 400</v>
          </cell>
          <cell r="C10950" t="str">
            <v>M</v>
          </cell>
          <cell r="D10950">
            <v>2</v>
          </cell>
          <cell r="E10950">
            <v>54.96</v>
          </cell>
          <cell r="F10950">
            <v>63.66</v>
          </cell>
          <cell r="H10950">
            <v>72.239999999999995</v>
          </cell>
          <cell r="I10950" t="str">
            <v>MATE MHIS 7711</v>
          </cell>
        </row>
        <row r="10951">
          <cell r="A10951">
            <v>7709</v>
          </cell>
          <cell r="B10951" t="str">
            <v>TUBO CERAMICA ESG EB-5 PB DN 450</v>
          </cell>
          <cell r="C10951" t="str">
            <v>M</v>
          </cell>
          <cell r="D10951">
            <v>2</v>
          </cell>
          <cell r="E10951">
            <v>77.489999999999995</v>
          </cell>
          <cell r="F10951">
            <v>89.75</v>
          </cell>
          <cell r="H10951">
            <v>101.86</v>
          </cell>
          <cell r="I10951" t="str">
            <v>MATE MHIS 7709</v>
          </cell>
        </row>
        <row r="10952">
          <cell r="A10952">
            <v>7702</v>
          </cell>
          <cell r="B10952" t="str">
            <v>TUBO CERAMICA ESG EB-5 PB DN 75</v>
          </cell>
          <cell r="C10952" t="str">
            <v>M</v>
          </cell>
          <cell r="D10952">
            <v>2</v>
          </cell>
          <cell r="E10952">
            <v>4.97</v>
          </cell>
          <cell r="F10952">
            <v>5.75</v>
          </cell>
          <cell r="H10952">
            <v>6.53</v>
          </cell>
          <cell r="I10952" t="str">
            <v>MATE MHIS 7702</v>
          </cell>
        </row>
        <row r="10953">
          <cell r="A10953">
            <v>12334</v>
          </cell>
          <cell r="B10953" t="str">
            <v>TUBO CERAMICO PERFURADO DN 100 MM - P/ DRENAGEM</v>
          </cell>
          <cell r="C10953" t="str">
            <v>M</v>
          </cell>
          <cell r="D10953">
            <v>2</v>
          </cell>
          <cell r="E10953">
            <v>5.4</v>
          </cell>
          <cell r="F10953">
            <v>6.25</v>
          </cell>
          <cell r="H10953">
            <v>7.09</v>
          </cell>
          <cell r="I10953" t="str">
            <v>MATE MHIS 12334</v>
          </cell>
        </row>
        <row r="10954">
          <cell r="A10954">
            <v>12335</v>
          </cell>
          <cell r="B10954" t="str">
            <v>TUBO CERAMICO PERFURADO DN 150 MM - P/ DRENAGEM</v>
          </cell>
          <cell r="C10954" t="str">
            <v>M</v>
          </cell>
          <cell r="D10954">
            <v>2</v>
          </cell>
          <cell r="E10954">
            <v>7.43</v>
          </cell>
          <cell r="F10954">
            <v>8.6</v>
          </cell>
          <cell r="H10954">
            <v>9.76</v>
          </cell>
          <cell r="I10954" t="str">
            <v>MATE MHIS 12335</v>
          </cell>
        </row>
        <row r="10955">
          <cell r="A10955">
            <v>12336</v>
          </cell>
          <cell r="B10955" t="str">
            <v>TUBO CERAMICO PERFURADO DN 200 MM - P/ DRENAGEM</v>
          </cell>
          <cell r="C10955" t="str">
            <v>M</v>
          </cell>
          <cell r="D10955">
            <v>2</v>
          </cell>
          <cell r="E10955">
            <v>12.88</v>
          </cell>
          <cell r="F10955">
            <v>14.92</v>
          </cell>
          <cell r="H10955">
            <v>16.93</v>
          </cell>
          <cell r="I10955" t="str">
            <v>MATE MHIS 12336</v>
          </cell>
        </row>
        <row r="10956">
          <cell r="A10956">
            <v>7660</v>
          </cell>
          <cell r="B10956" t="str">
            <v>TUBO CHAPA PRETA E = 1/4" - 30" - 175KG</v>
          </cell>
          <cell r="C10956" t="str">
            <v>M</v>
          </cell>
          <cell r="D10956">
            <v>2</v>
          </cell>
          <cell r="E10956">
            <v>620.14</v>
          </cell>
          <cell r="F10956">
            <v>996.02</v>
          </cell>
          <cell r="H10956">
            <v>1187.58</v>
          </cell>
          <cell r="I10956" t="str">
            <v>MATE POCO 7660</v>
          </cell>
        </row>
        <row r="10957">
          <cell r="A10957">
            <v>7681</v>
          </cell>
          <cell r="B10957" t="str">
            <v>TUBO CHAPA PRETA E = 3/16" - 12" - 36KG</v>
          </cell>
          <cell r="C10957" t="str">
            <v>M</v>
          </cell>
          <cell r="D10957">
            <v>2</v>
          </cell>
          <cell r="E10957">
            <v>127.57</v>
          </cell>
          <cell r="F10957">
            <v>204.89</v>
          </cell>
          <cell r="H10957">
            <v>244.3</v>
          </cell>
          <cell r="I10957" t="str">
            <v>MATE POCO 7681</v>
          </cell>
        </row>
        <row r="10958">
          <cell r="A10958">
            <v>7682</v>
          </cell>
          <cell r="B10958" t="str">
            <v>TUBO CHAPA PRETA E = 3/16" - 14" - 42KG</v>
          </cell>
          <cell r="C10958" t="str">
            <v>M</v>
          </cell>
          <cell r="D10958">
            <v>2</v>
          </cell>
          <cell r="E10958">
            <v>148.83000000000001</v>
          </cell>
          <cell r="F10958">
            <v>239.04</v>
          </cell>
          <cell r="H10958">
            <v>285.02</v>
          </cell>
          <cell r="I10958" t="str">
            <v>MATE POCO 7682</v>
          </cell>
        </row>
        <row r="10959">
          <cell r="A10959">
            <v>7671</v>
          </cell>
          <cell r="B10959" t="str">
            <v>TUBO CHAPA PRETA E = 3/16" - 16" - 47KG</v>
          </cell>
          <cell r="C10959" t="str">
            <v>M</v>
          </cell>
          <cell r="D10959">
            <v>2</v>
          </cell>
          <cell r="E10959">
            <v>166.55</v>
          </cell>
          <cell r="F10959">
            <v>267.5</v>
          </cell>
          <cell r="H10959">
            <v>318.95</v>
          </cell>
          <cell r="I10959" t="str">
            <v>MATE POCO 7671</v>
          </cell>
        </row>
        <row r="10960">
          <cell r="A10960">
            <v>7670</v>
          </cell>
          <cell r="B10960" t="str">
            <v>TUBO CHAPA PRETA E = 3/16" - 18" - 53KG</v>
          </cell>
          <cell r="C10960" t="str">
            <v>M</v>
          </cell>
          <cell r="D10960">
            <v>2</v>
          </cell>
          <cell r="E10960">
            <v>187.81</v>
          </cell>
          <cell r="F10960">
            <v>301.64999999999998</v>
          </cell>
          <cell r="H10960">
            <v>359.66</v>
          </cell>
          <cell r="I10960" t="str">
            <v>MATE POCO 7670</v>
          </cell>
        </row>
        <row r="10961">
          <cell r="A10961">
            <v>7668</v>
          </cell>
          <cell r="B10961" t="str">
            <v>TUBO CHAPA PRETA E = 3/16" - 20" - 71KG</v>
          </cell>
          <cell r="C10961" t="str">
            <v>M</v>
          </cell>
          <cell r="D10961">
            <v>2</v>
          </cell>
          <cell r="E10961">
            <v>251.6</v>
          </cell>
          <cell r="F10961">
            <v>404.1</v>
          </cell>
          <cell r="H10961">
            <v>481.82</v>
          </cell>
          <cell r="I10961" t="str">
            <v>MATE POCO 7668</v>
          </cell>
        </row>
        <row r="10962">
          <cell r="A10962" t="str">
            <v>ÓDIGO</v>
          </cell>
          <cell r="B10962" t="str">
            <v>| DESCRIÇÃO DO INSUMO</v>
          </cell>
          <cell r="C10962" t="str">
            <v>| UNID.</v>
          </cell>
          <cell r="D10962" t="str">
            <v>| CAT.</v>
          </cell>
          <cell r="E10962" t="str">
            <v>P R E Ç O</v>
          </cell>
          <cell r="F10962" t="str">
            <v>S  C A L C</v>
          </cell>
          <cell r="G10962" t="str">
            <v>U L A</v>
          </cell>
          <cell r="H10962" t="str">
            <v>D O S  |</v>
          </cell>
          <cell r="I10962" t="str">
            <v>COD.INTELIGENTE</v>
          </cell>
        </row>
        <row r="10963">
          <cell r="D10963">
            <v>1</v>
          </cell>
          <cell r="E10963" t="str">
            <v>.QUARTIL</v>
          </cell>
          <cell r="F10963" t="str">
            <v>MEDIANO</v>
          </cell>
          <cell r="G10963">
            <v>3</v>
          </cell>
          <cell r="H10963" t="str">
            <v>.QUARTIL</v>
          </cell>
        </row>
        <row r="10965">
          <cell r="A10965" t="str">
            <v>íNCULO..</v>
          </cell>
          <cell r="B10965" t="str">
            <v>...: NACIONAL CAIXA</v>
          </cell>
        </row>
        <row r="10967">
          <cell r="A10967">
            <v>7666</v>
          </cell>
          <cell r="B10967" t="str">
            <v>TUBO CHAPA PRETA E = 3/16" - 22" - 88KG</v>
          </cell>
          <cell r="C10967" t="str">
            <v>M</v>
          </cell>
          <cell r="D10967">
            <v>2</v>
          </cell>
          <cell r="E10967">
            <v>311.83999999999997</v>
          </cell>
          <cell r="F10967">
            <v>500.85</v>
          </cell>
          <cell r="H10967">
            <v>597.17999999999995</v>
          </cell>
          <cell r="I10967" t="str">
            <v>MATE POCO 7666</v>
          </cell>
        </row>
        <row r="10968">
          <cell r="A10968">
            <v>7667</v>
          </cell>
          <cell r="B10968" t="str">
            <v>TUBO CHAPA PRETA E = 3/16" - 26" - 147KG</v>
          </cell>
          <cell r="C10968" t="str">
            <v>M</v>
          </cell>
          <cell r="D10968">
            <v>2</v>
          </cell>
          <cell r="E10968">
            <v>520.91</v>
          </cell>
          <cell r="F10968">
            <v>836.66</v>
          </cell>
          <cell r="H10968">
            <v>997.57</v>
          </cell>
          <cell r="I10968" t="str">
            <v>MATE POCO 7667</v>
          </cell>
        </row>
        <row r="10969">
          <cell r="A10969">
            <v>7685</v>
          </cell>
          <cell r="B10969" t="str">
            <v>TUBO CHAPA PRETA E = 3/8" - 20" -117 KG</v>
          </cell>
          <cell r="C10969" t="str">
            <v>M</v>
          </cell>
          <cell r="D10969">
            <v>2</v>
          </cell>
          <cell r="E10969">
            <v>414.6</v>
          </cell>
          <cell r="F10969">
            <v>665.91</v>
          </cell>
          <cell r="H10969">
            <v>793.98</v>
          </cell>
          <cell r="I10969" t="str">
            <v>MATE POCO 7685</v>
          </cell>
        </row>
        <row r="10970">
          <cell r="A10970">
            <v>7686</v>
          </cell>
          <cell r="B10970" t="str">
            <v>TUBO CHAPA PRETA E = 3/8" - 26" -153 KG</v>
          </cell>
          <cell r="C10970" t="str">
            <v>M</v>
          </cell>
          <cell r="D10970">
            <v>2</v>
          </cell>
          <cell r="E10970">
            <v>542.17999999999995</v>
          </cell>
          <cell r="F10970">
            <v>870.81</v>
          </cell>
          <cell r="H10970">
            <v>1038.29</v>
          </cell>
          <cell r="I10970" t="str">
            <v>MATE POCO 7686</v>
          </cell>
        </row>
        <row r="10971">
          <cell r="A10971">
            <v>7676</v>
          </cell>
          <cell r="B10971" t="str">
            <v>TUBO CHAPA PRETA E = 3/8" - 30" -177KG</v>
          </cell>
          <cell r="C10971" t="str">
            <v>M</v>
          </cell>
          <cell r="D10971">
            <v>2</v>
          </cell>
          <cell r="E10971">
            <v>627.22</v>
          </cell>
          <cell r="F10971">
            <v>1007.4</v>
          </cell>
          <cell r="H10971">
            <v>1201.1500000000001</v>
          </cell>
          <cell r="I10971" t="str">
            <v>MATE POCO 7676</v>
          </cell>
        </row>
        <row r="10972">
          <cell r="A10972">
            <v>12742</v>
          </cell>
          <cell r="B10972" t="str">
            <v>TUBO COBRE CLASSE "E" DN 104 MM</v>
          </cell>
          <cell r="C10972" t="str">
            <v>M</v>
          </cell>
          <cell r="D10972">
            <v>2</v>
          </cell>
          <cell r="E10972">
            <v>111.37</v>
          </cell>
          <cell r="F10972">
            <v>144.13</v>
          </cell>
          <cell r="H10972">
            <v>234.68</v>
          </cell>
          <cell r="I10972" t="str">
            <v>MATE MHIS 12742</v>
          </cell>
        </row>
        <row r="10973">
          <cell r="A10973">
            <v>12713</v>
          </cell>
          <cell r="B10973" t="str">
            <v>TUBO COBRE CLASSE "E" DN 15 MM</v>
          </cell>
          <cell r="C10973" t="str">
            <v>M</v>
          </cell>
          <cell r="D10973">
            <v>1</v>
          </cell>
          <cell r="E10973">
            <v>7.65</v>
          </cell>
          <cell r="F10973">
            <v>9.9</v>
          </cell>
          <cell r="H10973">
            <v>16.12</v>
          </cell>
          <cell r="I10973" t="str">
            <v>MATE MHIS 12713</v>
          </cell>
        </row>
        <row r="10974">
          <cell r="A10974">
            <v>12743</v>
          </cell>
          <cell r="B10974" t="str">
            <v>TUBO COBRE CLASSE "E" DN 22 MM</v>
          </cell>
          <cell r="C10974" t="str">
            <v>M</v>
          </cell>
          <cell r="D10974">
            <v>2</v>
          </cell>
          <cell r="E10974">
            <v>10.65</v>
          </cell>
          <cell r="F10974">
            <v>13.78</v>
          </cell>
          <cell r="H10974">
            <v>22.45</v>
          </cell>
          <cell r="I10974" t="str">
            <v>MATE MHIS 12743</v>
          </cell>
        </row>
        <row r="10975">
          <cell r="A10975">
            <v>12744</v>
          </cell>
          <cell r="B10975" t="str">
            <v>TUBO COBRE CLASSE "E" DN 28 MM</v>
          </cell>
          <cell r="C10975" t="str">
            <v>M</v>
          </cell>
          <cell r="D10975">
            <v>2</v>
          </cell>
          <cell r="E10975">
            <v>12.91</v>
          </cell>
          <cell r="F10975">
            <v>16.71</v>
          </cell>
          <cell r="H10975">
            <v>27.21</v>
          </cell>
          <cell r="I10975" t="str">
            <v>MATE MHIS 12744</v>
          </cell>
        </row>
        <row r="10976">
          <cell r="A10976">
            <v>12745</v>
          </cell>
          <cell r="B10976" t="str">
            <v>TUBO COBRE CLASSE "E" DN 35 MM</v>
          </cell>
          <cell r="C10976" t="str">
            <v>M</v>
          </cell>
          <cell r="D10976">
            <v>2</v>
          </cell>
          <cell r="E10976">
            <v>19.350000000000001</v>
          </cell>
          <cell r="F10976">
            <v>25.05</v>
          </cell>
          <cell r="H10976">
            <v>40.78</v>
          </cell>
          <cell r="I10976" t="str">
            <v>MATE MHIS 12745</v>
          </cell>
        </row>
        <row r="10977">
          <cell r="A10977">
            <v>12746</v>
          </cell>
          <cell r="B10977" t="str">
            <v>TUBO COBRE CLASSE "E" DN 42 MM</v>
          </cell>
          <cell r="C10977" t="str">
            <v>M</v>
          </cell>
          <cell r="D10977">
            <v>2</v>
          </cell>
          <cell r="E10977">
            <v>31.46</v>
          </cell>
          <cell r="F10977">
            <v>40.72</v>
          </cell>
          <cell r="H10977">
            <v>66.3</v>
          </cell>
          <cell r="I10977" t="str">
            <v>MATE MHIS 12746</v>
          </cell>
        </row>
        <row r="10978">
          <cell r="A10978">
            <v>12747</v>
          </cell>
          <cell r="B10978" t="str">
            <v>TUBO COBRE CLASSE "E" DN 54 MM</v>
          </cell>
          <cell r="C10978" t="str">
            <v>M</v>
          </cell>
          <cell r="D10978">
            <v>2</v>
          </cell>
          <cell r="E10978">
            <v>38.770000000000003</v>
          </cell>
          <cell r="F10978">
            <v>50.18</v>
          </cell>
          <cell r="H10978">
            <v>81.7</v>
          </cell>
          <cell r="I10978" t="str">
            <v>MATE MHIS 12747</v>
          </cell>
        </row>
        <row r="10979">
          <cell r="A10979">
            <v>12748</v>
          </cell>
          <cell r="B10979" t="str">
            <v>TUBO COBRE CLASSE "E" DN 66 MM</v>
          </cell>
          <cell r="C10979" t="str">
            <v>M</v>
          </cell>
          <cell r="D10979">
            <v>2</v>
          </cell>
          <cell r="E10979">
            <v>54.44</v>
          </cell>
          <cell r="F10979">
            <v>70.459999999999994</v>
          </cell>
          <cell r="H10979">
            <v>114.73</v>
          </cell>
          <cell r="I10979" t="str">
            <v>MATE MHIS 12748</v>
          </cell>
        </row>
        <row r="10980">
          <cell r="A10980">
            <v>12749</v>
          </cell>
          <cell r="B10980" t="str">
            <v>TUBO COBRE CLASSE "E" DN 79 MM</v>
          </cell>
          <cell r="C10980" t="str">
            <v>M</v>
          </cell>
          <cell r="D10980">
            <v>2</v>
          </cell>
          <cell r="E10980">
            <v>77.8</v>
          </cell>
          <cell r="F10980">
            <v>100.68</v>
          </cell>
          <cell r="H10980">
            <v>163.94</v>
          </cell>
          <cell r="I10980" t="str">
            <v>MATE MHIS 12749</v>
          </cell>
        </row>
        <row r="10981">
          <cell r="A10981">
            <v>7720</v>
          </cell>
          <cell r="B10981" t="str">
            <v>TUBO CONCRETO ARMADO CLASSE A-2 PB JE NBR-8890 DN 1000MM P/</v>
          </cell>
          <cell r="C10981" t="str">
            <v>M</v>
          </cell>
          <cell r="D10981">
            <v>2</v>
          </cell>
          <cell r="E10981">
            <v>248.26</v>
          </cell>
          <cell r="F10981">
            <v>287.39</v>
          </cell>
          <cell r="H10981">
            <v>299.13</v>
          </cell>
          <cell r="I10981" t="str">
            <v>MATE MHIS 7720</v>
          </cell>
        </row>
        <row r="10982">
          <cell r="B10982" t="str">
            <v>ESG SANITARIO</v>
          </cell>
        </row>
        <row r="10983">
          <cell r="A10983">
            <v>7749</v>
          </cell>
          <cell r="B10983" t="str">
            <v>TUBO CONCRETO ARMADO CLASSE A-2 PB JE NBR-8890 DN 1200MM P/</v>
          </cell>
          <cell r="C10983" t="str">
            <v>M</v>
          </cell>
          <cell r="D10983">
            <v>2</v>
          </cell>
          <cell r="E10983">
            <v>357.85</v>
          </cell>
          <cell r="F10983">
            <v>414.26</v>
          </cell>
          <cell r="H10983">
            <v>431.18</v>
          </cell>
          <cell r="I10983" t="str">
            <v>MATE MHIS 7749</v>
          </cell>
        </row>
        <row r="10984">
          <cell r="B10984" t="str">
            <v>ESG SANITARIO</v>
          </cell>
        </row>
        <row r="10985">
          <cell r="A10985">
            <v>7723</v>
          </cell>
          <cell r="B10985" t="str">
            <v>TUBO CONCRETO ARMADO CLASSE A-2 PB JE NBR-8890 DN 1500MM P/</v>
          </cell>
          <cell r="C10985" t="str">
            <v>M</v>
          </cell>
          <cell r="D10985">
            <v>2</v>
          </cell>
          <cell r="E10985">
            <v>576.41</v>
          </cell>
          <cell r="F10985">
            <v>667.27</v>
          </cell>
          <cell r="H10985">
            <v>694.53</v>
          </cell>
          <cell r="I10985" t="str">
            <v>MATE MHIS 7723</v>
          </cell>
        </row>
        <row r="10986">
          <cell r="B10986" t="str">
            <v>ESG SANITARIO</v>
          </cell>
        </row>
        <row r="10987">
          <cell r="A10987">
            <v>7718</v>
          </cell>
          <cell r="B10987" t="str">
            <v>TUBO CONCRETO ARMADO CLASSE A-2 PB JE NBR-8890 DN 2000MM P/</v>
          </cell>
          <cell r="C10987" t="str">
            <v>M</v>
          </cell>
          <cell r="D10987">
            <v>2</v>
          </cell>
          <cell r="E10987">
            <v>1107.25</v>
          </cell>
          <cell r="F10987">
            <v>1281.78</v>
          </cell>
          <cell r="H10987">
            <v>1334.14</v>
          </cell>
          <cell r="I10987" t="str">
            <v>MATE MHIS 7718</v>
          </cell>
        </row>
        <row r="10988">
          <cell r="B10988" t="str">
            <v>ESG SANITARIO</v>
          </cell>
        </row>
        <row r="10989">
          <cell r="A10989">
            <v>7740</v>
          </cell>
          <cell r="B10989" t="str">
            <v>TUBO CONCRETO ARMADO CLASSE A-2 PB JE NBR-8890 DN 400MM P/ E</v>
          </cell>
          <cell r="C10989" t="str">
            <v>M</v>
          </cell>
          <cell r="D10989">
            <v>2</v>
          </cell>
          <cell r="E10989">
            <v>76.040000000000006</v>
          </cell>
          <cell r="F10989">
            <v>88.03</v>
          </cell>
          <cell r="H10989">
            <v>91.62</v>
          </cell>
          <cell r="I10989" t="str">
            <v>MATE MHIS 7740</v>
          </cell>
        </row>
        <row r="10990">
          <cell r="B10990" t="str">
            <v>SG SANITARIO</v>
          </cell>
        </row>
        <row r="10991">
          <cell r="A10991">
            <v>7741</v>
          </cell>
          <cell r="B10991" t="str">
            <v>TUBO CONCRETO ARMADO CLASSE A-2 PB JE NBR-8890 DN 500MM P/ E</v>
          </cell>
          <cell r="C10991" t="str">
            <v>M</v>
          </cell>
          <cell r="D10991">
            <v>2</v>
          </cell>
          <cell r="E10991">
            <v>96.17</v>
          </cell>
          <cell r="F10991">
            <v>111.33</v>
          </cell>
          <cell r="H10991">
            <v>115.88</v>
          </cell>
          <cell r="I10991" t="str">
            <v>MATE MHIS 7741</v>
          </cell>
        </row>
        <row r="10992">
          <cell r="B10992" t="str">
            <v>SG SANITARIO</v>
          </cell>
        </row>
        <row r="10993">
          <cell r="A10993" t="str">
            <v>ÓDIGO</v>
          </cell>
          <cell r="B10993" t="str">
            <v>| DESCRIÇÃO DO INSUMO</v>
          </cell>
          <cell r="C10993" t="str">
            <v>| UNID.</v>
          </cell>
          <cell r="D10993" t="str">
            <v>| CAT.</v>
          </cell>
          <cell r="E10993" t="str">
            <v>P R E Ç O</v>
          </cell>
          <cell r="F10993" t="str">
            <v>S  C A L C</v>
          </cell>
          <cell r="G10993" t="str">
            <v>U L A</v>
          </cell>
          <cell r="H10993" t="str">
            <v>D O S  |</v>
          </cell>
          <cell r="I10993" t="str">
            <v>COD.INTELIGENTE</v>
          </cell>
        </row>
        <row r="10994">
          <cell r="D10994">
            <v>1</v>
          </cell>
          <cell r="E10994" t="str">
            <v>.QUARTIL</v>
          </cell>
          <cell r="F10994" t="str">
            <v>MEDIANO</v>
          </cell>
          <cell r="G10994">
            <v>3</v>
          </cell>
          <cell r="H10994" t="str">
            <v>.QUARTIL</v>
          </cell>
        </row>
        <row r="10996">
          <cell r="A10996" t="str">
            <v>íNCULO..</v>
          </cell>
          <cell r="B10996" t="str">
            <v>...: NACIONAL CAIXA</v>
          </cell>
        </row>
        <row r="10998">
          <cell r="A10998">
            <v>7774</v>
          </cell>
          <cell r="B10998" t="str">
            <v>TUBO CONCRETO ARMADO CLASSE A-2 PB JE NBR-8890 DN 600MM P/ E</v>
          </cell>
          <cell r="C10998" t="str">
            <v>M</v>
          </cell>
          <cell r="D10998">
            <v>2</v>
          </cell>
          <cell r="E10998">
            <v>111.83</v>
          </cell>
          <cell r="F10998">
            <v>129.44999999999999</v>
          </cell>
          <cell r="H10998">
            <v>134.74</v>
          </cell>
          <cell r="I10998" t="str">
            <v>MATE MHIS 7774</v>
          </cell>
        </row>
        <row r="10999">
          <cell r="B10999" t="str">
            <v>SG SANITARIO</v>
          </cell>
        </row>
        <row r="11000">
          <cell r="A11000">
            <v>7744</v>
          </cell>
          <cell r="B11000" t="str">
            <v>TUBO CONCRETO ARMADO CLASSE A-2 PB JE NBR-8890 DN 700MM P/ E</v>
          </cell>
          <cell r="C11000" t="str">
            <v>M</v>
          </cell>
          <cell r="D11000">
            <v>2</v>
          </cell>
          <cell r="E11000">
            <v>152.08000000000001</v>
          </cell>
          <cell r="F11000">
            <v>176.06</v>
          </cell>
          <cell r="H11000">
            <v>183.25</v>
          </cell>
          <cell r="I11000" t="str">
            <v>MATE MHIS 7744</v>
          </cell>
        </row>
        <row r="11001">
          <cell r="B11001" t="str">
            <v>SG SANITARIO</v>
          </cell>
        </row>
        <row r="11002">
          <cell r="A11002">
            <v>7773</v>
          </cell>
          <cell r="B11002" t="str">
            <v>TUBO CONCRETO ARMADO CLASSE A-2 PB JE NBR-8890 DN 800MM P/ E</v>
          </cell>
          <cell r="C11002" t="str">
            <v>M</v>
          </cell>
          <cell r="D11002">
            <v>2</v>
          </cell>
          <cell r="E11002">
            <v>185.63</v>
          </cell>
          <cell r="F11002">
            <v>214.89</v>
          </cell>
          <cell r="H11002">
            <v>223.67</v>
          </cell>
          <cell r="I11002" t="str">
            <v>MATE MHIS 7773</v>
          </cell>
        </row>
        <row r="11003">
          <cell r="B11003" t="str">
            <v>SG SANITARIO</v>
          </cell>
        </row>
        <row r="11004">
          <cell r="A11004">
            <v>7754</v>
          </cell>
          <cell r="B11004" t="str">
            <v>TUBO CONCRETO ARMADO CLASSE A-2 PB JE NBR-8890 DN 900MM P/ E</v>
          </cell>
          <cell r="C11004" t="str">
            <v>M</v>
          </cell>
          <cell r="D11004">
            <v>2</v>
          </cell>
          <cell r="E11004">
            <v>234.46</v>
          </cell>
          <cell r="F11004">
            <v>271.42</v>
          </cell>
          <cell r="H11004">
            <v>282.5</v>
          </cell>
          <cell r="I11004" t="str">
            <v>MATE MHIS 7754</v>
          </cell>
        </row>
        <row r="11005">
          <cell r="B11005" t="str">
            <v>SG SANITARIO</v>
          </cell>
        </row>
        <row r="11006">
          <cell r="A11006">
            <v>7735</v>
          </cell>
          <cell r="B11006" t="str">
            <v>TUBO CONCRETO ARMADO CLASSE A-3 PB JE NBR-8890 DN 1000MM P/</v>
          </cell>
          <cell r="C11006" t="str">
            <v>M</v>
          </cell>
          <cell r="D11006">
            <v>2</v>
          </cell>
          <cell r="E11006">
            <v>268.39</v>
          </cell>
          <cell r="F11006">
            <v>310.69</v>
          </cell>
          <cell r="H11006">
            <v>323.39</v>
          </cell>
          <cell r="I11006" t="str">
            <v>MATE MHIS 7735</v>
          </cell>
        </row>
        <row r="11007">
          <cell r="B11007" t="str">
            <v>ESG SANITARIO</v>
          </cell>
        </row>
        <row r="11008">
          <cell r="A11008">
            <v>7729</v>
          </cell>
          <cell r="B11008" t="str">
            <v>TUBO CONCRETO ARMADO CLASSE A-3 PB JE NBR-8890 DN 1200MM P/</v>
          </cell>
          <cell r="C11008" t="str">
            <v>M</v>
          </cell>
          <cell r="D11008">
            <v>2</v>
          </cell>
          <cell r="E11008">
            <v>391.4</v>
          </cell>
          <cell r="F11008">
            <v>453.1</v>
          </cell>
          <cell r="H11008">
            <v>471.6</v>
          </cell>
          <cell r="I11008" t="str">
            <v>MATE MHIS 7729</v>
          </cell>
        </row>
        <row r="11009">
          <cell r="B11009" t="str">
            <v>ESG SANITARIO</v>
          </cell>
        </row>
        <row r="11010">
          <cell r="A11010">
            <v>7730</v>
          </cell>
          <cell r="B11010" t="str">
            <v>TUBO CONCRETO ARMADO CLASSE A-3 PB JE NBR-8890 DN 1500MM P/</v>
          </cell>
          <cell r="C11010" t="str">
            <v>M</v>
          </cell>
          <cell r="D11010">
            <v>2</v>
          </cell>
          <cell r="E11010">
            <v>602.83000000000004</v>
          </cell>
          <cell r="F11010">
            <v>697.85</v>
          </cell>
          <cell r="H11010">
            <v>726.36</v>
          </cell>
          <cell r="I11010" t="str">
            <v>MATE MHIS 7730</v>
          </cell>
        </row>
        <row r="11011">
          <cell r="B11011" t="str">
            <v>ESG SANITARIO</v>
          </cell>
        </row>
        <row r="11012">
          <cell r="A11012">
            <v>7731</v>
          </cell>
          <cell r="B11012" t="str">
            <v>TUBO CONCRETO ARMADO CLASSE A-3 PB JE NBR-8890 DN 2000MM P/</v>
          </cell>
          <cell r="C11012" t="str">
            <v>M</v>
          </cell>
          <cell r="D11012">
            <v>2</v>
          </cell>
          <cell r="E11012">
            <v>1218.3</v>
          </cell>
          <cell r="F11012">
            <v>1410.33</v>
          </cell>
          <cell r="H11012">
            <v>1467.94</v>
          </cell>
          <cell r="I11012" t="str">
            <v>MATE MHIS 7731</v>
          </cell>
        </row>
        <row r="11013">
          <cell r="B11013" t="str">
            <v>ESG SANITARIO</v>
          </cell>
        </row>
        <row r="11014">
          <cell r="A11014">
            <v>7755</v>
          </cell>
          <cell r="B11014" t="str">
            <v>TUBO CONCRETO ARMADO CLASSE A-3 PB JE NBR-8890 DN 400MM P/ E</v>
          </cell>
          <cell r="C11014" t="str">
            <v>M</v>
          </cell>
          <cell r="D11014">
            <v>2</v>
          </cell>
          <cell r="E11014">
            <v>82.75</v>
          </cell>
          <cell r="F11014">
            <v>95.79</v>
          </cell>
          <cell r="H11014">
            <v>99.71</v>
          </cell>
          <cell r="I11014" t="str">
            <v>MATE MHIS 7755</v>
          </cell>
        </row>
        <row r="11015">
          <cell r="B11015" t="str">
            <v>SG SANITARIO</v>
          </cell>
        </row>
        <row r="11016">
          <cell r="A11016">
            <v>7776</v>
          </cell>
          <cell r="B11016" t="str">
            <v>TUBO CONCRETO ARMADO CLASSE A-3 PB JE NBR-8890 DN 500MM P/ E</v>
          </cell>
          <cell r="C11016" t="str">
            <v>M</v>
          </cell>
          <cell r="D11016">
            <v>2</v>
          </cell>
          <cell r="E11016">
            <v>105.12</v>
          </cell>
          <cell r="F11016">
            <v>121.69</v>
          </cell>
          <cell r="H11016">
            <v>126.66</v>
          </cell>
          <cell r="I11016" t="str">
            <v>MATE MHIS 7776</v>
          </cell>
        </row>
        <row r="11017">
          <cell r="B11017" t="str">
            <v>SG SANITARIO</v>
          </cell>
        </row>
        <row r="11018">
          <cell r="A11018">
            <v>7743</v>
          </cell>
          <cell r="B11018" t="str">
            <v>TUBO CONCRETO ARMADO CLASSE A-3 PB JE NBR-8890 DN 600MM P/ E</v>
          </cell>
          <cell r="C11018" t="str">
            <v>M</v>
          </cell>
          <cell r="D11018">
            <v>2</v>
          </cell>
          <cell r="E11018">
            <v>118.54</v>
          </cell>
          <cell r="F11018">
            <v>137.22</v>
          </cell>
          <cell r="H11018">
            <v>142.83000000000001</v>
          </cell>
          <cell r="I11018" t="str">
            <v>MATE MHIS 7743</v>
          </cell>
        </row>
        <row r="11019">
          <cell r="B11019" t="str">
            <v>SG SANITARIO</v>
          </cell>
        </row>
        <row r="11020">
          <cell r="A11020">
            <v>7733</v>
          </cell>
          <cell r="B11020" t="str">
            <v>TUBO CONCRETO ARMADO CLASSE A-3 PB JE NBR-8890 DN 700MM P/ E</v>
          </cell>
          <cell r="C11020" t="str">
            <v>M</v>
          </cell>
          <cell r="D11020">
            <v>2</v>
          </cell>
          <cell r="E11020">
            <v>161.03</v>
          </cell>
          <cell r="F11020">
            <v>186.41</v>
          </cell>
          <cell r="H11020">
            <v>194.03</v>
          </cell>
          <cell r="I11020" t="str">
            <v>MATE MHIS 7733</v>
          </cell>
        </row>
        <row r="11021">
          <cell r="B11021" t="str">
            <v>SG SANITARIO</v>
          </cell>
        </row>
        <row r="11022">
          <cell r="A11022">
            <v>7775</v>
          </cell>
          <cell r="B11022" t="str">
            <v>TUBO CONCRETO ARMADO CLASSE A-3 PB JE NBR-8890 DN 800MM P/ E</v>
          </cell>
          <cell r="C11022" t="str">
            <v>M</v>
          </cell>
          <cell r="D11022">
            <v>2</v>
          </cell>
          <cell r="E11022">
            <v>194.58</v>
          </cell>
          <cell r="F11022">
            <v>225.25</v>
          </cell>
          <cell r="H11022">
            <v>234.45</v>
          </cell>
          <cell r="I11022" t="str">
            <v>MATE MHIS 7775</v>
          </cell>
        </row>
        <row r="11023">
          <cell r="B11023" t="str">
            <v>SG SANITARIO</v>
          </cell>
        </row>
        <row r="11024">
          <cell r="A11024" t="str">
            <v>ÓDIGO</v>
          </cell>
          <cell r="B11024" t="str">
            <v>| DESCRIÇÃO DO INSUMO</v>
          </cell>
          <cell r="C11024" t="str">
            <v>| UNID.</v>
          </cell>
          <cell r="D11024" t="str">
            <v>| CAT.</v>
          </cell>
          <cell r="E11024" t="str">
            <v>P R E Ç O</v>
          </cell>
          <cell r="F11024" t="str">
            <v>S  C A L C</v>
          </cell>
          <cell r="G11024" t="str">
            <v>U L A</v>
          </cell>
          <cell r="H11024" t="str">
            <v>D O S  |</v>
          </cell>
          <cell r="I11024" t="str">
            <v>COD.INTELIGENTE</v>
          </cell>
        </row>
        <row r="11025">
          <cell r="D11025">
            <v>1</v>
          </cell>
          <cell r="E11025" t="str">
            <v>.QUARTIL</v>
          </cell>
          <cell r="F11025" t="str">
            <v>MEDIANO</v>
          </cell>
          <cell r="G11025">
            <v>3</v>
          </cell>
          <cell r="H11025" t="str">
            <v>.QUARTIL</v>
          </cell>
        </row>
        <row r="11027">
          <cell r="A11027" t="str">
            <v>íNCULO..</v>
          </cell>
          <cell r="B11027" t="str">
            <v>...: NACIONAL CAIXA</v>
          </cell>
        </row>
        <row r="11029">
          <cell r="A11029">
            <v>7734</v>
          </cell>
          <cell r="B11029" t="str">
            <v>TUBO CONCRETO ARMADO CLASSE A-3 PB JE NBR-8890 DN 900MM P/ E</v>
          </cell>
          <cell r="C11029" t="str">
            <v>M</v>
          </cell>
          <cell r="D11029">
            <v>2</v>
          </cell>
          <cell r="E11029">
            <v>247.65</v>
          </cell>
          <cell r="F11029">
            <v>286.69</v>
          </cell>
          <cell r="H11029">
            <v>298.39999999999998</v>
          </cell>
          <cell r="I11029" t="str">
            <v>MATE MHIS 7734</v>
          </cell>
        </row>
        <row r="11030">
          <cell r="B11030" t="str">
            <v>SG SANITARIO</v>
          </cell>
        </row>
        <row r="11031">
          <cell r="A11031">
            <v>13256</v>
          </cell>
          <cell r="B11031" t="str">
            <v>TUBO CONCRETO ARMADO CLASSE CA-1 PB EB-103 DN 1100MM P/ DREN</v>
          </cell>
          <cell r="C11031" t="str">
            <v>M</v>
          </cell>
          <cell r="D11031">
            <v>2</v>
          </cell>
          <cell r="E11031">
            <v>194.58</v>
          </cell>
          <cell r="F11031">
            <v>225.25</v>
          </cell>
          <cell r="H11031">
            <v>234.45</v>
          </cell>
          <cell r="I11031" t="str">
            <v>MATE MHIS 13256</v>
          </cell>
        </row>
        <row r="11032">
          <cell r="B11032" t="str">
            <v>AGEM</v>
          </cell>
        </row>
        <row r="11033">
          <cell r="A11033">
            <v>7753</v>
          </cell>
          <cell r="B11033" t="str">
            <v>TUBO CONCRETO ARMADO CLASSE CA-1 PB NBR-9794 DN 1000MM P/AGU</v>
          </cell>
          <cell r="C11033" t="str">
            <v>M</v>
          </cell>
          <cell r="D11033">
            <v>2</v>
          </cell>
          <cell r="E11033">
            <v>176.46</v>
          </cell>
          <cell r="F11033">
            <v>204.28</v>
          </cell>
          <cell r="H11033">
            <v>212.62</v>
          </cell>
          <cell r="I11033" t="str">
            <v>MATE MHIS 7753</v>
          </cell>
        </row>
        <row r="11034">
          <cell r="B11034" t="str">
            <v>AS PLUVIAIS</v>
          </cell>
        </row>
        <row r="11035">
          <cell r="A11035">
            <v>7757</v>
          </cell>
          <cell r="B11035" t="str">
            <v>TUBO CONCRETO ARMADO CLASSE CA-1 PB NBR-9794 DN 1200MM P/AGU</v>
          </cell>
          <cell r="C11035" t="str">
            <v>M</v>
          </cell>
          <cell r="D11035">
            <v>2</v>
          </cell>
          <cell r="E11035">
            <v>234.41</v>
          </cell>
          <cell r="F11035">
            <v>271.36</v>
          </cell>
          <cell r="H11035">
            <v>282.45</v>
          </cell>
          <cell r="I11035" t="str">
            <v>MATE MHIS 7757</v>
          </cell>
        </row>
        <row r="11036">
          <cell r="B11036" t="str">
            <v>AS PLUVIAIS</v>
          </cell>
        </row>
        <row r="11037">
          <cell r="A11037">
            <v>7758</v>
          </cell>
          <cell r="B11037" t="str">
            <v>TUBO CONCRETO ARMADO CLASSE CA-1 PB NBR-9794 DN 1500MM P/AGU</v>
          </cell>
          <cell r="C11037" t="str">
            <v>M</v>
          </cell>
          <cell r="D11037">
            <v>2</v>
          </cell>
          <cell r="E11037">
            <v>357.85</v>
          </cell>
          <cell r="F11037">
            <v>414.26</v>
          </cell>
          <cell r="H11037">
            <v>431.18</v>
          </cell>
          <cell r="I11037" t="str">
            <v>MATE MHIS 7758</v>
          </cell>
        </row>
        <row r="11038">
          <cell r="B11038" t="str">
            <v>AS PLUVIAIS</v>
          </cell>
        </row>
        <row r="11039">
          <cell r="A11039">
            <v>7759</v>
          </cell>
          <cell r="B11039" t="str">
            <v>TUBO CONCRETO ARMADO CLASSE CA-1 PB NBR-9794 DN 2000MM P/AGU</v>
          </cell>
          <cell r="C11039" t="str">
            <v>M</v>
          </cell>
          <cell r="D11039">
            <v>2</v>
          </cell>
          <cell r="E11039">
            <v>876.75</v>
          </cell>
          <cell r="F11039">
            <v>1014.94</v>
          </cell>
          <cell r="H11039">
            <v>1056.4000000000001</v>
          </cell>
          <cell r="I11039" t="str">
            <v>MATE MHIS 7759</v>
          </cell>
        </row>
        <row r="11040">
          <cell r="B11040" t="str">
            <v>AS PLUVIAIS</v>
          </cell>
        </row>
        <row r="11041">
          <cell r="A11041">
            <v>7745</v>
          </cell>
          <cell r="B11041" t="str">
            <v>TUBO CONCRETO ARMADO CLASSE CA-1 PB NBR-9794 DN 400MM P/AGUA</v>
          </cell>
          <cell r="C11041" t="str">
            <v>M</v>
          </cell>
          <cell r="D11041">
            <v>2</v>
          </cell>
          <cell r="E11041">
            <v>42.49</v>
          </cell>
          <cell r="F11041">
            <v>49.19</v>
          </cell>
          <cell r="H11041">
            <v>51.2</v>
          </cell>
          <cell r="I11041" t="str">
            <v>MATE MHIS 7745</v>
          </cell>
        </row>
        <row r="11042">
          <cell r="B11042" t="str">
            <v>S PLUVIAIS</v>
          </cell>
        </row>
        <row r="11043">
          <cell r="A11043">
            <v>7714</v>
          </cell>
          <cell r="B11043" t="str">
            <v>TUBO CONCRETO ARMADO CLASSE CA-1 PB NBR-9794 DN 500MM P/AGUA</v>
          </cell>
          <cell r="C11043" t="str">
            <v>M</v>
          </cell>
          <cell r="D11043">
            <v>2</v>
          </cell>
          <cell r="E11043">
            <v>51.44</v>
          </cell>
          <cell r="F11043">
            <v>59.55</v>
          </cell>
          <cell r="H11043">
            <v>61.98</v>
          </cell>
          <cell r="I11043" t="str">
            <v>MATE MHIS 7714</v>
          </cell>
        </row>
        <row r="11044">
          <cell r="B11044" t="str">
            <v>S PLUVIAIS</v>
          </cell>
        </row>
        <row r="11045">
          <cell r="A11045">
            <v>7725</v>
          </cell>
          <cell r="B11045" t="str">
            <v>TUBO CONCRETO ARMADO CLASSE CA-1 PB NBR-9794 DN 600MM P/AGUA</v>
          </cell>
          <cell r="C11045" t="str">
            <v>M</v>
          </cell>
          <cell r="D11045">
            <v>1</v>
          </cell>
          <cell r="E11045">
            <v>65.98</v>
          </cell>
          <cell r="F11045">
            <v>76.38</v>
          </cell>
          <cell r="H11045">
            <v>79.5</v>
          </cell>
          <cell r="I11045" t="str">
            <v>MATE MHIS 7725</v>
          </cell>
        </row>
        <row r="11046">
          <cell r="B11046" t="str">
            <v>S PLUVIAIS</v>
          </cell>
        </row>
        <row r="11047">
          <cell r="A11047">
            <v>7742</v>
          </cell>
          <cell r="B11047" t="str">
            <v>TUBO CONCRETO ARMADO CLASSE CA-1 PB NBR-9794 DN 700MM P/AGUA</v>
          </cell>
          <cell r="C11047" t="str">
            <v>M</v>
          </cell>
          <cell r="D11047">
            <v>2</v>
          </cell>
          <cell r="E11047">
            <v>98.41</v>
          </cell>
          <cell r="F11047">
            <v>113.92</v>
          </cell>
          <cell r="H11047">
            <v>118.57</v>
          </cell>
          <cell r="I11047" t="str">
            <v>MATE MHIS 7742</v>
          </cell>
        </row>
        <row r="11048">
          <cell r="B11048" t="str">
            <v>S PLUVIAIS</v>
          </cell>
        </row>
        <row r="11049">
          <cell r="A11049">
            <v>7750</v>
          </cell>
          <cell r="B11049" t="str">
            <v>TUBO CONCRETO ARMADO CLASSE CA-1 PB NBR-9794 DN 800MM P/AGUA</v>
          </cell>
          <cell r="C11049" t="str">
            <v>M</v>
          </cell>
          <cell r="D11049">
            <v>2</v>
          </cell>
          <cell r="E11049">
            <v>111.83</v>
          </cell>
          <cell r="F11049">
            <v>129.44999999999999</v>
          </cell>
          <cell r="H11049">
            <v>134.74</v>
          </cell>
          <cell r="I11049" t="str">
            <v>MATE MHIS 7750</v>
          </cell>
        </row>
        <row r="11050">
          <cell r="B11050" t="str">
            <v>S PLUVIAIS</v>
          </cell>
        </row>
        <row r="11051">
          <cell r="A11051">
            <v>7756</v>
          </cell>
          <cell r="B11051" t="str">
            <v>TUBO CONCRETO ARMADO CLASSE CA-1 PB NBR-9794 DN 900MM P/AGUA</v>
          </cell>
          <cell r="C11051" t="str">
            <v>M</v>
          </cell>
          <cell r="D11051">
            <v>2</v>
          </cell>
          <cell r="E11051">
            <v>152.08000000000001</v>
          </cell>
          <cell r="F11051">
            <v>176.06</v>
          </cell>
          <cell r="H11051">
            <v>183.25</v>
          </cell>
          <cell r="I11051" t="str">
            <v>MATE MHIS 7756</v>
          </cell>
        </row>
        <row r="11052">
          <cell r="B11052" t="str">
            <v>S PLUVIAIS</v>
          </cell>
        </row>
        <row r="11053">
          <cell r="A11053">
            <v>7765</v>
          </cell>
          <cell r="B11053" t="str">
            <v>TUBO CONCRETO ARMADO CLASSE CA-2 PB NBR-9794 DN 1000MM P/AGU</v>
          </cell>
          <cell r="C11053" t="str">
            <v>M</v>
          </cell>
          <cell r="D11053">
            <v>2</v>
          </cell>
          <cell r="E11053">
            <v>187.04</v>
          </cell>
          <cell r="F11053">
            <v>216.53</v>
          </cell>
          <cell r="H11053">
            <v>225.37</v>
          </cell>
          <cell r="I11053" t="str">
            <v>MATE MHIS 7765</v>
          </cell>
        </row>
        <row r="11054">
          <cell r="B11054" t="str">
            <v>AS PLUVIAIS</v>
          </cell>
        </row>
        <row r="11055">
          <cell r="A11055" t="str">
            <v>ÓDIGO</v>
          </cell>
          <cell r="B11055" t="str">
            <v>| DESCRIÇÃO DO INSUMO</v>
          </cell>
          <cell r="C11055" t="str">
            <v>| UNID.</v>
          </cell>
          <cell r="D11055" t="str">
            <v>| CAT.</v>
          </cell>
          <cell r="E11055" t="str">
            <v>P R E Ç O</v>
          </cell>
          <cell r="F11055" t="str">
            <v>S  C A L C</v>
          </cell>
          <cell r="G11055" t="str">
            <v>U L A</v>
          </cell>
          <cell r="H11055" t="str">
            <v>D O S  |</v>
          </cell>
          <cell r="I11055" t="str">
            <v>COD.INTELIGENTE</v>
          </cell>
        </row>
        <row r="11056">
          <cell r="D11056">
            <v>1</v>
          </cell>
          <cell r="E11056" t="str">
            <v>.QUARTIL</v>
          </cell>
          <cell r="F11056" t="str">
            <v>MEDIANO</v>
          </cell>
          <cell r="G11056">
            <v>3</v>
          </cell>
          <cell r="H11056" t="str">
            <v>.QUARTIL</v>
          </cell>
        </row>
        <row r="11058">
          <cell r="A11058" t="str">
            <v>íNCULO..</v>
          </cell>
          <cell r="B11058" t="str">
            <v>...: NACIONAL CAIXA</v>
          </cell>
        </row>
        <row r="11060">
          <cell r="A11060">
            <v>12569</v>
          </cell>
          <cell r="B11060" t="str">
            <v>TUBO CONCRETO ARMADO CLASSE CA-2 PB NBR-9794 DN 1100MM P/AGU</v>
          </cell>
          <cell r="C11060" t="str">
            <v>M</v>
          </cell>
          <cell r="D11060">
            <v>2</v>
          </cell>
          <cell r="E11060">
            <v>203.53</v>
          </cell>
          <cell r="F11060">
            <v>235.61</v>
          </cell>
          <cell r="H11060">
            <v>245.23</v>
          </cell>
          <cell r="I11060" t="str">
            <v>MATE MHIS 12569</v>
          </cell>
        </row>
        <row r="11061">
          <cell r="B11061" t="str">
            <v>AS PLUVIAIS</v>
          </cell>
        </row>
        <row r="11062">
          <cell r="A11062">
            <v>7766</v>
          </cell>
          <cell r="B11062" t="str">
            <v>TUBO CONCRETO ARMADO CLASSE CA-2 PB NBR-9794 DN 1200MM P/AGU</v>
          </cell>
          <cell r="C11062" t="str">
            <v>M</v>
          </cell>
          <cell r="D11062">
            <v>2</v>
          </cell>
          <cell r="E11062">
            <v>263.92</v>
          </cell>
          <cell r="F11062">
            <v>305.52</v>
          </cell>
          <cell r="H11062">
            <v>318</v>
          </cell>
          <cell r="I11062" t="str">
            <v>MATE MHIS 7766</v>
          </cell>
        </row>
        <row r="11063">
          <cell r="B11063" t="str">
            <v>AS PLUVIAIS</v>
          </cell>
        </row>
        <row r="11064">
          <cell r="A11064">
            <v>7767</v>
          </cell>
          <cell r="B11064" t="str">
            <v>TUBO CONCRETO ARMADO CLASSE CA-2 PB NBR-9794 DN 1500MM P/AGU</v>
          </cell>
          <cell r="C11064" t="str">
            <v>M</v>
          </cell>
          <cell r="D11064">
            <v>2</v>
          </cell>
          <cell r="E11064">
            <v>396.99</v>
          </cell>
          <cell r="F11064">
            <v>459.57</v>
          </cell>
          <cell r="H11064">
            <v>478.34</v>
          </cell>
          <cell r="I11064" t="str">
            <v>MATE MHIS 7767</v>
          </cell>
        </row>
        <row r="11065">
          <cell r="B11065" t="str">
            <v>AS PLUVIAIS</v>
          </cell>
        </row>
        <row r="11066">
          <cell r="A11066">
            <v>7727</v>
          </cell>
          <cell r="B11066" t="str">
            <v>TUBO CONCRETO ARMADO CLASSE CA-2 PB NBR-9794 DN 2000MM P/AGU</v>
          </cell>
          <cell r="C11066" t="str">
            <v>M</v>
          </cell>
          <cell r="D11066">
            <v>2</v>
          </cell>
          <cell r="E11066">
            <v>1028.8399999999999</v>
          </cell>
          <cell r="F11066">
            <v>1191.01</v>
          </cell>
          <cell r="H11066">
            <v>1239.6600000000001</v>
          </cell>
          <cell r="I11066" t="str">
            <v>MATE MHIS 7727</v>
          </cell>
        </row>
        <row r="11067">
          <cell r="B11067" t="str">
            <v>AS PLUVIAIS</v>
          </cell>
        </row>
        <row r="11068">
          <cell r="A11068">
            <v>7760</v>
          </cell>
          <cell r="B11068" t="str">
            <v>TUBO CONCRETO ARMADO CLASSE CA-2 PB NBR-9794 DN 300MM P/AGUA</v>
          </cell>
          <cell r="C11068" t="str">
            <v>M</v>
          </cell>
          <cell r="D11068">
            <v>2</v>
          </cell>
          <cell r="E11068">
            <v>51.44</v>
          </cell>
          <cell r="F11068">
            <v>59.55</v>
          </cell>
          <cell r="H11068">
            <v>61.98</v>
          </cell>
          <cell r="I11068" t="str">
            <v>MATE MHIS 7760</v>
          </cell>
        </row>
        <row r="11069">
          <cell r="B11069" t="str">
            <v>S PLUVIAIS</v>
          </cell>
        </row>
        <row r="11070">
          <cell r="A11070">
            <v>7761</v>
          </cell>
          <cell r="B11070" t="str">
            <v>TUBO CONCRETO ARMADO CLASSE CA-2 PB NBR-9794 DN 400MM P/AGUA</v>
          </cell>
          <cell r="C11070" t="str">
            <v>M</v>
          </cell>
          <cell r="D11070">
            <v>2</v>
          </cell>
          <cell r="E11070">
            <v>52.38</v>
          </cell>
          <cell r="F11070">
            <v>60.63</v>
          </cell>
          <cell r="H11070">
            <v>63.11</v>
          </cell>
          <cell r="I11070" t="str">
            <v>MATE MHIS 7761</v>
          </cell>
        </row>
        <row r="11071">
          <cell r="B11071" t="str">
            <v>S PLUVIAIS</v>
          </cell>
        </row>
        <row r="11072">
          <cell r="A11072">
            <v>7752</v>
          </cell>
          <cell r="B11072" t="str">
            <v>TUBO CONCRETO ARMADO CLASSE CA-2 PB NBR-9794 DN 500MM P/AGUA</v>
          </cell>
          <cell r="C11072" t="str">
            <v>M</v>
          </cell>
          <cell r="D11072">
            <v>2</v>
          </cell>
          <cell r="E11072">
            <v>58.15</v>
          </cell>
          <cell r="F11072">
            <v>67.31</v>
          </cell>
          <cell r="H11072">
            <v>70.06</v>
          </cell>
          <cell r="I11072" t="str">
            <v>MATE MHIS 7752</v>
          </cell>
        </row>
        <row r="11073">
          <cell r="B11073" t="str">
            <v>S PLUVIAIS</v>
          </cell>
        </row>
        <row r="11074">
          <cell r="A11074">
            <v>7762</v>
          </cell>
          <cell r="B11074" t="str">
            <v>TUBO CONCRETO ARMADO CLASSE CA-2 PB NBR-9794 DN 600MM P/AGUA</v>
          </cell>
          <cell r="C11074" t="str">
            <v>M</v>
          </cell>
          <cell r="D11074">
            <v>2</v>
          </cell>
          <cell r="E11074">
            <v>71.569999999999993</v>
          </cell>
          <cell r="F11074">
            <v>82.85</v>
          </cell>
          <cell r="H11074">
            <v>86.23</v>
          </cell>
          <cell r="I11074" t="str">
            <v>MATE MHIS 7762</v>
          </cell>
        </row>
        <row r="11075">
          <cell r="B11075" t="str">
            <v>S PLUVIAIS</v>
          </cell>
        </row>
        <row r="11076">
          <cell r="A11076">
            <v>7722</v>
          </cell>
          <cell r="B11076" t="str">
            <v>TUBO CONCRETO ARMADO CLASSE CA-2 PB NBR-9794 DN 700MM P/AGUA</v>
          </cell>
          <cell r="C11076" t="str">
            <v>M</v>
          </cell>
          <cell r="D11076">
            <v>2</v>
          </cell>
          <cell r="E11076">
            <v>107.35</v>
          </cell>
          <cell r="F11076">
            <v>124.27</v>
          </cell>
          <cell r="H11076">
            <v>129.35</v>
          </cell>
          <cell r="I11076" t="str">
            <v>MATE MHIS 7722</v>
          </cell>
        </row>
        <row r="11077">
          <cell r="B11077" t="str">
            <v>S PLUVIAIS</v>
          </cell>
        </row>
        <row r="11078">
          <cell r="A11078">
            <v>7763</v>
          </cell>
          <cell r="B11078" t="str">
            <v>TUBO CONCRETO ARMADO CLASSE CA-2 PB NBR-9794 DN 800MM P/AGUA</v>
          </cell>
          <cell r="C11078" t="str">
            <v>M</v>
          </cell>
          <cell r="D11078">
            <v>2</v>
          </cell>
          <cell r="E11078">
            <v>126.61</v>
          </cell>
          <cell r="F11078">
            <v>146.57</v>
          </cell>
          <cell r="H11078">
            <v>152.55000000000001</v>
          </cell>
          <cell r="I11078" t="str">
            <v>MATE MHIS 7763</v>
          </cell>
        </row>
        <row r="11079">
          <cell r="B11079" t="str">
            <v>S PLUVIAIS</v>
          </cell>
        </row>
        <row r="11080">
          <cell r="A11080">
            <v>7764</v>
          </cell>
          <cell r="B11080" t="str">
            <v>TUBO CONCRETO ARMADO CLASSE CA-2 PB NBR-9794 DN 900MM P/AGUA</v>
          </cell>
          <cell r="C11080" t="str">
            <v>M</v>
          </cell>
          <cell r="D11080">
            <v>2</v>
          </cell>
          <cell r="E11080">
            <v>167.74</v>
          </cell>
          <cell r="F11080">
            <v>194.18</v>
          </cell>
          <cell r="H11080">
            <v>202.11</v>
          </cell>
          <cell r="I11080" t="str">
            <v>MATE MHIS 7764</v>
          </cell>
        </row>
        <row r="11081">
          <cell r="B11081" t="str">
            <v>S PLUVIAIS</v>
          </cell>
        </row>
        <row r="11082">
          <cell r="A11082">
            <v>12572</v>
          </cell>
          <cell r="B11082" t="str">
            <v>TUBO CONCRETO ARMADO CLASSE CA-3 PB NBR-9794 DN 1000MM P/AGU</v>
          </cell>
          <cell r="C11082" t="str">
            <v>M</v>
          </cell>
          <cell r="D11082">
            <v>2</v>
          </cell>
          <cell r="E11082">
            <v>225.29</v>
          </cell>
          <cell r="F11082">
            <v>260.8</v>
          </cell>
          <cell r="H11082">
            <v>271.45</v>
          </cell>
          <cell r="I11082" t="str">
            <v>MATE MHIS 12572</v>
          </cell>
        </row>
        <row r="11083">
          <cell r="B11083" t="str">
            <v>AS PLUVIAIS</v>
          </cell>
        </row>
        <row r="11084">
          <cell r="A11084">
            <v>12573</v>
          </cell>
          <cell r="B11084" t="str">
            <v>TUBO CONCRETO ARMADO CLASSE CA-3 PB NBR-9794 DN 1100MM P/AGU</v>
          </cell>
          <cell r="C11084" t="str">
            <v>M</v>
          </cell>
          <cell r="D11084">
            <v>2</v>
          </cell>
          <cell r="E11084">
            <v>243.79</v>
          </cell>
          <cell r="F11084">
            <v>282.20999999999998</v>
          </cell>
          <cell r="H11084">
            <v>293.74</v>
          </cell>
          <cell r="I11084" t="str">
            <v>MATE MHIS 12573</v>
          </cell>
        </row>
        <row r="11085">
          <cell r="B11085" t="str">
            <v>AS PLUVIAIS</v>
          </cell>
        </row>
        <row r="11086">
          <cell r="A11086" t="str">
            <v>ÓDIGO</v>
          </cell>
          <cell r="B11086" t="str">
            <v>| DESCRIÇÃO DO INSUMO</v>
          </cell>
          <cell r="C11086" t="str">
            <v>| UNID.</v>
          </cell>
          <cell r="D11086" t="str">
            <v>| CAT.</v>
          </cell>
          <cell r="E11086" t="str">
            <v>P R E Ç O</v>
          </cell>
          <cell r="F11086" t="str">
            <v>S  C A L C</v>
          </cell>
          <cell r="G11086" t="str">
            <v>U L A</v>
          </cell>
          <cell r="H11086" t="str">
            <v>D O S  |</v>
          </cell>
          <cell r="I11086" t="str">
            <v>COD.INTELIGENTE</v>
          </cell>
        </row>
        <row r="11087">
          <cell r="D11087">
            <v>1</v>
          </cell>
          <cell r="E11087" t="str">
            <v>.QUARTIL</v>
          </cell>
          <cell r="F11087" t="str">
            <v>MEDIANO</v>
          </cell>
          <cell r="G11087">
            <v>3</v>
          </cell>
          <cell r="H11087" t="str">
            <v>.QUARTIL</v>
          </cell>
        </row>
        <row r="11089">
          <cell r="A11089" t="str">
            <v>íNCULO..</v>
          </cell>
          <cell r="B11089" t="str">
            <v>...: NACIONAL CAIXA</v>
          </cell>
        </row>
        <row r="11091">
          <cell r="A11091">
            <v>12574</v>
          </cell>
          <cell r="B11091" t="str">
            <v>TUBO CONCRETO ARMADO CLASSE CA-3 PB NBR-9794 DN 1200MM P/AGU</v>
          </cell>
          <cell r="C11091" t="str">
            <v>M</v>
          </cell>
          <cell r="D11091">
            <v>2</v>
          </cell>
          <cell r="E11091">
            <v>335.49</v>
          </cell>
          <cell r="F11091">
            <v>388.37</v>
          </cell>
          <cell r="H11091">
            <v>404.23</v>
          </cell>
          <cell r="I11091" t="str">
            <v>MATE MHIS 12574</v>
          </cell>
        </row>
        <row r="11092">
          <cell r="B11092" t="str">
            <v>AS PLUVIAIS</v>
          </cell>
        </row>
        <row r="11093">
          <cell r="A11093">
            <v>12575</v>
          </cell>
          <cell r="B11093" t="str">
            <v>TUBO CONCRETO ARMADO CLASSE CA-3 PB NBR-9794 DN 1500MM P/AGU</v>
          </cell>
          <cell r="C11093" t="str">
            <v>M</v>
          </cell>
          <cell r="D11093">
            <v>2</v>
          </cell>
          <cell r="E11093">
            <v>485.34</v>
          </cell>
          <cell r="F11093">
            <v>561.84</v>
          </cell>
          <cell r="H11093">
            <v>584.79</v>
          </cell>
          <cell r="I11093" t="str">
            <v>MATE MHIS 12575</v>
          </cell>
        </row>
        <row r="11094">
          <cell r="B11094" t="str">
            <v>AS PLUVIAIS</v>
          </cell>
        </row>
        <row r="11095">
          <cell r="A11095">
            <v>12576</v>
          </cell>
          <cell r="B11095" t="str">
            <v>TUBO CONCRETO ARMADO CLASSE CA-3 PB NBR-9794 DN 400MM P/AGUA</v>
          </cell>
          <cell r="C11095" t="str">
            <v>M</v>
          </cell>
          <cell r="D11095">
            <v>2</v>
          </cell>
          <cell r="E11095">
            <v>57.25</v>
          </cell>
          <cell r="F11095">
            <v>66.28</v>
          </cell>
          <cell r="H11095">
            <v>68.989999999999995</v>
          </cell>
          <cell r="I11095" t="str">
            <v>MATE MHIS 12576</v>
          </cell>
        </row>
        <row r="11096">
          <cell r="B11096" t="str">
            <v>S PLUVIAIS</v>
          </cell>
        </row>
        <row r="11097">
          <cell r="A11097">
            <v>12577</v>
          </cell>
          <cell r="B11097" t="str">
            <v>TUBO CONCRETO ARMADO CLASSE CA-3 PB NBR-9794 DN 500MM P/AGUA</v>
          </cell>
          <cell r="C11097" t="str">
            <v>M</v>
          </cell>
          <cell r="D11097">
            <v>2</v>
          </cell>
          <cell r="E11097">
            <v>76.55</v>
          </cell>
          <cell r="F11097">
            <v>88.62</v>
          </cell>
          <cell r="H11097">
            <v>92.24</v>
          </cell>
          <cell r="I11097" t="str">
            <v>MATE MHIS 12577</v>
          </cell>
        </row>
        <row r="11098">
          <cell r="B11098" t="str">
            <v>S PLUVIAIS</v>
          </cell>
        </row>
        <row r="11099">
          <cell r="A11099">
            <v>12578</v>
          </cell>
          <cell r="B11099" t="str">
            <v>TUBO CONCRETO ARMADO CLASSE CA-3 PB NBR-9794 DN 600MM P/AGUA</v>
          </cell>
          <cell r="C11099" t="str">
            <v>M</v>
          </cell>
          <cell r="D11099">
            <v>2</v>
          </cell>
          <cell r="E11099">
            <v>99.35</v>
          </cell>
          <cell r="F11099">
            <v>115</v>
          </cell>
          <cell r="H11099">
            <v>119.7</v>
          </cell>
          <cell r="I11099" t="str">
            <v>MATE MHIS 12578</v>
          </cell>
        </row>
        <row r="11100">
          <cell r="B11100" t="str">
            <v>S PLUVIAIS</v>
          </cell>
        </row>
        <row r="11101">
          <cell r="A11101">
            <v>12579</v>
          </cell>
          <cell r="B11101" t="str">
            <v>TUBO CONCRETO ARMADO CLASSE CA-3 PB NBR-9794 DN 700MM P/AGUA</v>
          </cell>
          <cell r="C11101" t="str">
            <v>M</v>
          </cell>
          <cell r="D11101">
            <v>2</v>
          </cell>
          <cell r="E11101">
            <v>136.43</v>
          </cell>
          <cell r="F11101">
            <v>157.93</v>
          </cell>
          <cell r="H11101">
            <v>164.39</v>
          </cell>
          <cell r="I11101" t="str">
            <v>MATE MHIS 12579</v>
          </cell>
        </row>
        <row r="11102">
          <cell r="B11102" t="str">
            <v>S PLUVIAIS</v>
          </cell>
        </row>
        <row r="11103">
          <cell r="A11103">
            <v>12580</v>
          </cell>
          <cell r="B11103" t="str">
            <v>TUBO CONCRETO ARMADO CLASSE CA-3 PB NBR-9794 DN 800MM P/AGUA</v>
          </cell>
          <cell r="C11103" t="str">
            <v>M</v>
          </cell>
          <cell r="D11103">
            <v>2</v>
          </cell>
          <cell r="E11103">
            <v>175.19</v>
          </cell>
          <cell r="F11103">
            <v>202.8</v>
          </cell>
          <cell r="H11103">
            <v>211.09</v>
          </cell>
          <cell r="I11103" t="str">
            <v>MATE MHIS 12580</v>
          </cell>
        </row>
        <row r="11104">
          <cell r="B11104" t="str">
            <v>S PLUVIAIS</v>
          </cell>
        </row>
        <row r="11105">
          <cell r="A11105">
            <v>12581</v>
          </cell>
          <cell r="B11105" t="str">
            <v>TUBO CONCRETO ARMADO CLASSE CA-3 PB NBR-9794 DN 900MM P/AGUA</v>
          </cell>
          <cell r="C11105" t="str">
            <v>M</v>
          </cell>
          <cell r="D11105">
            <v>2</v>
          </cell>
          <cell r="E11105">
            <v>220.73</v>
          </cell>
          <cell r="F11105">
            <v>255.52</v>
          </cell>
          <cell r="H11105">
            <v>265.95999999999998</v>
          </cell>
          <cell r="I11105" t="str">
            <v>MATE MHIS 12581</v>
          </cell>
        </row>
        <row r="11106">
          <cell r="B11106" t="str">
            <v>S PLUVIAIS</v>
          </cell>
        </row>
        <row r="11107">
          <cell r="A11107">
            <v>7791</v>
          </cell>
          <cell r="B11107" t="str">
            <v>TUBO CONCRETO SIMPLES CLASSE - PS1 PB NBR-8890 DN 600MM P/AG</v>
          </cell>
          <cell r="C11107" t="str">
            <v>M</v>
          </cell>
          <cell r="D11107">
            <v>2</v>
          </cell>
          <cell r="E11107">
            <v>33.35</v>
          </cell>
          <cell r="F11107">
            <v>34.479999999999997</v>
          </cell>
          <cell r="H11107">
            <v>35.11</v>
          </cell>
          <cell r="I11107" t="str">
            <v>MATE MHIS 7791</v>
          </cell>
        </row>
        <row r="11108">
          <cell r="B11108" t="str">
            <v>UAS PLUVIAIS</v>
          </cell>
        </row>
        <row r="11109">
          <cell r="A11109">
            <v>7795</v>
          </cell>
          <cell r="B11109" t="str">
            <v>TUBO CONCRETO SIMPLES CLASSE - PS1, PB NBR-8890 DN 500MM P/A</v>
          </cell>
          <cell r="C11109" t="str">
            <v>M</v>
          </cell>
          <cell r="D11109">
            <v>2</v>
          </cell>
          <cell r="E11109">
            <v>29.18</v>
          </cell>
          <cell r="F11109">
            <v>30.17</v>
          </cell>
          <cell r="H11109">
            <v>30.72</v>
          </cell>
          <cell r="I11109" t="str">
            <v>MATE MHIS 7795</v>
          </cell>
        </row>
      </sheetData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R48"/>
  <sheetViews>
    <sheetView zoomScale="80" zoomScaleNormal="80" zoomScaleSheetLayoutView="87" workbookViewId="0">
      <selection activeCell="V38" sqref="V38"/>
    </sheetView>
  </sheetViews>
  <sheetFormatPr defaultColWidth="10.88671875" defaultRowHeight="12.75" x14ac:dyDescent="0.2"/>
  <cols>
    <col min="1" max="1" width="2.5546875" style="1" customWidth="1"/>
    <col min="2" max="2" width="3.6640625" style="1" customWidth="1"/>
    <col min="3" max="3" width="33" style="4" customWidth="1"/>
    <col min="4" max="4" width="13.44140625" style="1" hidden="1" customWidth="1"/>
    <col min="5" max="6" width="8.33203125" style="2" customWidth="1"/>
    <col min="7" max="7" width="4" style="2" customWidth="1"/>
    <col min="8" max="8" width="3.88671875" style="2" customWidth="1"/>
    <col min="9" max="9" width="8.33203125" style="2" customWidth="1"/>
    <col min="10" max="16" width="3.77734375" style="2" customWidth="1"/>
    <col min="17" max="17" width="4.109375" style="2" customWidth="1"/>
    <col min="18" max="18" width="3.88671875" style="2" customWidth="1"/>
    <col min="19" max="21" width="3.77734375" style="2" customWidth="1"/>
    <col min="22" max="22" width="8.33203125" style="2" customWidth="1"/>
    <col min="23" max="24" width="4" style="2" customWidth="1"/>
    <col min="25" max="25" width="11.21875" style="2" bestFit="1" customWidth="1"/>
    <col min="26" max="327" width="10.88671875" style="2"/>
    <col min="328" max="16384" width="10.88671875" style="1"/>
  </cols>
  <sheetData>
    <row r="1" spans="2:330" ht="25.5" customHeight="1" x14ac:dyDescent="0.2">
      <c r="B1" s="8"/>
      <c r="C1" s="23"/>
      <c r="D1" s="23" t="s">
        <v>117</v>
      </c>
      <c r="E1" s="362" t="s">
        <v>117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"/>
      <c r="U1" s="9"/>
      <c r="V1" s="10"/>
      <c r="W1" s="10"/>
      <c r="X1" s="11"/>
    </row>
    <row r="2" spans="2:330" ht="12.75" customHeight="1" x14ac:dyDescent="0.2">
      <c r="B2" s="12"/>
      <c r="C2" s="24"/>
      <c r="D2" s="25" t="s">
        <v>118</v>
      </c>
      <c r="E2" s="363" t="s">
        <v>118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7"/>
      <c r="X2" s="13"/>
    </row>
    <row r="3" spans="2:330" ht="15" customHeight="1" x14ac:dyDescent="0.2">
      <c r="B3" s="12"/>
      <c r="C3" s="24"/>
      <c r="D3" s="25" t="s">
        <v>119</v>
      </c>
      <c r="E3" s="363" t="s">
        <v>119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7"/>
      <c r="X3" s="13"/>
    </row>
    <row r="4" spans="2:330" ht="12.75" customHeight="1" x14ac:dyDescent="0.2">
      <c r="B4" s="14"/>
      <c r="C4" s="3"/>
      <c r="D4" s="25" t="s">
        <v>6</v>
      </c>
      <c r="E4" s="363" t="s">
        <v>122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7"/>
      <c r="X4" s="13"/>
    </row>
    <row r="5" spans="2:330" ht="31.5" customHeight="1" thickBot="1" x14ac:dyDescent="0.25">
      <c r="B5" s="378" t="s">
        <v>120</v>
      </c>
      <c r="C5" s="379"/>
      <c r="D5" s="379"/>
      <c r="E5" s="379"/>
      <c r="F5" s="380"/>
      <c r="G5" s="380"/>
      <c r="H5" s="380"/>
      <c r="I5" s="380"/>
      <c r="J5" s="380"/>
      <c r="K5" s="380"/>
      <c r="L5" s="380"/>
      <c r="M5" s="379"/>
      <c r="N5" s="380"/>
      <c r="O5" s="379"/>
      <c r="P5" s="380"/>
      <c r="Q5" s="379"/>
      <c r="R5" s="380"/>
      <c r="S5" s="379"/>
      <c r="T5" s="380"/>
      <c r="U5" s="379"/>
      <c r="V5" s="379"/>
      <c r="W5" s="380"/>
      <c r="X5" s="381"/>
    </row>
    <row r="6" spans="2:330" ht="12.75" customHeight="1" thickBot="1" x14ac:dyDescent="0.25">
      <c r="B6" s="382" t="s">
        <v>1</v>
      </c>
      <c r="C6" s="385" t="s">
        <v>2</v>
      </c>
      <c r="D6" s="15"/>
      <c r="E6" s="388" t="s">
        <v>4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90"/>
    </row>
    <row r="7" spans="2:330" ht="12.75" customHeight="1" thickBot="1" x14ac:dyDescent="0.25">
      <c r="B7" s="383"/>
      <c r="C7" s="386"/>
      <c r="D7" s="80"/>
      <c r="E7" s="394" t="s">
        <v>153</v>
      </c>
      <c r="F7" s="395"/>
      <c r="G7" s="395"/>
      <c r="H7" s="390"/>
      <c r="I7" s="394" t="s">
        <v>154</v>
      </c>
      <c r="J7" s="395"/>
      <c r="K7" s="395"/>
      <c r="L7" s="395"/>
      <c r="M7" s="390"/>
      <c r="N7" s="394" t="s">
        <v>155</v>
      </c>
      <c r="O7" s="395"/>
      <c r="P7" s="395"/>
      <c r="Q7" s="395"/>
      <c r="R7" s="395"/>
      <c r="S7" s="396"/>
      <c r="T7" s="394" t="s">
        <v>158</v>
      </c>
      <c r="U7" s="395"/>
      <c r="V7" s="395"/>
      <c r="W7" s="395"/>
      <c r="X7" s="396"/>
    </row>
    <row r="8" spans="2:330" s="2" customFormat="1" ht="15.75" customHeight="1" thickBot="1" x14ac:dyDescent="0.25">
      <c r="B8" s="384"/>
      <c r="C8" s="387"/>
      <c r="D8" s="20" t="s">
        <v>0</v>
      </c>
      <c r="E8" s="84" t="s">
        <v>152</v>
      </c>
      <c r="F8" s="85" t="s">
        <v>152</v>
      </c>
      <c r="G8" s="394" t="s">
        <v>152</v>
      </c>
      <c r="H8" s="396"/>
      <c r="I8" s="84" t="s">
        <v>152</v>
      </c>
      <c r="J8" s="394" t="s">
        <v>152</v>
      </c>
      <c r="K8" s="396"/>
      <c r="L8" s="394" t="s">
        <v>152</v>
      </c>
      <c r="M8" s="396"/>
      <c r="N8" s="394" t="s">
        <v>152</v>
      </c>
      <c r="O8" s="396"/>
      <c r="P8" s="394" t="s">
        <v>152</v>
      </c>
      <c r="Q8" s="396"/>
      <c r="R8" s="394" t="s">
        <v>152</v>
      </c>
      <c r="S8" s="396"/>
      <c r="T8" s="394" t="s">
        <v>152</v>
      </c>
      <c r="U8" s="396"/>
      <c r="V8" s="84" t="s">
        <v>152</v>
      </c>
      <c r="W8" s="394" t="s">
        <v>152</v>
      </c>
      <c r="X8" s="402"/>
      <c r="LP8" s="1"/>
      <c r="LQ8" s="1"/>
      <c r="LR8" s="1"/>
    </row>
    <row r="9" spans="2:330" s="2" customFormat="1" ht="9.9499999999999993" customHeight="1" x14ac:dyDescent="0.2">
      <c r="B9" s="399" t="s">
        <v>149</v>
      </c>
      <c r="C9" s="397" t="s">
        <v>150</v>
      </c>
      <c r="D9" s="81"/>
      <c r="E9" s="86"/>
      <c r="F9" s="89"/>
      <c r="G9" s="89"/>
      <c r="H9" s="89"/>
      <c r="I9" s="98"/>
      <c r="J9" s="89"/>
      <c r="K9" s="89"/>
      <c r="L9" s="89"/>
      <c r="M9" s="111"/>
      <c r="N9" s="98"/>
      <c r="O9" s="89"/>
      <c r="P9" s="89"/>
      <c r="Q9" s="89"/>
      <c r="R9" s="89"/>
      <c r="S9" s="111"/>
      <c r="T9" s="98"/>
      <c r="U9" s="89"/>
      <c r="V9" s="89"/>
      <c r="W9" s="89"/>
      <c r="X9" s="87"/>
      <c r="LP9" s="1"/>
      <c r="LQ9" s="1"/>
      <c r="LR9" s="1"/>
    </row>
    <row r="10" spans="2:330" s="2" customFormat="1" ht="9.9499999999999993" customHeight="1" x14ac:dyDescent="0.2">
      <c r="B10" s="391"/>
      <c r="C10" s="398"/>
      <c r="D10" s="35"/>
      <c r="E10" s="120"/>
      <c r="F10" s="121"/>
      <c r="G10" s="121"/>
      <c r="H10" s="121"/>
      <c r="I10" s="136"/>
      <c r="J10" s="121"/>
      <c r="K10" s="121"/>
      <c r="L10" s="90"/>
      <c r="M10" s="112"/>
      <c r="N10" s="99"/>
      <c r="O10" s="90"/>
      <c r="P10" s="90"/>
      <c r="Q10" s="90"/>
      <c r="R10" s="90"/>
      <c r="S10" s="112"/>
      <c r="T10" s="99"/>
      <c r="U10" s="90"/>
      <c r="V10" s="90"/>
      <c r="W10" s="90"/>
      <c r="X10" s="31"/>
      <c r="LP10" s="1"/>
      <c r="LQ10" s="1"/>
      <c r="LR10" s="1"/>
    </row>
    <row r="11" spans="2:330" s="2" customFormat="1" ht="9.9499999999999993" customHeight="1" x14ac:dyDescent="0.2">
      <c r="B11" s="391"/>
      <c r="C11" s="398"/>
      <c r="D11" s="35"/>
      <c r="E11" s="27"/>
      <c r="F11" s="90"/>
      <c r="G11" s="90"/>
      <c r="H11" s="90"/>
      <c r="I11" s="99"/>
      <c r="J11" s="90"/>
      <c r="K11" s="90"/>
      <c r="L11" s="90"/>
      <c r="M11" s="112"/>
      <c r="N11" s="99"/>
      <c r="O11" s="90"/>
      <c r="P11" s="90"/>
      <c r="Q11" s="90"/>
      <c r="R11" s="90"/>
      <c r="S11" s="112"/>
      <c r="T11" s="99"/>
      <c r="U11" s="90"/>
      <c r="V11" s="90"/>
      <c r="W11" s="90"/>
      <c r="X11" s="31"/>
      <c r="LP11" s="1"/>
      <c r="LQ11" s="1"/>
      <c r="LR11" s="1"/>
    </row>
    <row r="12" spans="2:330" s="2" customFormat="1" ht="9.9499999999999993" customHeight="1" x14ac:dyDescent="0.2">
      <c r="B12" s="391">
        <v>1</v>
      </c>
      <c r="C12" s="392" t="str">
        <f>'Planejamento - h10'!D2</f>
        <v>SERVIÇOS PRELIMINARES</v>
      </c>
      <c r="D12" s="393" t="e">
        <f>#REF!</f>
        <v>#REF!</v>
      </c>
      <c r="E12" s="27"/>
      <c r="F12" s="90"/>
      <c r="G12" s="90"/>
      <c r="H12" s="90"/>
      <c r="I12" s="99"/>
      <c r="J12" s="90"/>
      <c r="K12" s="90"/>
      <c r="L12" s="90"/>
      <c r="M12" s="112"/>
      <c r="N12" s="99"/>
      <c r="O12" s="90"/>
      <c r="P12" s="90"/>
      <c r="Q12" s="90"/>
      <c r="R12" s="90"/>
      <c r="S12" s="112"/>
      <c r="T12" s="99"/>
      <c r="U12" s="90"/>
      <c r="V12" s="90"/>
      <c r="W12" s="90"/>
      <c r="X12" s="31"/>
      <c r="Y12" s="6"/>
      <c r="LP12" s="1"/>
      <c r="LQ12" s="1"/>
      <c r="LR12" s="1"/>
    </row>
    <row r="13" spans="2:330" s="2" customFormat="1" ht="9.9499999999999993" customHeight="1" x14ac:dyDescent="0.2">
      <c r="B13" s="391"/>
      <c r="C13" s="392"/>
      <c r="D13" s="393"/>
      <c r="E13" s="26"/>
      <c r="F13" s="93"/>
      <c r="G13" s="93"/>
      <c r="H13" s="93"/>
      <c r="I13" s="108"/>
      <c r="J13" s="93"/>
      <c r="K13" s="93"/>
      <c r="L13" s="91"/>
      <c r="M13" s="113"/>
      <c r="N13" s="100"/>
      <c r="O13" s="91"/>
      <c r="P13" s="91"/>
      <c r="Q13" s="91"/>
      <c r="R13" s="91"/>
      <c r="S13" s="113"/>
      <c r="T13" s="100"/>
      <c r="U13" s="91"/>
      <c r="V13" s="91"/>
      <c r="W13" s="91"/>
      <c r="X13" s="88"/>
      <c r="LP13" s="1"/>
      <c r="LQ13" s="1"/>
      <c r="LR13" s="1"/>
    </row>
    <row r="14" spans="2:330" s="16" customFormat="1" ht="9.9499999999999993" customHeight="1" x14ac:dyDescent="0.2">
      <c r="B14" s="391"/>
      <c r="C14" s="392"/>
      <c r="D14" s="372"/>
      <c r="E14" s="82"/>
      <c r="F14" s="92"/>
      <c r="G14" s="92"/>
      <c r="H14" s="92"/>
      <c r="I14" s="101"/>
      <c r="J14" s="92"/>
      <c r="K14" s="92"/>
      <c r="L14" s="92"/>
      <c r="M14" s="114"/>
      <c r="N14" s="101"/>
      <c r="O14" s="92"/>
      <c r="P14" s="92"/>
      <c r="Q14" s="92"/>
      <c r="R14" s="92"/>
      <c r="S14" s="114"/>
      <c r="T14" s="101"/>
      <c r="U14" s="92"/>
      <c r="V14" s="92"/>
      <c r="W14" s="92"/>
      <c r="X14" s="83"/>
      <c r="LP14" s="17"/>
      <c r="LQ14" s="17"/>
      <c r="LR14" s="17"/>
    </row>
    <row r="15" spans="2:330" s="2" customFormat="1" ht="9.9499999999999993" customHeight="1" x14ac:dyDescent="0.2">
      <c r="B15" s="403">
        <v>2</v>
      </c>
      <c r="C15" s="404" t="str">
        <f>'Planejamento - h10'!D12</f>
        <v>REPAROS EM PATOLOGIAS LOCALIZADAS</v>
      </c>
      <c r="D15" s="366" t="e">
        <f>#REF!+#REF!</f>
        <v>#REF!</v>
      </c>
      <c r="E15" s="27"/>
      <c r="F15" s="90"/>
      <c r="G15" s="90"/>
      <c r="H15" s="90"/>
      <c r="I15" s="99"/>
      <c r="J15" s="90"/>
      <c r="K15" s="90"/>
      <c r="L15" s="90"/>
      <c r="M15" s="112"/>
      <c r="N15" s="99"/>
      <c r="O15" s="90"/>
      <c r="P15" s="90"/>
      <c r="Q15" s="90"/>
      <c r="R15" s="90"/>
      <c r="S15" s="112"/>
      <c r="T15" s="99"/>
      <c r="U15" s="90"/>
      <c r="V15" s="90"/>
      <c r="W15" s="90"/>
      <c r="X15" s="31"/>
      <c r="Y15" s="7"/>
    </row>
    <row r="16" spans="2:330" ht="9.9499999999999993" customHeight="1" x14ac:dyDescent="0.2">
      <c r="B16" s="403"/>
      <c r="C16" s="404"/>
      <c r="D16" s="366"/>
      <c r="E16" s="28"/>
      <c r="F16" s="91"/>
      <c r="G16" s="91"/>
      <c r="H16" s="91"/>
      <c r="I16" s="108"/>
      <c r="J16" s="91"/>
      <c r="K16" s="91"/>
      <c r="L16" s="91"/>
      <c r="M16" s="113"/>
      <c r="N16" s="100"/>
      <c r="O16" s="91"/>
      <c r="P16" s="91"/>
      <c r="Q16" s="91"/>
      <c r="R16" s="91"/>
      <c r="S16" s="113"/>
      <c r="T16" s="100"/>
      <c r="U16" s="91"/>
      <c r="V16" s="96"/>
      <c r="W16" s="96"/>
      <c r="X16" s="88"/>
    </row>
    <row r="17" spans="2:25" ht="9.9499999999999993" customHeight="1" x14ac:dyDescent="0.2">
      <c r="B17" s="403"/>
      <c r="C17" s="404"/>
      <c r="D17" s="366"/>
      <c r="E17" s="29"/>
      <c r="F17" s="94"/>
      <c r="G17" s="94"/>
      <c r="H17" s="94"/>
      <c r="I17" s="102"/>
      <c r="J17" s="94"/>
      <c r="K17" s="94"/>
      <c r="L17" s="94"/>
      <c r="M17" s="115"/>
      <c r="N17" s="102"/>
      <c r="O17" s="94"/>
      <c r="P17" s="94"/>
      <c r="Q17" s="94"/>
      <c r="R17" s="94"/>
      <c r="S17" s="115"/>
      <c r="T17" s="102"/>
      <c r="U17" s="94"/>
      <c r="V17" s="94"/>
      <c r="W17" s="94"/>
      <c r="X17" s="32"/>
      <c r="Y17" s="5"/>
    </row>
    <row r="18" spans="2:25" ht="9.9499999999999993" customHeight="1" x14ac:dyDescent="0.2">
      <c r="B18" s="403">
        <v>3</v>
      </c>
      <c r="C18" s="404" t="str">
        <f>'Planejamento - h10'!D17</f>
        <v>REPARO EM PLACAS DE CONCRETO NA CABECEIRA 14</v>
      </c>
      <c r="D18" s="366" t="e">
        <f>#REF!+#REF!</f>
        <v>#REF!</v>
      </c>
      <c r="E18" s="27"/>
      <c r="F18" s="90"/>
      <c r="G18" s="90"/>
      <c r="H18" s="90"/>
      <c r="I18" s="99"/>
      <c r="J18" s="90"/>
      <c r="K18" s="90"/>
      <c r="L18" s="90"/>
      <c r="M18" s="112"/>
      <c r="N18" s="99"/>
      <c r="O18" s="90"/>
      <c r="P18" s="90"/>
      <c r="Q18" s="90"/>
      <c r="R18" s="90"/>
      <c r="S18" s="112"/>
      <c r="T18" s="99"/>
      <c r="U18" s="90"/>
      <c r="V18" s="90"/>
      <c r="W18" s="90"/>
      <c r="X18" s="32"/>
      <c r="Y18" s="7"/>
    </row>
    <row r="19" spans="2:25" ht="9.9499999999999993" customHeight="1" x14ac:dyDescent="0.2">
      <c r="B19" s="403"/>
      <c r="C19" s="404"/>
      <c r="D19" s="366"/>
      <c r="E19" s="28"/>
      <c r="F19" s="91"/>
      <c r="G19" s="91"/>
      <c r="H19" s="91"/>
      <c r="I19" s="108"/>
      <c r="J19" s="93"/>
      <c r="K19" s="91"/>
      <c r="L19" s="91"/>
      <c r="M19" s="113"/>
      <c r="N19" s="100"/>
      <c r="O19" s="91"/>
      <c r="P19" s="91"/>
      <c r="Q19" s="91"/>
      <c r="R19" s="91"/>
      <c r="S19" s="113"/>
      <c r="T19" s="100"/>
      <c r="U19" s="91"/>
      <c r="V19" s="96"/>
      <c r="W19" s="96"/>
      <c r="X19" s="97"/>
    </row>
    <row r="20" spans="2:25" ht="9.9499999999999993" customHeight="1" x14ac:dyDescent="0.2">
      <c r="B20" s="403"/>
      <c r="C20" s="404"/>
      <c r="D20" s="366"/>
      <c r="E20" s="29"/>
      <c r="F20" s="94"/>
      <c r="G20" s="94"/>
      <c r="H20" s="94"/>
      <c r="I20" s="102"/>
      <c r="J20" s="94"/>
      <c r="K20" s="94"/>
      <c r="L20" s="94"/>
      <c r="M20" s="115"/>
      <c r="N20" s="102"/>
      <c r="O20" s="94"/>
      <c r="P20" s="94"/>
      <c r="Q20" s="94"/>
      <c r="R20" s="94"/>
      <c r="S20" s="115"/>
      <c r="T20" s="102"/>
      <c r="U20" s="94"/>
      <c r="V20" s="94"/>
      <c r="W20" s="94"/>
      <c r="X20" s="32"/>
      <c r="Y20" s="5"/>
    </row>
    <row r="21" spans="2:25" ht="9.9499999999999993" customHeight="1" x14ac:dyDescent="0.2">
      <c r="B21" s="403">
        <v>4</v>
      </c>
      <c r="C21" s="404" t="str">
        <f>'Planejamento - h10'!D30</f>
        <v>CAMADA ANTI-REFLEXÃO DE TRINCAS</v>
      </c>
      <c r="D21" s="366" t="e">
        <f>#REF!</f>
        <v>#REF!</v>
      </c>
      <c r="E21" s="27"/>
      <c r="F21" s="90"/>
      <c r="G21" s="90"/>
      <c r="H21" s="90"/>
      <c r="I21" s="99"/>
      <c r="J21" s="90"/>
      <c r="K21" s="90"/>
      <c r="L21" s="90"/>
      <c r="M21" s="112"/>
      <c r="N21" s="99"/>
      <c r="O21" s="90"/>
      <c r="P21" s="90"/>
      <c r="Q21" s="90"/>
      <c r="R21" s="90"/>
      <c r="S21" s="112"/>
      <c r="T21" s="99"/>
      <c r="U21" s="90"/>
      <c r="V21" s="90"/>
      <c r="W21" s="90"/>
      <c r="X21" s="32"/>
      <c r="Y21" s="7"/>
    </row>
    <row r="22" spans="2:25" ht="9.9499999999999993" customHeight="1" x14ac:dyDescent="0.2">
      <c r="B22" s="403"/>
      <c r="C22" s="404"/>
      <c r="D22" s="366"/>
      <c r="E22" s="28"/>
      <c r="F22" s="91"/>
      <c r="G22" s="91"/>
      <c r="H22" s="91"/>
      <c r="I22" s="100"/>
      <c r="J22" s="93"/>
      <c r="K22" s="93"/>
      <c r="L22" s="91"/>
      <c r="M22" s="113"/>
      <c r="N22" s="100"/>
      <c r="O22" s="91"/>
      <c r="P22" s="91"/>
      <c r="Q22" s="91"/>
      <c r="R22" s="91"/>
      <c r="S22" s="113"/>
      <c r="T22" s="100"/>
      <c r="U22" s="91"/>
      <c r="V22" s="96"/>
      <c r="W22" s="96"/>
      <c r="X22" s="97"/>
    </row>
    <row r="23" spans="2:25" ht="9.9499999999999993" customHeight="1" x14ac:dyDescent="0.2">
      <c r="B23" s="405"/>
      <c r="C23" s="406"/>
      <c r="D23" s="366"/>
      <c r="E23" s="104"/>
      <c r="F23" s="105"/>
      <c r="G23" s="105"/>
      <c r="H23" s="105"/>
      <c r="I23" s="106"/>
      <c r="J23" s="105"/>
      <c r="K23" s="105"/>
      <c r="L23" s="105"/>
      <c r="M23" s="116"/>
      <c r="N23" s="106"/>
      <c r="O23" s="105"/>
      <c r="P23" s="105"/>
      <c r="Q23" s="105"/>
      <c r="R23" s="105"/>
      <c r="S23" s="116"/>
      <c r="T23" s="106"/>
      <c r="U23" s="105"/>
      <c r="V23" s="105"/>
      <c r="W23" s="105"/>
      <c r="X23" s="107"/>
      <c r="Y23" s="5"/>
    </row>
    <row r="24" spans="2:25" ht="9.75" customHeight="1" x14ac:dyDescent="0.2">
      <c r="B24" s="374" t="s">
        <v>156</v>
      </c>
      <c r="C24" s="376" t="s">
        <v>157</v>
      </c>
      <c r="D24" s="366" t="e">
        <f>#REF!</f>
        <v>#REF!</v>
      </c>
      <c r="E24" s="27"/>
      <c r="F24" s="90"/>
      <c r="G24" s="90"/>
      <c r="H24" s="90"/>
      <c r="I24" s="99"/>
      <c r="J24" s="90"/>
      <c r="K24" s="90"/>
      <c r="L24" s="90"/>
      <c r="M24" s="112"/>
      <c r="N24" s="99"/>
      <c r="O24" s="90"/>
      <c r="P24" s="90"/>
      <c r="Q24" s="90"/>
      <c r="R24" s="90"/>
      <c r="S24" s="112"/>
      <c r="T24" s="99"/>
      <c r="U24" s="90"/>
      <c r="V24" s="90"/>
      <c r="W24" s="90"/>
      <c r="X24" s="32"/>
    </row>
    <row r="25" spans="2:25" s="2" customFormat="1" ht="9.75" customHeight="1" x14ac:dyDescent="0.2">
      <c r="B25" s="375"/>
      <c r="C25" s="365"/>
      <c r="D25" s="366"/>
      <c r="E25" s="28"/>
      <c r="F25" s="91"/>
      <c r="G25" s="91"/>
      <c r="H25" s="91"/>
      <c r="I25" s="100"/>
      <c r="J25" s="91"/>
      <c r="K25" s="91"/>
      <c r="L25" s="123"/>
      <c r="M25" s="124"/>
      <c r="N25" s="122"/>
      <c r="O25" s="123"/>
      <c r="P25" s="123"/>
      <c r="Q25" s="123"/>
      <c r="R25" s="123"/>
      <c r="S25" s="124"/>
      <c r="T25" s="100"/>
      <c r="U25" s="91"/>
      <c r="V25" s="96"/>
      <c r="W25" s="96"/>
      <c r="X25" s="97"/>
    </row>
    <row r="26" spans="2:25" s="2" customFormat="1" ht="9.75" customHeight="1" x14ac:dyDescent="0.2">
      <c r="B26" s="375"/>
      <c r="C26" s="365"/>
      <c r="D26" s="366"/>
      <c r="E26" s="29"/>
      <c r="F26" s="94"/>
      <c r="G26" s="94"/>
      <c r="H26" s="94"/>
      <c r="I26" s="102"/>
      <c r="J26" s="94"/>
      <c r="K26" s="94"/>
      <c r="L26" s="94"/>
      <c r="M26" s="115"/>
      <c r="N26" s="102"/>
      <c r="O26" s="94"/>
      <c r="P26" s="94"/>
      <c r="Q26" s="94"/>
      <c r="R26" s="94"/>
      <c r="S26" s="115"/>
      <c r="T26" s="102"/>
      <c r="U26" s="94"/>
      <c r="V26" s="94"/>
      <c r="W26" s="94"/>
      <c r="X26" s="32"/>
    </row>
    <row r="27" spans="2:25" s="2" customFormat="1" ht="9.75" customHeight="1" x14ac:dyDescent="0.2">
      <c r="B27" s="364">
        <v>5</v>
      </c>
      <c r="C27" s="377" t="s">
        <v>3</v>
      </c>
      <c r="D27" s="43"/>
      <c r="E27" s="29"/>
      <c r="F27" s="94"/>
      <c r="G27" s="94"/>
      <c r="H27" s="94"/>
      <c r="I27" s="102"/>
      <c r="J27" s="94"/>
      <c r="K27" s="94"/>
      <c r="L27" s="94"/>
      <c r="M27" s="115"/>
      <c r="N27" s="102"/>
      <c r="O27" s="94"/>
      <c r="P27" s="94"/>
      <c r="Q27" s="94"/>
      <c r="R27" s="94"/>
      <c r="S27" s="115"/>
      <c r="T27" s="102"/>
      <c r="U27" s="94"/>
      <c r="V27" s="94"/>
      <c r="W27" s="94"/>
      <c r="X27" s="32"/>
    </row>
    <row r="28" spans="2:25" s="2" customFormat="1" ht="9.75" customHeight="1" x14ac:dyDescent="0.2">
      <c r="B28" s="364"/>
      <c r="C28" s="377"/>
      <c r="D28" s="43"/>
      <c r="E28" s="29"/>
      <c r="F28" s="94"/>
      <c r="G28" s="94"/>
      <c r="H28" s="94"/>
      <c r="I28" s="102"/>
      <c r="J28" s="94"/>
      <c r="K28" s="94"/>
      <c r="L28" s="110"/>
      <c r="M28" s="118"/>
      <c r="N28" s="109"/>
      <c r="O28" s="110"/>
      <c r="P28" s="110"/>
      <c r="Q28" s="110"/>
      <c r="R28" s="110"/>
      <c r="S28" s="118"/>
      <c r="T28" s="109"/>
      <c r="U28" s="110"/>
      <c r="V28" s="110"/>
      <c r="W28" s="110"/>
      <c r="X28" s="139"/>
    </row>
    <row r="29" spans="2:25" s="2" customFormat="1" ht="9.75" customHeight="1" x14ac:dyDescent="0.2">
      <c r="B29" s="364"/>
      <c r="C29" s="377"/>
      <c r="D29" s="43"/>
      <c r="E29" s="29"/>
      <c r="F29" s="94"/>
      <c r="G29" s="94"/>
      <c r="H29" s="94"/>
      <c r="I29" s="102"/>
      <c r="J29" s="94"/>
      <c r="K29" s="94"/>
      <c r="L29" s="94"/>
      <c r="M29" s="115"/>
      <c r="N29" s="102"/>
      <c r="O29" s="94"/>
      <c r="P29" s="94"/>
      <c r="Q29" s="94"/>
      <c r="R29" s="94"/>
      <c r="S29" s="115"/>
      <c r="T29" s="102"/>
      <c r="U29" s="94"/>
      <c r="V29" s="94"/>
      <c r="W29" s="94"/>
      <c r="X29" s="32"/>
    </row>
    <row r="30" spans="2:25" s="2" customFormat="1" ht="9.75" customHeight="1" x14ac:dyDescent="0.2">
      <c r="B30" s="364">
        <v>6</v>
      </c>
      <c r="C30" s="365" t="str">
        <f>'Planejamento - h10'!D38</f>
        <v>REPARAÇÃO DA PAVIMENTAÇÃO EM CBUQ DA PISTA 14/32</v>
      </c>
      <c r="D30" s="366" t="e">
        <f>#REF!</f>
        <v>#REF!</v>
      </c>
      <c r="E30" s="27"/>
      <c r="F30" s="90"/>
      <c r="G30" s="90"/>
      <c r="H30" s="90"/>
      <c r="I30" s="99"/>
      <c r="J30" s="90"/>
      <c r="K30" s="90"/>
      <c r="L30" s="90"/>
      <c r="M30" s="112"/>
      <c r="N30" s="99"/>
      <c r="O30" s="90"/>
      <c r="P30" s="90"/>
      <c r="Q30" s="90"/>
      <c r="R30" s="90"/>
      <c r="S30" s="112"/>
      <c r="T30" s="99"/>
      <c r="U30" s="90"/>
      <c r="V30" s="90"/>
      <c r="W30" s="90"/>
      <c r="X30" s="31"/>
      <c r="Y30" s="7"/>
    </row>
    <row r="31" spans="2:25" s="2" customFormat="1" ht="9.75" customHeight="1" x14ac:dyDescent="0.2">
      <c r="B31" s="364"/>
      <c r="C31" s="365"/>
      <c r="D31" s="366"/>
      <c r="E31" s="28"/>
      <c r="F31" s="91"/>
      <c r="G31" s="91"/>
      <c r="H31" s="91"/>
      <c r="I31" s="100"/>
      <c r="J31" s="91"/>
      <c r="K31" s="91"/>
      <c r="L31" s="93"/>
      <c r="M31" s="117"/>
      <c r="N31" s="108"/>
      <c r="O31" s="93"/>
      <c r="P31" s="93"/>
      <c r="Q31" s="93"/>
      <c r="R31" s="91"/>
      <c r="S31" s="113"/>
      <c r="T31" s="100"/>
      <c r="U31" s="91"/>
      <c r="V31" s="91"/>
      <c r="W31" s="91"/>
      <c r="X31" s="97"/>
    </row>
    <row r="32" spans="2:25" s="2" customFormat="1" ht="9.75" customHeight="1" x14ac:dyDescent="0.2">
      <c r="B32" s="364"/>
      <c r="C32" s="365"/>
      <c r="D32" s="366"/>
      <c r="E32" s="29"/>
      <c r="F32" s="94"/>
      <c r="G32" s="94"/>
      <c r="H32" s="94"/>
      <c r="I32" s="102"/>
      <c r="J32" s="94"/>
      <c r="K32" s="94"/>
      <c r="L32" s="94"/>
      <c r="M32" s="115"/>
      <c r="N32" s="102"/>
      <c r="O32" s="94"/>
      <c r="P32" s="94"/>
      <c r="Q32" s="94"/>
      <c r="R32" s="94"/>
      <c r="S32" s="115"/>
      <c r="T32" s="102"/>
      <c r="U32" s="94"/>
      <c r="V32" s="94"/>
      <c r="W32" s="94"/>
      <c r="X32" s="32"/>
      <c r="Y32" s="5"/>
    </row>
    <row r="33" spans="2:25" s="2" customFormat="1" ht="9.75" customHeight="1" x14ac:dyDescent="0.2">
      <c r="B33" s="364">
        <v>7</v>
      </c>
      <c r="C33" s="365" t="str">
        <f>'Planejamento - h10'!D51</f>
        <v>REPARAÇÃO DA PAVIMENTAÇÃO EM CBUQ DA PISTA DE TAXI "ALPHA"</v>
      </c>
      <c r="D33" s="366" t="e">
        <f>#REF!</f>
        <v>#REF!</v>
      </c>
      <c r="E33" s="27"/>
      <c r="F33" s="90"/>
      <c r="G33" s="90"/>
      <c r="H33" s="90"/>
      <c r="I33" s="99"/>
      <c r="J33" s="90"/>
      <c r="K33" s="90"/>
      <c r="L33" s="90"/>
      <c r="M33" s="112"/>
      <c r="N33" s="99"/>
      <c r="O33" s="90"/>
      <c r="P33" s="90"/>
      <c r="Q33" s="90"/>
      <c r="R33" s="90"/>
      <c r="S33" s="112"/>
      <c r="T33" s="99"/>
      <c r="U33" s="90"/>
      <c r="V33" s="90"/>
      <c r="W33" s="90"/>
      <c r="X33" s="33"/>
      <c r="Y33" s="7"/>
    </row>
    <row r="34" spans="2:25" s="2" customFormat="1" ht="9.75" customHeight="1" x14ac:dyDescent="0.2">
      <c r="B34" s="364"/>
      <c r="C34" s="365"/>
      <c r="D34" s="366"/>
      <c r="E34" s="28"/>
      <c r="F34" s="91"/>
      <c r="G34" s="91"/>
      <c r="H34" s="91"/>
      <c r="I34" s="100"/>
      <c r="J34" s="91"/>
      <c r="K34" s="91"/>
      <c r="L34" s="93"/>
      <c r="M34" s="117"/>
      <c r="N34" s="108"/>
      <c r="O34" s="91"/>
      <c r="P34" s="91"/>
      <c r="Q34" s="91"/>
      <c r="R34" s="91"/>
      <c r="S34" s="113"/>
      <c r="T34" s="100"/>
      <c r="U34" s="91"/>
      <c r="V34" s="91"/>
      <c r="W34" s="91"/>
      <c r="X34" s="97"/>
    </row>
    <row r="35" spans="2:25" s="2" customFormat="1" ht="9.75" customHeight="1" x14ac:dyDescent="0.2">
      <c r="B35" s="364"/>
      <c r="C35" s="365"/>
      <c r="D35" s="366"/>
      <c r="E35" s="29"/>
      <c r="F35" s="94"/>
      <c r="G35" s="94"/>
      <c r="H35" s="94"/>
      <c r="I35" s="102"/>
      <c r="J35" s="94"/>
      <c r="K35" s="94"/>
      <c r="L35" s="94"/>
      <c r="M35" s="115"/>
      <c r="N35" s="102"/>
      <c r="O35" s="94"/>
      <c r="P35" s="94"/>
      <c r="Q35" s="94"/>
      <c r="R35" s="94"/>
      <c r="S35" s="115"/>
      <c r="T35" s="102"/>
      <c r="U35" s="94"/>
      <c r="V35" s="94"/>
      <c r="W35" s="94"/>
      <c r="X35" s="32"/>
      <c r="Y35" s="5"/>
    </row>
    <row r="36" spans="2:25" s="2" customFormat="1" ht="9.75" customHeight="1" x14ac:dyDescent="0.2">
      <c r="B36" s="364">
        <v>8</v>
      </c>
      <c r="C36" s="365" t="str">
        <f>'Planejamento - h10'!D56</f>
        <v>REPARAÇÃO DA PAVIMENTAÇÃO EM CBUQ DA PISTA DE TAXI "BRAVO"</v>
      </c>
      <c r="D36" s="366" t="e">
        <f>#REF!</f>
        <v>#REF!</v>
      </c>
      <c r="E36" s="27"/>
      <c r="F36" s="90"/>
      <c r="G36" s="90"/>
      <c r="H36" s="90"/>
      <c r="I36" s="99"/>
      <c r="J36" s="90"/>
      <c r="K36" s="90"/>
      <c r="L36" s="90"/>
      <c r="M36" s="112"/>
      <c r="N36" s="99"/>
      <c r="O36" s="90"/>
      <c r="P36" s="90"/>
      <c r="Q36" s="90"/>
      <c r="R36" s="90"/>
      <c r="S36" s="112"/>
      <c r="T36" s="99"/>
      <c r="U36" s="90"/>
      <c r="V36" s="90"/>
      <c r="W36" s="90"/>
      <c r="X36" s="31"/>
      <c r="Y36" s="7"/>
    </row>
    <row r="37" spans="2:25" ht="9.75" customHeight="1" x14ac:dyDescent="0.2">
      <c r="B37" s="364"/>
      <c r="C37" s="365"/>
      <c r="D37" s="366"/>
      <c r="E37" s="28"/>
      <c r="F37" s="91"/>
      <c r="G37" s="91"/>
      <c r="H37" s="91"/>
      <c r="I37" s="100"/>
      <c r="J37" s="91"/>
      <c r="K37" s="91"/>
      <c r="L37" s="91"/>
      <c r="M37" s="113"/>
      <c r="N37" s="100"/>
      <c r="O37" s="93"/>
      <c r="P37" s="91"/>
      <c r="Q37" s="91"/>
      <c r="R37" s="91"/>
      <c r="S37" s="113"/>
      <c r="T37" s="100"/>
      <c r="U37" s="91"/>
      <c r="V37" s="91"/>
      <c r="W37" s="91"/>
      <c r="X37" s="97"/>
    </row>
    <row r="38" spans="2:25" ht="9.75" customHeight="1" x14ac:dyDescent="0.2">
      <c r="B38" s="364"/>
      <c r="C38" s="365"/>
      <c r="D38" s="366"/>
      <c r="E38" s="29"/>
      <c r="F38" s="94"/>
      <c r="G38" s="94"/>
      <c r="H38" s="94"/>
      <c r="I38" s="102"/>
      <c r="J38" s="94"/>
      <c r="K38" s="94"/>
      <c r="L38" s="94"/>
      <c r="M38" s="115"/>
      <c r="N38" s="102"/>
      <c r="O38" s="94"/>
      <c r="P38" s="94"/>
      <c r="Q38" s="94"/>
      <c r="R38" s="94"/>
      <c r="S38" s="115"/>
      <c r="T38" s="102"/>
      <c r="U38" s="94"/>
      <c r="V38" s="94"/>
      <c r="W38" s="94"/>
      <c r="X38" s="32"/>
      <c r="Y38" s="5"/>
    </row>
    <row r="39" spans="2:25" ht="9.75" customHeight="1" x14ac:dyDescent="0.2">
      <c r="B39" s="364">
        <v>9</v>
      </c>
      <c r="C39" s="365" t="str">
        <f>'Planejamento - h10'!D61</f>
        <v>REPARAÇÃO DA PAVIMENTAÇÃO EM CBUQ DA PISTA DE TAXI "ECHO"</v>
      </c>
      <c r="D39" s="366" t="e">
        <f>#REF!</f>
        <v>#REF!</v>
      </c>
      <c r="E39" s="27"/>
      <c r="F39" s="90"/>
      <c r="G39" s="90"/>
      <c r="H39" s="90"/>
      <c r="I39" s="99"/>
      <c r="J39" s="90"/>
      <c r="K39" s="90"/>
      <c r="L39" s="90"/>
      <c r="M39" s="112"/>
      <c r="N39" s="99"/>
      <c r="O39" s="90"/>
      <c r="P39" s="90"/>
      <c r="Q39" s="90"/>
      <c r="R39" s="90"/>
      <c r="S39" s="112"/>
      <c r="T39" s="99"/>
      <c r="U39" s="90"/>
      <c r="V39" s="90"/>
      <c r="W39" s="90"/>
      <c r="X39" s="32"/>
      <c r="Y39" s="7"/>
    </row>
    <row r="40" spans="2:25" ht="9.75" customHeight="1" x14ac:dyDescent="0.2">
      <c r="B40" s="364"/>
      <c r="C40" s="365"/>
      <c r="D40" s="366"/>
      <c r="E40" s="28"/>
      <c r="F40" s="91"/>
      <c r="G40" s="91"/>
      <c r="H40" s="91"/>
      <c r="I40" s="100"/>
      <c r="J40" s="91"/>
      <c r="K40" s="91"/>
      <c r="L40" s="91"/>
      <c r="M40" s="113"/>
      <c r="N40" s="100"/>
      <c r="O40" s="91"/>
      <c r="P40" s="93"/>
      <c r="Q40" s="91"/>
      <c r="R40" s="91"/>
      <c r="S40" s="113"/>
      <c r="T40" s="100"/>
      <c r="U40" s="91"/>
      <c r="V40" s="91"/>
      <c r="W40" s="91"/>
      <c r="X40" s="97"/>
    </row>
    <row r="41" spans="2:25" ht="9.75" customHeight="1" x14ac:dyDescent="0.2">
      <c r="B41" s="364"/>
      <c r="C41" s="365"/>
      <c r="D41" s="366"/>
      <c r="E41" s="29"/>
      <c r="F41" s="94"/>
      <c r="G41" s="94"/>
      <c r="H41" s="94"/>
      <c r="I41" s="102"/>
      <c r="J41" s="94"/>
      <c r="K41" s="94"/>
      <c r="L41" s="94"/>
      <c r="M41" s="115"/>
      <c r="N41" s="102"/>
      <c r="O41" s="94"/>
      <c r="P41" s="94"/>
      <c r="Q41" s="94"/>
      <c r="R41" s="94"/>
      <c r="S41" s="115"/>
      <c r="T41" s="102"/>
      <c r="U41" s="94"/>
      <c r="V41" s="94"/>
      <c r="W41" s="94"/>
      <c r="X41" s="32"/>
      <c r="Y41" s="5"/>
    </row>
    <row r="42" spans="2:25" ht="9.75" customHeight="1" x14ac:dyDescent="0.2">
      <c r="B42" s="364">
        <v>10</v>
      </c>
      <c r="C42" s="365" t="str">
        <f>'Planejamento - h10'!D66</f>
        <v>SINALIZAÇÃO HORIZONTAL DAS TAXIS</v>
      </c>
      <c r="D42" s="38"/>
      <c r="E42" s="29"/>
      <c r="F42" s="94"/>
      <c r="G42" s="94"/>
      <c r="H42" s="94"/>
      <c r="I42" s="102"/>
      <c r="J42" s="94"/>
      <c r="K42" s="94"/>
      <c r="L42" s="94"/>
      <c r="M42" s="115"/>
      <c r="N42" s="102"/>
      <c r="O42" s="94"/>
      <c r="P42" s="94"/>
      <c r="Q42" s="94"/>
      <c r="R42" s="94"/>
      <c r="S42" s="115"/>
      <c r="T42" s="102"/>
      <c r="U42" s="94"/>
      <c r="V42" s="94"/>
      <c r="W42" s="94"/>
      <c r="X42" s="32"/>
      <c r="Y42" s="5"/>
    </row>
    <row r="43" spans="2:25" ht="9.75" customHeight="1" x14ac:dyDescent="0.2">
      <c r="B43" s="364"/>
      <c r="C43" s="365"/>
      <c r="D43" s="38"/>
      <c r="E43" s="29"/>
      <c r="F43" s="94"/>
      <c r="G43" s="94"/>
      <c r="H43" s="94"/>
      <c r="I43" s="102"/>
      <c r="J43" s="94"/>
      <c r="K43" s="94"/>
      <c r="L43" s="110"/>
      <c r="M43" s="118"/>
      <c r="N43" s="109"/>
      <c r="O43" s="110"/>
      <c r="P43" s="110"/>
      <c r="Q43" s="110"/>
      <c r="R43" s="94"/>
      <c r="S43" s="115"/>
      <c r="T43" s="102"/>
      <c r="U43" s="94"/>
      <c r="V43" s="94"/>
      <c r="W43" s="94"/>
      <c r="X43" s="32"/>
      <c r="Y43" s="5"/>
    </row>
    <row r="44" spans="2:25" ht="9.75" customHeight="1" x14ac:dyDescent="0.2">
      <c r="B44" s="400"/>
      <c r="C44" s="401"/>
      <c r="D44" s="38"/>
      <c r="E44" s="104"/>
      <c r="F44" s="105"/>
      <c r="G44" s="105"/>
      <c r="H44" s="105"/>
      <c r="I44" s="106"/>
      <c r="J44" s="105"/>
      <c r="K44" s="105"/>
      <c r="L44" s="105"/>
      <c r="M44" s="116"/>
      <c r="N44" s="106"/>
      <c r="O44" s="105"/>
      <c r="P44" s="105"/>
      <c r="Q44" s="105"/>
      <c r="R44" s="105"/>
      <c r="S44" s="116"/>
      <c r="T44" s="106"/>
      <c r="U44" s="105"/>
      <c r="V44" s="105"/>
      <c r="W44" s="105"/>
      <c r="X44" s="107"/>
      <c r="Y44" s="5"/>
    </row>
    <row r="45" spans="2:25" ht="9.75" customHeight="1" x14ac:dyDescent="0.2">
      <c r="B45" s="367">
        <v>11</v>
      </c>
      <c r="C45" s="369" t="s">
        <v>121</v>
      </c>
      <c r="D45" s="372">
        <v>0</v>
      </c>
      <c r="E45" s="27"/>
      <c r="F45" s="90"/>
      <c r="G45" s="90"/>
      <c r="H45" s="90"/>
      <c r="I45" s="99"/>
      <c r="J45" s="90"/>
      <c r="K45" s="90"/>
      <c r="L45" s="90"/>
      <c r="M45" s="112"/>
      <c r="N45" s="99"/>
      <c r="O45" s="90"/>
      <c r="P45" s="90"/>
      <c r="Q45" s="90"/>
      <c r="R45" s="90"/>
      <c r="S45" s="112"/>
      <c r="T45" s="99"/>
      <c r="U45" s="90"/>
      <c r="V45" s="90"/>
      <c r="W45" s="90"/>
      <c r="X45" s="31"/>
    </row>
    <row r="46" spans="2:25" ht="9.75" customHeight="1" x14ac:dyDescent="0.2">
      <c r="B46" s="367"/>
      <c r="C46" s="370"/>
      <c r="D46" s="366"/>
      <c r="E46" s="28"/>
      <c r="F46" s="91"/>
      <c r="G46" s="91"/>
      <c r="H46" s="91"/>
      <c r="I46" s="100"/>
      <c r="J46" s="91"/>
      <c r="K46" s="91"/>
      <c r="L46" s="91"/>
      <c r="M46" s="113"/>
      <c r="N46" s="100"/>
      <c r="O46" s="91"/>
      <c r="P46" s="91"/>
      <c r="Q46" s="91"/>
      <c r="R46" s="93"/>
      <c r="S46" s="117"/>
      <c r="T46" s="108"/>
      <c r="U46" s="93"/>
      <c r="V46" s="137"/>
      <c r="W46" s="137"/>
      <c r="X46" s="138"/>
    </row>
    <row r="47" spans="2:25" ht="9.75" customHeight="1" thickBot="1" x14ac:dyDescent="0.25">
      <c r="B47" s="368"/>
      <c r="C47" s="371"/>
      <c r="D47" s="373"/>
      <c r="E47" s="30"/>
      <c r="F47" s="95"/>
      <c r="G47" s="95"/>
      <c r="H47" s="95"/>
      <c r="I47" s="103"/>
      <c r="J47" s="95"/>
      <c r="K47" s="95"/>
      <c r="L47" s="95"/>
      <c r="M47" s="119"/>
      <c r="N47" s="103"/>
      <c r="O47" s="95"/>
      <c r="P47" s="95"/>
      <c r="Q47" s="95"/>
      <c r="R47" s="95"/>
      <c r="S47" s="119"/>
      <c r="T47" s="103"/>
      <c r="U47" s="95"/>
      <c r="V47" s="95"/>
      <c r="W47" s="95"/>
      <c r="X47" s="34"/>
    </row>
    <row r="48" spans="2:25" hidden="1" x14ac:dyDescent="0.2">
      <c r="B48" s="360" t="s">
        <v>5</v>
      </c>
      <c r="C48" s="361"/>
      <c r="D48" s="36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</sheetData>
  <mergeCells count="57">
    <mergeCell ref="B42:B44"/>
    <mergeCell ref="C42:C44"/>
    <mergeCell ref="L8:M8"/>
    <mergeCell ref="N7:S7"/>
    <mergeCell ref="T8:U8"/>
    <mergeCell ref="T7:X7"/>
    <mergeCell ref="W8:X8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B5:X5"/>
    <mergeCell ref="B6:B8"/>
    <mergeCell ref="C6:C8"/>
    <mergeCell ref="E6:X6"/>
    <mergeCell ref="B12:B14"/>
    <mergeCell ref="C12:C14"/>
    <mergeCell ref="D12:D14"/>
    <mergeCell ref="E7:H7"/>
    <mergeCell ref="I7:M7"/>
    <mergeCell ref="G8:H8"/>
    <mergeCell ref="C9:C11"/>
    <mergeCell ref="B9:B11"/>
    <mergeCell ref="N8:O8"/>
    <mergeCell ref="J8:K8"/>
    <mergeCell ref="R8:S8"/>
    <mergeCell ref="P8:Q8"/>
    <mergeCell ref="D36:D38"/>
    <mergeCell ref="B24:B26"/>
    <mergeCell ref="C24:C26"/>
    <mergeCell ref="D24:D26"/>
    <mergeCell ref="B30:B32"/>
    <mergeCell ref="C30:C32"/>
    <mergeCell ref="D30:D32"/>
    <mergeCell ref="B27:B29"/>
    <mergeCell ref="C27:C29"/>
    <mergeCell ref="B48:D48"/>
    <mergeCell ref="E1:S1"/>
    <mergeCell ref="E2:S2"/>
    <mergeCell ref="E3:S3"/>
    <mergeCell ref="E4:S4"/>
    <mergeCell ref="B39:B41"/>
    <mergeCell ref="C39:C41"/>
    <mergeCell ref="D39:D41"/>
    <mergeCell ref="B45:B47"/>
    <mergeCell ref="C45:C47"/>
    <mergeCell ref="D45:D47"/>
    <mergeCell ref="B33:B35"/>
    <mergeCell ref="C33:C35"/>
    <mergeCell ref="D33:D35"/>
    <mergeCell ref="B36:B38"/>
    <mergeCell ref="C36:C38"/>
  </mergeCells>
  <printOptions horizontalCentered="1" verticalCentered="1"/>
  <pageMargins left="0.19685039370078741" right="0.19685039370078741" top="0.47244094488188981" bottom="0.35433070866141736" header="0.62992125984251968" footer="0.15748031496062992"/>
  <pageSetup paperSize="9" scale="91" fitToHeight="1000" orientation="landscape" r:id="rId1"/>
  <headerFooter alignWithMargins="0">
    <oddHeader>&amp;R&amp;9&amp;P/&amp;N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F22" workbookViewId="0">
      <selection activeCell="P48" sqref="P48"/>
    </sheetView>
  </sheetViews>
  <sheetFormatPr defaultColWidth="25.5546875" defaultRowHeight="12" x14ac:dyDescent="0.2"/>
  <cols>
    <col min="1" max="1" width="4.88671875" style="18" customWidth="1"/>
    <col min="2" max="2" width="3.109375" style="18" customWidth="1"/>
    <col min="3" max="3" width="5.77734375" style="18" hidden="1" customWidth="1"/>
    <col min="4" max="4" width="8.5546875" style="19" customWidth="1"/>
    <col min="5" max="5" width="11.44140625" style="18" customWidth="1"/>
    <col min="6" max="6" width="25.5546875" style="18"/>
    <col min="7" max="7" width="3.6640625" style="18" customWidth="1"/>
    <col min="8" max="8" width="3.44140625" style="18" customWidth="1"/>
    <col min="9" max="9" width="8.77734375" style="18" customWidth="1"/>
    <col min="10" max="10" width="3.109375" style="18" hidden="1" customWidth="1"/>
    <col min="11" max="11" width="3.33203125" style="18" hidden="1" customWidth="1"/>
    <col min="12" max="12" width="4" style="18" hidden="1" customWidth="1"/>
    <col min="13" max="13" width="8.6640625" style="18" hidden="1" customWidth="1"/>
    <col min="14" max="14" width="0" style="18" hidden="1" customWidth="1"/>
    <col min="15" max="15" width="10.33203125" style="18" customWidth="1"/>
    <col min="16" max="16" width="13.33203125" style="18" customWidth="1"/>
    <col min="17" max="17" width="7.21875" style="18" bestFit="1" customWidth="1"/>
    <col min="18" max="19" width="8.77734375" style="18" customWidth="1"/>
    <col min="20" max="20" width="7.21875" style="18" customWidth="1"/>
    <col min="21" max="22" width="12.109375" style="18" customWidth="1"/>
    <col min="23" max="16384" width="25.5546875" style="18"/>
  </cols>
  <sheetData>
    <row r="1" spans="1:22" ht="38.25" x14ac:dyDescent="0.2">
      <c r="A1" s="407" t="s">
        <v>7</v>
      </c>
      <c r="B1" s="407"/>
      <c r="C1" s="44" t="s">
        <v>8</v>
      </c>
      <c r="D1" s="408" t="s">
        <v>9</v>
      </c>
      <c r="E1" s="408"/>
      <c r="F1" s="408"/>
      <c r="G1" s="408" t="s">
        <v>10</v>
      </c>
      <c r="H1" s="408"/>
      <c r="I1" s="44" t="s">
        <v>11</v>
      </c>
      <c r="J1" s="408" t="s">
        <v>12</v>
      </c>
      <c r="K1" s="408"/>
      <c r="L1" s="408"/>
      <c r="M1" s="44" t="s">
        <v>13</v>
      </c>
      <c r="N1" s="44" t="s">
        <v>13</v>
      </c>
      <c r="O1" s="44" t="s">
        <v>127</v>
      </c>
      <c r="P1" s="44" t="s">
        <v>130</v>
      </c>
      <c r="Q1" s="44" t="s">
        <v>133</v>
      </c>
      <c r="R1" s="44" t="s">
        <v>134</v>
      </c>
      <c r="S1" s="44" t="s">
        <v>139</v>
      </c>
      <c r="T1" s="44" t="s">
        <v>125</v>
      </c>
      <c r="U1" s="44" t="s">
        <v>126</v>
      </c>
      <c r="V1" s="44" t="s">
        <v>128</v>
      </c>
    </row>
    <row r="2" spans="1:22" x14ac:dyDescent="0.2">
      <c r="A2" s="409" t="s">
        <v>14</v>
      </c>
      <c r="B2" s="409"/>
      <c r="C2" s="48"/>
      <c r="D2" s="409" t="s">
        <v>3</v>
      </c>
      <c r="E2" s="409"/>
      <c r="F2" s="409"/>
      <c r="G2" s="409"/>
      <c r="H2" s="409"/>
      <c r="I2" s="409"/>
      <c r="J2" s="409"/>
      <c r="K2" s="409"/>
      <c r="L2" s="409"/>
      <c r="M2" s="49">
        <v>634730.5</v>
      </c>
      <c r="N2" s="50"/>
      <c r="O2" s="50"/>
      <c r="P2" s="50"/>
      <c r="Q2" s="50"/>
      <c r="R2" s="50"/>
      <c r="S2" s="50"/>
      <c r="T2" s="50"/>
      <c r="U2" s="50"/>
      <c r="V2" s="50"/>
    </row>
    <row r="3" spans="1:22" x14ac:dyDescent="0.2">
      <c r="A3" s="410" t="s">
        <v>15</v>
      </c>
      <c r="B3" s="410"/>
      <c r="C3" s="51">
        <v>41800</v>
      </c>
      <c r="D3" s="410" t="s">
        <v>16</v>
      </c>
      <c r="E3" s="410"/>
      <c r="F3" s="410"/>
      <c r="G3" s="411" t="s">
        <v>17</v>
      </c>
      <c r="H3" s="411"/>
      <c r="I3" s="52">
        <v>1</v>
      </c>
      <c r="J3" s="412">
        <v>7327.93</v>
      </c>
      <c r="K3" s="413"/>
      <c r="L3" s="413"/>
      <c r="M3" s="53">
        <v>7327.93</v>
      </c>
      <c r="N3" s="50"/>
      <c r="O3" s="54"/>
      <c r="P3" s="55"/>
      <c r="Q3" s="55"/>
      <c r="R3" s="55"/>
      <c r="S3" s="55"/>
      <c r="T3" s="55"/>
      <c r="U3" s="55"/>
      <c r="V3" s="56"/>
    </row>
    <row r="4" spans="1:22" x14ac:dyDescent="0.2">
      <c r="A4" s="410" t="s">
        <v>18</v>
      </c>
      <c r="B4" s="410"/>
      <c r="C4" s="51">
        <v>41800</v>
      </c>
      <c r="D4" s="410" t="s">
        <v>16</v>
      </c>
      <c r="E4" s="410"/>
      <c r="F4" s="410"/>
      <c r="G4" s="411" t="s">
        <v>17</v>
      </c>
      <c r="H4" s="411"/>
      <c r="I4" s="52">
        <v>1</v>
      </c>
      <c r="J4" s="412">
        <v>7327.93</v>
      </c>
      <c r="K4" s="413"/>
      <c r="L4" s="413"/>
      <c r="M4" s="53">
        <v>7327.93</v>
      </c>
      <c r="N4" s="50"/>
      <c r="O4" s="47"/>
      <c r="P4" s="57"/>
      <c r="Q4" s="57"/>
      <c r="R4" s="57"/>
      <c r="S4" s="57"/>
      <c r="T4" s="57"/>
      <c r="U4" s="57"/>
      <c r="V4" s="58"/>
    </row>
    <row r="5" spans="1:22" x14ac:dyDescent="0.2">
      <c r="A5" s="410" t="s">
        <v>19</v>
      </c>
      <c r="B5" s="410"/>
      <c r="C5" s="51">
        <v>40178</v>
      </c>
      <c r="D5" s="410" t="s">
        <v>20</v>
      </c>
      <c r="E5" s="410"/>
      <c r="F5" s="410"/>
      <c r="G5" s="411" t="s">
        <v>21</v>
      </c>
      <c r="H5" s="411"/>
      <c r="I5" s="59">
        <v>12</v>
      </c>
      <c r="J5" s="412">
        <v>3518.31</v>
      </c>
      <c r="K5" s="413"/>
      <c r="L5" s="413"/>
      <c r="M5" s="60">
        <v>42219.72</v>
      </c>
      <c r="N5" s="50"/>
      <c r="O5" s="47"/>
      <c r="P5" s="57"/>
      <c r="Q5" s="57"/>
      <c r="R5" s="57"/>
      <c r="S5" s="57"/>
      <c r="T5" s="57"/>
      <c r="U5" s="57"/>
      <c r="V5" s="58"/>
    </row>
    <row r="6" spans="1:22" x14ac:dyDescent="0.2">
      <c r="A6" s="410" t="s">
        <v>22</v>
      </c>
      <c r="B6" s="410"/>
      <c r="C6" s="61">
        <v>5325</v>
      </c>
      <c r="D6" s="410" t="s">
        <v>23</v>
      </c>
      <c r="E6" s="410"/>
      <c r="F6" s="410"/>
      <c r="G6" s="411" t="s">
        <v>24</v>
      </c>
      <c r="H6" s="411"/>
      <c r="I6" s="59">
        <v>18</v>
      </c>
      <c r="J6" s="414">
        <v>279.05</v>
      </c>
      <c r="K6" s="413"/>
      <c r="L6" s="413"/>
      <c r="M6" s="53">
        <v>5022.8999999999996</v>
      </c>
      <c r="N6" s="50"/>
      <c r="O6" s="47"/>
      <c r="P6" s="57"/>
      <c r="Q6" s="57"/>
      <c r="R6" s="57"/>
      <c r="S6" s="57"/>
      <c r="T6" s="57"/>
      <c r="U6" s="57"/>
      <c r="V6" s="58"/>
    </row>
    <row r="7" spans="1:22" x14ac:dyDescent="0.2">
      <c r="A7" s="410" t="s">
        <v>25</v>
      </c>
      <c r="B7" s="410"/>
      <c r="C7" s="51">
        <v>41768</v>
      </c>
      <c r="D7" s="410" t="s">
        <v>26</v>
      </c>
      <c r="E7" s="410"/>
      <c r="F7" s="410"/>
      <c r="G7" s="411" t="s">
        <v>21</v>
      </c>
      <c r="H7" s="411"/>
      <c r="I7" s="59">
        <v>12</v>
      </c>
      <c r="J7" s="415">
        <v>39759.69</v>
      </c>
      <c r="K7" s="413"/>
      <c r="L7" s="413"/>
      <c r="M7" s="62">
        <v>477116.28</v>
      </c>
      <c r="N7" s="50"/>
      <c r="O7" s="47"/>
      <c r="P7" s="57"/>
      <c r="Q7" s="57"/>
      <c r="R7" s="57"/>
      <c r="S7" s="57"/>
      <c r="T7" s="57"/>
      <c r="U7" s="57"/>
      <c r="V7" s="58"/>
    </row>
    <row r="8" spans="1:22" x14ac:dyDescent="0.2">
      <c r="A8" s="410" t="s">
        <v>27</v>
      </c>
      <c r="B8" s="410"/>
      <c r="C8" s="51">
        <v>40180</v>
      </c>
      <c r="D8" s="410" t="s">
        <v>28</v>
      </c>
      <c r="E8" s="410"/>
      <c r="F8" s="410"/>
      <c r="G8" s="411" t="s">
        <v>17</v>
      </c>
      <c r="H8" s="411"/>
      <c r="I8" s="52">
        <v>1</v>
      </c>
      <c r="J8" s="414">
        <v>267.18</v>
      </c>
      <c r="K8" s="413"/>
      <c r="L8" s="413"/>
      <c r="M8" s="63">
        <v>267.18</v>
      </c>
      <c r="N8" s="50"/>
      <c r="O8" s="47"/>
      <c r="P8" s="57"/>
      <c r="Q8" s="57"/>
      <c r="R8" s="57"/>
      <c r="S8" s="57"/>
      <c r="T8" s="57"/>
      <c r="U8" s="57"/>
      <c r="V8" s="58"/>
    </row>
    <row r="9" spans="1:22" x14ac:dyDescent="0.2">
      <c r="A9" s="410" t="s">
        <v>29</v>
      </c>
      <c r="B9" s="410"/>
      <c r="C9" s="51">
        <v>40181</v>
      </c>
      <c r="D9" s="410" t="s">
        <v>30</v>
      </c>
      <c r="E9" s="410"/>
      <c r="F9" s="410"/>
      <c r="G9" s="411" t="s">
        <v>17</v>
      </c>
      <c r="H9" s="411"/>
      <c r="I9" s="52">
        <v>1</v>
      </c>
      <c r="J9" s="412">
        <v>1262.81</v>
      </c>
      <c r="K9" s="413"/>
      <c r="L9" s="413"/>
      <c r="M9" s="53">
        <v>1262.81</v>
      </c>
      <c r="N9" s="50"/>
      <c r="O9" s="47"/>
      <c r="P9" s="57"/>
      <c r="Q9" s="57"/>
      <c r="R9" s="57"/>
      <c r="S9" s="57"/>
      <c r="T9" s="57"/>
      <c r="U9" s="57"/>
      <c r="V9" s="58"/>
    </row>
    <row r="10" spans="1:22" x14ac:dyDescent="0.2">
      <c r="A10" s="410" t="s">
        <v>31</v>
      </c>
      <c r="B10" s="410"/>
      <c r="C10" s="61">
        <v>8089</v>
      </c>
      <c r="D10" s="410" t="s">
        <v>32</v>
      </c>
      <c r="E10" s="410"/>
      <c r="F10" s="410"/>
      <c r="G10" s="411" t="s">
        <v>33</v>
      </c>
      <c r="H10" s="411"/>
      <c r="I10" s="52">
        <v>1</v>
      </c>
      <c r="J10" s="412">
        <v>1041.75</v>
      </c>
      <c r="K10" s="413"/>
      <c r="L10" s="413"/>
      <c r="M10" s="53">
        <v>1041.75</v>
      </c>
      <c r="N10" s="50"/>
      <c r="O10" s="47"/>
      <c r="P10" s="57"/>
      <c r="Q10" s="57"/>
      <c r="R10" s="57"/>
      <c r="S10" s="57"/>
      <c r="T10" s="57"/>
      <c r="U10" s="57"/>
      <c r="V10" s="58"/>
    </row>
    <row r="11" spans="1:22" x14ac:dyDescent="0.2">
      <c r="A11" s="410" t="s">
        <v>34</v>
      </c>
      <c r="B11" s="410"/>
      <c r="C11" s="51">
        <v>41772</v>
      </c>
      <c r="D11" s="410" t="s">
        <v>35</v>
      </c>
      <c r="E11" s="410"/>
      <c r="F11" s="410"/>
      <c r="G11" s="411" t="s">
        <v>21</v>
      </c>
      <c r="H11" s="411"/>
      <c r="I11" s="59">
        <v>12</v>
      </c>
      <c r="J11" s="412">
        <v>7762</v>
      </c>
      <c r="K11" s="413"/>
      <c r="L11" s="413"/>
      <c r="M11" s="60">
        <v>93144</v>
      </c>
      <c r="N11" s="50"/>
      <c r="O11" s="47"/>
      <c r="P11" s="57"/>
      <c r="Q11" s="57"/>
      <c r="R11" s="57"/>
      <c r="S11" s="57"/>
      <c r="T11" s="57"/>
      <c r="U11" s="57"/>
      <c r="V11" s="58"/>
    </row>
    <row r="12" spans="1:22" x14ac:dyDescent="0.2">
      <c r="A12" s="421" t="s">
        <v>36</v>
      </c>
      <c r="B12" s="421"/>
      <c r="C12" s="155"/>
      <c r="D12" s="421" t="s">
        <v>151</v>
      </c>
      <c r="E12" s="421"/>
      <c r="F12" s="421"/>
      <c r="G12" s="421"/>
      <c r="H12" s="421"/>
      <c r="I12" s="421"/>
      <c r="J12" s="421"/>
      <c r="K12" s="421"/>
      <c r="L12" s="421"/>
      <c r="M12" s="156">
        <v>293139</v>
      </c>
      <c r="N12" s="157"/>
      <c r="O12" s="158"/>
      <c r="P12" s="159"/>
      <c r="Q12" s="159"/>
      <c r="R12" s="159"/>
      <c r="S12" s="159"/>
      <c r="T12" s="159"/>
      <c r="U12" s="160">
        <v>8</v>
      </c>
      <c r="V12" s="161"/>
    </row>
    <row r="13" spans="1:22" x14ac:dyDescent="0.2">
      <c r="A13" s="416" t="s">
        <v>37</v>
      </c>
      <c r="B13" s="416"/>
      <c r="C13" s="162">
        <v>25332</v>
      </c>
      <c r="D13" s="416" t="s">
        <v>38</v>
      </c>
      <c r="E13" s="416"/>
      <c r="F13" s="416"/>
      <c r="G13" s="417" t="s">
        <v>39</v>
      </c>
      <c r="H13" s="417"/>
      <c r="I13" s="163">
        <v>450</v>
      </c>
      <c r="J13" s="418">
        <v>130.4</v>
      </c>
      <c r="K13" s="419"/>
      <c r="L13" s="419"/>
      <c r="M13" s="164">
        <v>58680</v>
      </c>
      <c r="N13" s="157"/>
      <c r="O13" s="158" t="s">
        <v>129</v>
      </c>
      <c r="P13" s="165">
        <v>11</v>
      </c>
      <c r="Q13" s="166">
        <f>I13/P13</f>
        <v>40.909090909090907</v>
      </c>
      <c r="R13" s="159">
        <v>6</v>
      </c>
      <c r="S13" s="159">
        <f>P13*R13</f>
        <v>66</v>
      </c>
      <c r="T13" s="167">
        <f>Q13/R13</f>
        <v>6.8181818181818175</v>
      </c>
      <c r="U13" s="159"/>
      <c r="V13" s="161"/>
    </row>
    <row r="14" spans="1:22" x14ac:dyDescent="0.2">
      <c r="A14" s="416" t="s">
        <v>40</v>
      </c>
      <c r="B14" s="416"/>
      <c r="C14" s="162">
        <v>40257</v>
      </c>
      <c r="D14" s="416" t="s">
        <v>41</v>
      </c>
      <c r="E14" s="416"/>
      <c r="F14" s="416"/>
      <c r="G14" s="417" t="s">
        <v>24</v>
      </c>
      <c r="H14" s="417"/>
      <c r="I14" s="168">
        <v>4500</v>
      </c>
      <c r="J14" s="420">
        <v>0.7</v>
      </c>
      <c r="K14" s="419"/>
      <c r="L14" s="419"/>
      <c r="M14" s="169">
        <v>3150</v>
      </c>
      <c r="N14" s="157"/>
      <c r="O14" s="158" t="s">
        <v>131</v>
      </c>
      <c r="P14" s="165">
        <v>1687</v>
      </c>
      <c r="Q14" s="166">
        <f t="shared" ref="Q14:Q15" si="0">I14/P14</f>
        <v>2.6674570243034972</v>
      </c>
      <c r="R14" s="159">
        <v>1</v>
      </c>
      <c r="S14" s="159">
        <f t="shared" ref="S14" si="1">P14*R14</f>
        <v>1687</v>
      </c>
      <c r="T14" s="167">
        <f t="shared" ref="T14:T15" si="2">Q14/R14</f>
        <v>2.6674570243034972</v>
      </c>
      <c r="U14" s="159"/>
      <c r="V14" s="161"/>
    </row>
    <row r="15" spans="1:22" x14ac:dyDescent="0.2">
      <c r="A15" s="416" t="s">
        <v>42</v>
      </c>
      <c r="B15" s="416"/>
      <c r="C15" s="162">
        <v>40277</v>
      </c>
      <c r="D15" s="416" t="s">
        <v>43</v>
      </c>
      <c r="E15" s="416"/>
      <c r="F15" s="416"/>
      <c r="G15" s="417" t="s">
        <v>44</v>
      </c>
      <c r="H15" s="417"/>
      <c r="I15" s="168">
        <v>1125</v>
      </c>
      <c r="J15" s="418">
        <v>193.52</v>
      </c>
      <c r="K15" s="419"/>
      <c r="L15" s="419"/>
      <c r="M15" s="170">
        <v>217710</v>
      </c>
      <c r="N15" s="157"/>
      <c r="O15" s="158" t="s">
        <v>132</v>
      </c>
      <c r="P15" s="165">
        <v>75</v>
      </c>
      <c r="Q15" s="166">
        <f t="shared" si="0"/>
        <v>15</v>
      </c>
      <c r="R15" s="159">
        <v>2</v>
      </c>
      <c r="S15" s="159">
        <f>P15/2.5*R15</f>
        <v>60</v>
      </c>
      <c r="T15" s="167">
        <f t="shared" si="2"/>
        <v>7.5</v>
      </c>
      <c r="U15" s="159"/>
      <c r="V15" s="161"/>
    </row>
    <row r="16" spans="1:22" x14ac:dyDescent="0.2">
      <c r="A16" s="416" t="s">
        <v>123</v>
      </c>
      <c r="B16" s="416"/>
      <c r="C16" s="162">
        <v>40198</v>
      </c>
      <c r="D16" s="416" t="s">
        <v>67</v>
      </c>
      <c r="E16" s="416"/>
      <c r="F16" s="416"/>
      <c r="G16" s="417" t="s">
        <v>39</v>
      </c>
      <c r="H16" s="417"/>
      <c r="I16" s="163">
        <v>450</v>
      </c>
      <c r="J16" s="427">
        <v>30.22</v>
      </c>
      <c r="K16" s="419"/>
      <c r="L16" s="419"/>
      <c r="M16" s="164">
        <v>13599</v>
      </c>
      <c r="N16" s="157"/>
      <c r="O16" s="158"/>
      <c r="P16" s="159"/>
      <c r="Q16" s="159"/>
      <c r="R16" s="159"/>
      <c r="S16" s="159"/>
      <c r="T16" s="159"/>
      <c r="U16" s="159"/>
      <c r="V16" s="161"/>
    </row>
    <row r="17" spans="1:23" ht="12" customHeight="1" x14ac:dyDescent="0.2">
      <c r="A17" s="472">
        <v>3</v>
      </c>
      <c r="B17" s="472"/>
      <c r="C17" s="64"/>
      <c r="D17" s="472" t="s">
        <v>147</v>
      </c>
      <c r="E17" s="472"/>
      <c r="F17" s="472"/>
      <c r="G17" s="423"/>
      <c r="H17" s="423"/>
      <c r="I17" s="70"/>
      <c r="J17" s="426"/>
      <c r="K17" s="425"/>
      <c r="L17" s="425"/>
      <c r="M17" s="71"/>
      <c r="N17" s="65"/>
      <c r="O17" s="66"/>
      <c r="P17" s="67"/>
      <c r="Q17" s="67"/>
      <c r="R17" s="67"/>
      <c r="S17" s="67"/>
      <c r="T17" s="67"/>
      <c r="U17" s="68">
        <v>15</v>
      </c>
      <c r="V17" s="153"/>
    </row>
    <row r="18" spans="1:23" ht="23.25" customHeight="1" x14ac:dyDescent="0.2">
      <c r="A18" s="422" t="s">
        <v>107</v>
      </c>
      <c r="B18" s="422"/>
      <c r="C18" s="69">
        <v>25150</v>
      </c>
      <c r="D18" s="422" t="s">
        <v>108</v>
      </c>
      <c r="E18" s="422"/>
      <c r="F18" s="422"/>
      <c r="G18" s="423" t="s">
        <v>24</v>
      </c>
      <c r="H18" s="423"/>
      <c r="I18" s="70">
        <v>347.2</v>
      </c>
      <c r="J18" s="426">
        <v>11.54</v>
      </c>
      <c r="K18" s="425"/>
      <c r="L18" s="425"/>
      <c r="M18" s="74">
        <v>4006.69</v>
      </c>
      <c r="N18" s="65"/>
      <c r="O18" s="66" t="s">
        <v>136</v>
      </c>
      <c r="P18" s="75">
        <v>125</v>
      </c>
      <c r="Q18" s="72">
        <f t="shared" ref="Q18:Q19" si="3">I18/P18</f>
        <v>2.7776000000000001</v>
      </c>
      <c r="R18" s="67">
        <v>10</v>
      </c>
      <c r="S18" s="67"/>
      <c r="T18" s="72">
        <f>Q18/R18</f>
        <v>0.27776000000000001</v>
      </c>
      <c r="U18" s="67"/>
      <c r="V18" s="153"/>
    </row>
    <row r="19" spans="1:23" ht="24.75" customHeight="1" x14ac:dyDescent="0.2">
      <c r="A19" s="422" t="s">
        <v>109</v>
      </c>
      <c r="B19" s="422"/>
      <c r="C19" s="69">
        <v>25152</v>
      </c>
      <c r="D19" s="422" t="s">
        <v>110</v>
      </c>
      <c r="E19" s="422"/>
      <c r="F19" s="422"/>
      <c r="G19" s="423" t="s">
        <v>24</v>
      </c>
      <c r="H19" s="423"/>
      <c r="I19" s="70">
        <v>730.2</v>
      </c>
      <c r="J19" s="426">
        <v>12.32</v>
      </c>
      <c r="K19" s="425"/>
      <c r="L19" s="425"/>
      <c r="M19" s="74">
        <v>8996.06</v>
      </c>
      <c r="N19" s="65"/>
      <c r="O19" s="66" t="s">
        <v>136</v>
      </c>
      <c r="P19" s="75">
        <v>125</v>
      </c>
      <c r="Q19" s="72">
        <f t="shared" si="3"/>
        <v>5.8416000000000006</v>
      </c>
      <c r="R19" s="67">
        <v>10</v>
      </c>
      <c r="S19" s="67"/>
      <c r="T19" s="72">
        <f>Q19/R19</f>
        <v>0.58416000000000001</v>
      </c>
      <c r="U19" s="67"/>
      <c r="V19" s="153"/>
    </row>
    <row r="20" spans="1:23" x14ac:dyDescent="0.2">
      <c r="A20" s="422" t="s">
        <v>45</v>
      </c>
      <c r="B20" s="422"/>
      <c r="C20" s="76">
        <v>8080</v>
      </c>
      <c r="D20" s="422" t="s">
        <v>46</v>
      </c>
      <c r="E20" s="422"/>
      <c r="F20" s="422"/>
      <c r="G20" s="423" t="s">
        <v>39</v>
      </c>
      <c r="H20" s="423"/>
      <c r="I20" s="70">
        <v>308.7</v>
      </c>
      <c r="J20" s="424">
        <v>102.23</v>
      </c>
      <c r="K20" s="425"/>
      <c r="L20" s="425"/>
      <c r="M20" s="71">
        <v>31558.400000000001</v>
      </c>
      <c r="N20" s="65"/>
      <c r="O20" s="66"/>
      <c r="P20" s="67"/>
      <c r="Q20" s="72"/>
      <c r="R20" s="67"/>
      <c r="S20" s="67"/>
      <c r="T20" s="73"/>
      <c r="U20" s="67"/>
      <c r="V20" s="153"/>
    </row>
    <row r="21" spans="1:23" x14ac:dyDescent="0.2">
      <c r="A21" s="422" t="s">
        <v>47</v>
      </c>
      <c r="B21" s="422"/>
      <c r="C21" s="69">
        <v>40186</v>
      </c>
      <c r="D21" s="422" t="s">
        <v>48</v>
      </c>
      <c r="E21" s="422"/>
      <c r="F21" s="422"/>
      <c r="G21" s="423" t="s">
        <v>39</v>
      </c>
      <c r="H21" s="423"/>
      <c r="I21" s="70">
        <v>308.7</v>
      </c>
      <c r="J21" s="426">
        <v>30.22</v>
      </c>
      <c r="K21" s="425"/>
      <c r="L21" s="425"/>
      <c r="M21" s="74">
        <v>9328.91</v>
      </c>
      <c r="N21" s="65"/>
      <c r="O21" s="66"/>
      <c r="P21" s="67"/>
      <c r="Q21" s="67"/>
      <c r="R21" s="67"/>
      <c r="S21" s="67"/>
      <c r="T21" s="67"/>
      <c r="U21" s="67"/>
      <c r="V21" s="153"/>
    </row>
    <row r="22" spans="1:23" x14ac:dyDescent="0.2">
      <c r="A22" s="422" t="s">
        <v>49</v>
      </c>
      <c r="B22" s="422"/>
      <c r="C22" s="76">
        <v>6713</v>
      </c>
      <c r="D22" s="422" t="s">
        <v>50</v>
      </c>
      <c r="E22" s="422"/>
      <c r="F22" s="422"/>
      <c r="G22" s="423" t="s">
        <v>39</v>
      </c>
      <c r="H22" s="423"/>
      <c r="I22" s="70">
        <v>176.4</v>
      </c>
      <c r="J22" s="428">
        <v>5.38</v>
      </c>
      <c r="K22" s="425"/>
      <c r="L22" s="425"/>
      <c r="M22" s="77">
        <v>949.03</v>
      </c>
      <c r="N22" s="65"/>
      <c r="O22" s="66"/>
      <c r="P22" s="67"/>
      <c r="Q22" s="67"/>
      <c r="R22" s="67"/>
      <c r="S22" s="67"/>
      <c r="T22" s="67"/>
      <c r="U22" s="67"/>
      <c r="V22" s="153"/>
    </row>
    <row r="23" spans="1:23" x14ac:dyDescent="0.2">
      <c r="A23" s="422" t="s">
        <v>51</v>
      </c>
      <c r="B23" s="422"/>
      <c r="C23" s="69">
        <v>40259</v>
      </c>
      <c r="D23" s="422" t="s">
        <v>52</v>
      </c>
      <c r="E23" s="422"/>
      <c r="F23" s="422"/>
      <c r="G23" s="423" t="s">
        <v>53</v>
      </c>
      <c r="H23" s="423"/>
      <c r="I23" s="70">
        <v>882</v>
      </c>
      <c r="J23" s="428">
        <v>0.5</v>
      </c>
      <c r="K23" s="425"/>
      <c r="L23" s="425"/>
      <c r="M23" s="77">
        <v>441</v>
      </c>
      <c r="N23" s="65"/>
      <c r="O23" s="66"/>
      <c r="P23" s="67"/>
      <c r="Q23" s="67"/>
      <c r="R23" s="67"/>
      <c r="S23" s="67"/>
      <c r="T23" s="67"/>
      <c r="U23" s="67"/>
      <c r="V23" s="153"/>
    </row>
    <row r="24" spans="1:23" x14ac:dyDescent="0.2">
      <c r="A24" s="422" t="s">
        <v>54</v>
      </c>
      <c r="B24" s="422"/>
      <c r="C24" s="69">
        <v>40257</v>
      </c>
      <c r="D24" s="422" t="s">
        <v>41</v>
      </c>
      <c r="E24" s="422"/>
      <c r="F24" s="422"/>
      <c r="G24" s="423" t="s">
        <v>24</v>
      </c>
      <c r="H24" s="423"/>
      <c r="I24" s="70">
        <v>882</v>
      </c>
      <c r="J24" s="428">
        <v>0.7</v>
      </c>
      <c r="K24" s="425"/>
      <c r="L24" s="425"/>
      <c r="M24" s="77">
        <v>617.4</v>
      </c>
      <c r="N24" s="65"/>
      <c r="O24" s="66"/>
      <c r="P24" s="67"/>
      <c r="Q24" s="67"/>
      <c r="R24" s="67"/>
      <c r="S24" s="67"/>
      <c r="T24" s="67"/>
      <c r="U24" s="67"/>
      <c r="V24" s="153"/>
    </row>
    <row r="25" spans="1:23" x14ac:dyDescent="0.2">
      <c r="A25" s="422" t="s">
        <v>56</v>
      </c>
      <c r="B25" s="422"/>
      <c r="C25" s="69">
        <v>41639</v>
      </c>
      <c r="D25" s="422" t="s">
        <v>57</v>
      </c>
      <c r="E25" s="422"/>
      <c r="F25" s="422"/>
      <c r="G25" s="423" t="s">
        <v>33</v>
      </c>
      <c r="H25" s="423"/>
      <c r="I25" s="78">
        <v>1</v>
      </c>
      <c r="J25" s="429">
        <v>22242.5</v>
      </c>
      <c r="K25" s="425"/>
      <c r="L25" s="425"/>
      <c r="M25" s="71">
        <v>22242.5</v>
      </c>
      <c r="N25" s="65"/>
      <c r="O25" s="66"/>
      <c r="P25" s="67"/>
      <c r="Q25" s="67"/>
      <c r="R25" s="67"/>
      <c r="S25" s="67"/>
      <c r="T25" s="67"/>
      <c r="U25" s="67"/>
      <c r="V25" s="153"/>
    </row>
    <row r="26" spans="1:23" x14ac:dyDescent="0.2">
      <c r="A26" s="422" t="s">
        <v>58</v>
      </c>
      <c r="B26" s="422"/>
      <c r="C26" s="69">
        <v>40190</v>
      </c>
      <c r="D26" s="422" t="s">
        <v>59</v>
      </c>
      <c r="E26" s="422"/>
      <c r="F26" s="422"/>
      <c r="G26" s="423" t="s">
        <v>39</v>
      </c>
      <c r="H26" s="423"/>
      <c r="I26" s="70">
        <v>176.4</v>
      </c>
      <c r="J26" s="424">
        <v>127.09</v>
      </c>
      <c r="K26" s="425"/>
      <c r="L26" s="425"/>
      <c r="M26" s="71">
        <v>22418.68</v>
      </c>
      <c r="N26" s="65"/>
      <c r="O26" s="66"/>
      <c r="P26" s="67"/>
      <c r="Q26" s="67"/>
      <c r="R26" s="67"/>
      <c r="S26" s="67"/>
      <c r="T26" s="67"/>
      <c r="U26" s="67"/>
      <c r="V26" s="153"/>
    </row>
    <row r="27" spans="1:23" ht="24.75" customHeight="1" x14ac:dyDescent="0.2">
      <c r="A27" s="422" t="s">
        <v>60</v>
      </c>
      <c r="B27" s="422"/>
      <c r="C27" s="69">
        <v>23886</v>
      </c>
      <c r="D27" s="422" t="s">
        <v>61</v>
      </c>
      <c r="E27" s="422"/>
      <c r="F27" s="422"/>
      <c r="G27" s="423" t="s">
        <v>39</v>
      </c>
      <c r="H27" s="423"/>
      <c r="I27" s="70">
        <v>308.7</v>
      </c>
      <c r="J27" s="424">
        <v>281.41000000000003</v>
      </c>
      <c r="K27" s="425"/>
      <c r="L27" s="425"/>
      <c r="M27" s="71">
        <v>86871.27</v>
      </c>
      <c r="N27" s="65"/>
      <c r="O27" s="66" t="s">
        <v>138</v>
      </c>
      <c r="P27" s="67">
        <v>4.3</v>
      </c>
      <c r="Q27" s="72">
        <f t="shared" ref="Q27" si="4">I27/P27</f>
        <v>71.79069767441861</v>
      </c>
      <c r="R27" s="67">
        <v>10</v>
      </c>
      <c r="S27" s="67">
        <f>P27*R27</f>
        <v>43</v>
      </c>
      <c r="T27" s="73">
        <f t="shared" ref="T27" si="5">Q27/R27</f>
        <v>7.1790697674418613</v>
      </c>
      <c r="U27" s="67"/>
      <c r="V27" s="153"/>
    </row>
    <row r="28" spans="1:23" x14ac:dyDescent="0.2">
      <c r="A28" s="422" t="s">
        <v>62</v>
      </c>
      <c r="B28" s="422"/>
      <c r="C28" s="69">
        <v>23857</v>
      </c>
      <c r="D28" s="422" t="s">
        <v>63</v>
      </c>
      <c r="E28" s="422"/>
      <c r="F28" s="422"/>
      <c r="G28" s="423" t="s">
        <v>53</v>
      </c>
      <c r="H28" s="423"/>
      <c r="I28" s="70">
        <v>742</v>
      </c>
      <c r="J28" s="428">
        <v>2.2799999999999998</v>
      </c>
      <c r="K28" s="425"/>
      <c r="L28" s="425"/>
      <c r="M28" s="74">
        <v>1691.76</v>
      </c>
      <c r="N28" s="65"/>
      <c r="O28" s="66"/>
      <c r="P28" s="67"/>
      <c r="Q28" s="67"/>
      <c r="R28" s="67"/>
      <c r="S28" s="67"/>
      <c r="T28" s="67"/>
      <c r="U28" s="67"/>
      <c r="V28" s="153"/>
    </row>
    <row r="29" spans="1:23" x14ac:dyDescent="0.2">
      <c r="A29" s="422"/>
      <c r="B29" s="422"/>
      <c r="C29" s="69"/>
      <c r="D29" s="422" t="s">
        <v>140</v>
      </c>
      <c r="E29" s="422"/>
      <c r="F29" s="422"/>
      <c r="G29" s="423"/>
      <c r="H29" s="423"/>
      <c r="I29" s="70"/>
      <c r="J29" s="428"/>
      <c r="K29" s="425"/>
      <c r="L29" s="425"/>
      <c r="M29" s="74"/>
      <c r="N29" s="65"/>
      <c r="O29" s="66"/>
      <c r="P29" s="67"/>
      <c r="Q29" s="67"/>
      <c r="R29" s="67"/>
      <c r="S29" s="67"/>
      <c r="T29" s="67">
        <v>7</v>
      </c>
      <c r="U29" s="67"/>
      <c r="V29" s="153"/>
    </row>
    <row r="30" spans="1:23" x14ac:dyDescent="0.2">
      <c r="A30" s="435" t="s">
        <v>55</v>
      </c>
      <c r="B30" s="435"/>
      <c r="C30" s="174"/>
      <c r="D30" s="435" t="s">
        <v>70</v>
      </c>
      <c r="E30" s="435"/>
      <c r="F30" s="435"/>
      <c r="G30" s="435"/>
      <c r="H30" s="435"/>
      <c r="I30" s="435"/>
      <c r="J30" s="435"/>
      <c r="K30" s="435"/>
      <c r="L30" s="435"/>
      <c r="M30" s="175"/>
      <c r="N30" s="176"/>
      <c r="O30" s="177"/>
      <c r="P30" s="178"/>
      <c r="Q30" s="178"/>
      <c r="R30" s="178"/>
      <c r="S30" s="178"/>
      <c r="T30" s="178"/>
      <c r="U30" s="179">
        <v>4</v>
      </c>
      <c r="V30" s="180"/>
    </row>
    <row r="31" spans="1:23" x14ac:dyDescent="0.2">
      <c r="A31" s="430" t="s">
        <v>64</v>
      </c>
      <c r="B31" s="430"/>
      <c r="C31" s="174">
        <v>25332</v>
      </c>
      <c r="D31" s="430" t="s">
        <v>65</v>
      </c>
      <c r="E31" s="430"/>
      <c r="F31" s="430"/>
      <c r="G31" s="431" t="s">
        <v>39</v>
      </c>
      <c r="H31" s="431"/>
      <c r="I31" s="181">
        <v>236.25</v>
      </c>
      <c r="J31" s="432">
        <v>130.4</v>
      </c>
      <c r="K31" s="433"/>
      <c r="L31" s="433"/>
      <c r="M31" s="182">
        <v>30807</v>
      </c>
      <c r="N31" s="176"/>
      <c r="O31" s="177" t="str">
        <f>O13</f>
        <v>5 S 02 990 12</v>
      </c>
      <c r="P31" s="183">
        <f>P13</f>
        <v>11</v>
      </c>
      <c r="Q31" s="184">
        <f>I31/P31</f>
        <v>21.477272727272727</v>
      </c>
      <c r="R31" s="178">
        <v>5</v>
      </c>
      <c r="S31" s="178">
        <f>P31*R31</f>
        <v>55</v>
      </c>
      <c r="T31" s="185">
        <f>Q31/R31</f>
        <v>4.295454545454545</v>
      </c>
      <c r="U31" s="178"/>
      <c r="V31" s="180"/>
    </row>
    <row r="32" spans="1:23" x14ac:dyDescent="0.2">
      <c r="A32" s="430" t="s">
        <v>66</v>
      </c>
      <c r="B32" s="430"/>
      <c r="C32" s="174">
        <v>40198</v>
      </c>
      <c r="D32" s="430" t="s">
        <v>67</v>
      </c>
      <c r="E32" s="430"/>
      <c r="F32" s="430"/>
      <c r="G32" s="431" t="s">
        <v>39</v>
      </c>
      <c r="H32" s="431"/>
      <c r="I32" s="181">
        <v>236.25</v>
      </c>
      <c r="J32" s="434">
        <v>30.22</v>
      </c>
      <c r="K32" s="433"/>
      <c r="L32" s="433"/>
      <c r="M32" s="175">
        <v>7139.48</v>
      </c>
      <c r="N32" s="176"/>
      <c r="O32" s="177"/>
      <c r="P32" s="178"/>
      <c r="Q32" s="178"/>
      <c r="R32" s="178"/>
      <c r="S32" s="178"/>
      <c r="T32" s="178"/>
      <c r="U32" s="178"/>
      <c r="V32" s="180"/>
      <c r="W32" s="18">
        <f>55/0.05/45</f>
        <v>24.444444444444443</v>
      </c>
    </row>
    <row r="33" spans="1:23" ht="12" customHeight="1" x14ac:dyDescent="0.2">
      <c r="A33" s="430" t="s">
        <v>68</v>
      </c>
      <c r="B33" s="430"/>
      <c r="C33" s="174">
        <v>41488</v>
      </c>
      <c r="D33" s="430" t="s">
        <v>69</v>
      </c>
      <c r="E33" s="430"/>
      <c r="F33" s="430"/>
      <c r="G33" s="431" t="s">
        <v>24</v>
      </c>
      <c r="H33" s="431"/>
      <c r="I33" s="186">
        <v>4725</v>
      </c>
      <c r="J33" s="434">
        <v>28.46</v>
      </c>
      <c r="K33" s="433"/>
      <c r="L33" s="433"/>
      <c r="M33" s="187">
        <v>134473.5</v>
      </c>
      <c r="N33" s="176"/>
      <c r="O33" s="177" t="s">
        <v>135</v>
      </c>
      <c r="P33" s="183">
        <v>1200</v>
      </c>
      <c r="Q33" s="184">
        <f>I33/P33</f>
        <v>3.9375</v>
      </c>
      <c r="R33" s="178">
        <f>S33/P33</f>
        <v>0.9375</v>
      </c>
      <c r="S33" s="178">
        <f>25*45</f>
        <v>1125</v>
      </c>
      <c r="T33" s="185">
        <f>Q33/R33</f>
        <v>4.2</v>
      </c>
      <c r="U33" s="178"/>
      <c r="V33" s="180"/>
    </row>
    <row r="34" spans="1:23" x14ac:dyDescent="0.2">
      <c r="A34" s="430" t="s">
        <v>71</v>
      </c>
      <c r="B34" s="430"/>
      <c r="C34" s="174">
        <v>40247</v>
      </c>
      <c r="D34" s="430" t="s">
        <v>72</v>
      </c>
      <c r="E34" s="430"/>
      <c r="F34" s="430"/>
      <c r="G34" s="431" t="s">
        <v>53</v>
      </c>
      <c r="H34" s="431"/>
      <c r="I34" s="186">
        <v>2571.4290000000001</v>
      </c>
      <c r="J34" s="434">
        <v>14.36</v>
      </c>
      <c r="K34" s="433"/>
      <c r="L34" s="433"/>
      <c r="M34" s="182">
        <v>36925.71</v>
      </c>
      <c r="N34" s="176"/>
      <c r="O34" s="177"/>
      <c r="P34" s="178"/>
      <c r="Q34" s="178"/>
      <c r="R34" s="178"/>
      <c r="S34" s="178"/>
      <c r="T34" s="178"/>
      <c r="U34" s="178"/>
      <c r="V34" s="180"/>
    </row>
    <row r="35" spans="1:23" x14ac:dyDescent="0.2">
      <c r="A35" s="430" t="s">
        <v>73</v>
      </c>
      <c r="B35" s="430"/>
      <c r="C35" s="174">
        <v>40257</v>
      </c>
      <c r="D35" s="430" t="s">
        <v>41</v>
      </c>
      <c r="E35" s="430"/>
      <c r="F35" s="430"/>
      <c r="G35" s="431" t="s">
        <v>24</v>
      </c>
      <c r="H35" s="431"/>
      <c r="I35" s="186">
        <v>4725</v>
      </c>
      <c r="J35" s="436">
        <v>0.7</v>
      </c>
      <c r="K35" s="433"/>
      <c r="L35" s="433"/>
      <c r="M35" s="175">
        <v>3307.5</v>
      </c>
      <c r="N35" s="176"/>
      <c r="O35" s="177" t="str">
        <f>O14</f>
        <v>5 S 02 400 00</v>
      </c>
      <c r="P35" s="183">
        <f>P14</f>
        <v>1687</v>
      </c>
      <c r="Q35" s="184">
        <f>I35/P35</f>
        <v>2.800829875518672</v>
      </c>
      <c r="R35" s="184">
        <f>S35/P35</f>
        <v>0.6668642560758743</v>
      </c>
      <c r="S35" s="178">
        <f>S33</f>
        <v>1125</v>
      </c>
      <c r="T35" s="185">
        <f>Q35/R35</f>
        <v>4.2</v>
      </c>
      <c r="U35" s="178"/>
      <c r="V35" s="180"/>
    </row>
    <row r="36" spans="1:23" x14ac:dyDescent="0.2">
      <c r="A36" s="430" t="s">
        <v>74</v>
      </c>
      <c r="B36" s="430"/>
      <c r="C36" s="174">
        <v>41493</v>
      </c>
      <c r="D36" s="430" t="s">
        <v>75</v>
      </c>
      <c r="E36" s="430"/>
      <c r="F36" s="430"/>
      <c r="G36" s="431" t="s">
        <v>24</v>
      </c>
      <c r="H36" s="431"/>
      <c r="I36" s="186">
        <v>4725</v>
      </c>
      <c r="J36" s="434">
        <v>30.01</v>
      </c>
      <c r="K36" s="433"/>
      <c r="L36" s="433"/>
      <c r="M36" s="187">
        <v>141797.25</v>
      </c>
      <c r="N36" s="176"/>
      <c r="O36" s="177" t="s">
        <v>137</v>
      </c>
      <c r="P36" s="183">
        <v>2925</v>
      </c>
      <c r="Q36" s="184">
        <f>I36/P36</f>
        <v>1.6153846153846154</v>
      </c>
      <c r="R36" s="184">
        <f>S36/P36</f>
        <v>0.38461538461538464</v>
      </c>
      <c r="S36" s="178">
        <f>S33</f>
        <v>1125</v>
      </c>
      <c r="T36" s="185">
        <f>Q36/R36</f>
        <v>4.2</v>
      </c>
      <c r="U36" s="178"/>
      <c r="V36" s="180"/>
    </row>
    <row r="37" spans="1:23" x14ac:dyDescent="0.2">
      <c r="A37" s="430" t="s">
        <v>76</v>
      </c>
      <c r="B37" s="430"/>
      <c r="C37" s="174">
        <v>40277</v>
      </c>
      <c r="D37" s="430" t="s">
        <v>43</v>
      </c>
      <c r="E37" s="430"/>
      <c r="F37" s="430"/>
      <c r="G37" s="431" t="s">
        <v>44</v>
      </c>
      <c r="H37" s="431"/>
      <c r="I37" s="181">
        <v>590.63</v>
      </c>
      <c r="J37" s="432">
        <v>193.52</v>
      </c>
      <c r="K37" s="433"/>
      <c r="L37" s="433"/>
      <c r="M37" s="187">
        <v>114298.72</v>
      </c>
      <c r="N37" s="176"/>
      <c r="O37" s="177" t="str">
        <f>$O$15</f>
        <v>5 S 02 540 01</v>
      </c>
      <c r="P37" s="188">
        <f>$P$15</f>
        <v>75</v>
      </c>
      <c r="Q37" s="184">
        <f>I37/P37</f>
        <v>7.8750666666666662</v>
      </c>
      <c r="R37" s="178">
        <f>S37/P37</f>
        <v>1.875</v>
      </c>
      <c r="S37" s="178">
        <f>25*45*0.05*2.5</f>
        <v>140.625</v>
      </c>
      <c r="T37" s="185">
        <f>Q37/R37</f>
        <v>4.2000355555555551</v>
      </c>
      <c r="U37" s="178"/>
      <c r="V37" s="180"/>
    </row>
    <row r="38" spans="1:23" x14ac:dyDescent="0.2">
      <c r="A38" s="437" t="s">
        <v>77</v>
      </c>
      <c r="B38" s="437"/>
      <c r="C38" s="189"/>
      <c r="D38" s="437" t="s">
        <v>78</v>
      </c>
      <c r="E38" s="437"/>
      <c r="F38" s="437"/>
      <c r="G38" s="437"/>
      <c r="H38" s="437"/>
      <c r="I38" s="437"/>
      <c r="J38" s="437"/>
      <c r="K38" s="437"/>
      <c r="L38" s="437"/>
      <c r="M38" s="190">
        <v>5823422.3499999996</v>
      </c>
      <c r="N38" s="191"/>
      <c r="O38" s="192"/>
      <c r="P38" s="193"/>
      <c r="Q38" s="193"/>
      <c r="R38" s="193"/>
      <c r="S38" s="193"/>
      <c r="T38" s="193"/>
      <c r="U38" s="194">
        <v>30</v>
      </c>
      <c r="V38" s="195"/>
    </row>
    <row r="39" spans="1:23" x14ac:dyDescent="0.2">
      <c r="A39" s="438" t="s">
        <v>79</v>
      </c>
      <c r="B39" s="438"/>
      <c r="C39" s="196">
        <v>41488</v>
      </c>
      <c r="D39" s="438" t="s">
        <v>69</v>
      </c>
      <c r="E39" s="438"/>
      <c r="F39" s="438"/>
      <c r="G39" s="439" t="s">
        <v>24</v>
      </c>
      <c r="H39" s="439"/>
      <c r="I39" s="197">
        <v>103500</v>
      </c>
      <c r="J39" s="440">
        <v>28.46</v>
      </c>
      <c r="K39" s="441"/>
      <c r="L39" s="441"/>
      <c r="M39" s="198">
        <v>2945610</v>
      </c>
      <c r="N39" s="191"/>
      <c r="O39" s="192" t="s">
        <v>135</v>
      </c>
      <c r="P39" s="199">
        <v>1200</v>
      </c>
      <c r="Q39" s="200">
        <f>I39/P39</f>
        <v>86.25</v>
      </c>
      <c r="R39" s="200">
        <f>S39/P39</f>
        <v>2.8125</v>
      </c>
      <c r="S39" s="193">
        <f>W40*45</f>
        <v>3375</v>
      </c>
      <c r="T39" s="201">
        <f>Q39/R39</f>
        <v>30.666666666666668</v>
      </c>
      <c r="U39" s="193"/>
      <c r="V39" s="195"/>
      <c r="W39" s="18" t="s">
        <v>145</v>
      </c>
    </row>
    <row r="40" spans="1:23" x14ac:dyDescent="0.2">
      <c r="A40" s="438" t="s">
        <v>80</v>
      </c>
      <c r="B40" s="438"/>
      <c r="C40" s="196">
        <v>40257</v>
      </c>
      <c r="D40" s="438" t="s">
        <v>41</v>
      </c>
      <c r="E40" s="438"/>
      <c r="F40" s="438"/>
      <c r="G40" s="439" t="s">
        <v>24</v>
      </c>
      <c r="H40" s="439"/>
      <c r="I40" s="197">
        <v>103500</v>
      </c>
      <c r="J40" s="448">
        <v>0.7</v>
      </c>
      <c r="K40" s="441"/>
      <c r="L40" s="441"/>
      <c r="M40" s="202">
        <v>72450</v>
      </c>
      <c r="N40" s="191"/>
      <c r="O40" s="192" t="str">
        <f>O14</f>
        <v>5 S 02 400 00</v>
      </c>
      <c r="P40" s="199">
        <f>P14</f>
        <v>1687</v>
      </c>
      <c r="Q40" s="200">
        <f>I40/P40</f>
        <v>61.351511558980441</v>
      </c>
      <c r="R40" s="200">
        <f>S40/P40</f>
        <v>2.000592768227623</v>
      </c>
      <c r="S40" s="193">
        <f>S39</f>
        <v>3375</v>
      </c>
      <c r="T40" s="201">
        <f>Q40/R40</f>
        <v>30.666666666666668</v>
      </c>
      <c r="U40" s="193"/>
      <c r="V40" s="195"/>
      <c r="W40" s="18">
        <v>75</v>
      </c>
    </row>
    <row r="41" spans="1:23" x14ac:dyDescent="0.2">
      <c r="A41" s="438" t="s">
        <v>81</v>
      </c>
      <c r="B41" s="438"/>
      <c r="C41" s="196">
        <v>40277</v>
      </c>
      <c r="D41" s="438" t="s">
        <v>43</v>
      </c>
      <c r="E41" s="438"/>
      <c r="F41" s="438"/>
      <c r="G41" s="439" t="s">
        <v>44</v>
      </c>
      <c r="H41" s="439"/>
      <c r="I41" s="203">
        <f>5175*2.5</f>
        <v>12937.5</v>
      </c>
      <c r="J41" s="447">
        <v>193.52</v>
      </c>
      <c r="K41" s="441"/>
      <c r="L41" s="441"/>
      <c r="M41" s="198">
        <v>2616330.41</v>
      </c>
      <c r="N41" s="191"/>
      <c r="O41" s="192" t="str">
        <f>$O$15</f>
        <v>5 S 02 540 01</v>
      </c>
      <c r="P41" s="204">
        <f>$P$15</f>
        <v>75</v>
      </c>
      <c r="Q41" s="200">
        <f t="shared" ref="Q41:Q42" si="6">I41/P41</f>
        <v>172.5</v>
      </c>
      <c r="R41" s="200">
        <f>S41/P41</f>
        <v>5.625</v>
      </c>
      <c r="S41" s="193">
        <f>W40*45*0.05*2.5</f>
        <v>421.875</v>
      </c>
      <c r="T41" s="201">
        <f t="shared" ref="T41:T42" si="7">Q41/R41</f>
        <v>30.666666666666668</v>
      </c>
      <c r="U41" s="193"/>
      <c r="V41" s="195"/>
      <c r="W41" s="18" t="s">
        <v>146</v>
      </c>
    </row>
    <row r="42" spans="1:23" x14ac:dyDescent="0.2">
      <c r="A42" s="438" t="s">
        <v>82</v>
      </c>
      <c r="B42" s="438"/>
      <c r="C42" s="196">
        <v>40277</v>
      </c>
      <c r="D42" s="438" t="s">
        <v>124</v>
      </c>
      <c r="E42" s="438"/>
      <c r="F42" s="438"/>
      <c r="G42" s="439" t="s">
        <v>44</v>
      </c>
      <c r="H42" s="439"/>
      <c r="I42" s="205">
        <f>2*0.05*2300*2.5</f>
        <v>575</v>
      </c>
      <c r="J42" s="447">
        <v>193.52</v>
      </c>
      <c r="K42" s="441"/>
      <c r="L42" s="441"/>
      <c r="M42" s="206">
        <v>111274</v>
      </c>
      <c r="N42" s="191"/>
      <c r="O42" s="192" t="str">
        <f>$O$15</f>
        <v>5 S 02 540 01</v>
      </c>
      <c r="P42" s="204">
        <f>$P$15</f>
        <v>75</v>
      </c>
      <c r="Q42" s="200">
        <f t="shared" si="6"/>
        <v>7.666666666666667</v>
      </c>
      <c r="R42" s="200">
        <f>S42/P42</f>
        <v>0.25</v>
      </c>
      <c r="S42" s="193">
        <f>W40*0.05*2*2.5</f>
        <v>18.75</v>
      </c>
      <c r="T42" s="201">
        <f t="shared" si="7"/>
        <v>30.666666666666668</v>
      </c>
      <c r="U42" s="193"/>
      <c r="V42" s="195"/>
      <c r="W42" s="46">
        <f>R40+R41+R46+R47+R48</f>
        <v>10.469342768227623</v>
      </c>
    </row>
    <row r="43" spans="1:23" x14ac:dyDescent="0.2">
      <c r="A43" s="438" t="s">
        <v>83</v>
      </c>
      <c r="B43" s="438"/>
      <c r="C43" s="196">
        <v>41486</v>
      </c>
      <c r="D43" s="438" t="s">
        <v>84</v>
      </c>
      <c r="E43" s="438"/>
      <c r="F43" s="438"/>
      <c r="G43" s="439" t="s">
        <v>53</v>
      </c>
      <c r="H43" s="439"/>
      <c r="I43" s="207">
        <v>9200</v>
      </c>
      <c r="J43" s="448">
        <v>3.09</v>
      </c>
      <c r="K43" s="441"/>
      <c r="L43" s="441"/>
      <c r="M43" s="202">
        <v>28428</v>
      </c>
      <c r="N43" s="191"/>
      <c r="O43" s="192" t="str">
        <f>$O$15</f>
        <v>5 S 02 540 01</v>
      </c>
      <c r="P43" s="204">
        <f>$P$15</f>
        <v>75</v>
      </c>
      <c r="Q43" s="193"/>
      <c r="R43" s="200"/>
      <c r="S43" s="193"/>
      <c r="T43" s="193"/>
      <c r="U43" s="193"/>
      <c r="V43" s="195"/>
    </row>
    <row r="44" spans="1:23" x14ac:dyDescent="0.2">
      <c r="A44" s="438" t="s">
        <v>85</v>
      </c>
      <c r="B44" s="438"/>
      <c r="C44" s="196">
        <v>41490</v>
      </c>
      <c r="D44" s="438" t="s">
        <v>86</v>
      </c>
      <c r="E44" s="438"/>
      <c r="F44" s="438"/>
      <c r="G44" s="439" t="s">
        <v>87</v>
      </c>
      <c r="H44" s="439"/>
      <c r="I44" s="208">
        <v>46</v>
      </c>
      <c r="J44" s="447">
        <v>294.39</v>
      </c>
      <c r="K44" s="441"/>
      <c r="L44" s="441"/>
      <c r="M44" s="202">
        <v>13541.94</v>
      </c>
      <c r="N44" s="191"/>
      <c r="O44" s="192"/>
      <c r="P44" s="193"/>
      <c r="Q44" s="193"/>
      <c r="R44" s="200"/>
      <c r="S44" s="193"/>
      <c r="T44" s="193"/>
      <c r="U44" s="193"/>
      <c r="V44" s="195"/>
    </row>
    <row r="45" spans="1:23" x14ac:dyDescent="0.2">
      <c r="A45" s="438" t="s">
        <v>88</v>
      </c>
      <c r="B45" s="438"/>
      <c r="C45" s="196">
        <v>41492</v>
      </c>
      <c r="D45" s="438" t="s">
        <v>89</v>
      </c>
      <c r="E45" s="438"/>
      <c r="F45" s="438"/>
      <c r="G45" s="439" t="s">
        <v>53</v>
      </c>
      <c r="H45" s="439"/>
      <c r="I45" s="207">
        <v>4600</v>
      </c>
      <c r="J45" s="448">
        <v>7.78</v>
      </c>
      <c r="K45" s="441"/>
      <c r="L45" s="441"/>
      <c r="M45" s="202">
        <v>35788</v>
      </c>
      <c r="N45" s="191"/>
      <c r="O45" s="192"/>
      <c r="P45" s="193"/>
      <c r="Q45" s="193"/>
      <c r="R45" s="200"/>
      <c r="S45" s="193">
        <v>100</v>
      </c>
      <c r="T45" s="193"/>
      <c r="U45" s="193"/>
      <c r="V45" s="195"/>
    </row>
    <row r="46" spans="1:23" x14ac:dyDescent="0.2">
      <c r="A46" s="438"/>
      <c r="B46" s="438"/>
      <c r="C46" s="196"/>
      <c r="D46" s="438" t="s">
        <v>141</v>
      </c>
      <c r="E46" s="438"/>
      <c r="F46" s="438"/>
      <c r="G46" s="439"/>
      <c r="H46" s="439"/>
      <c r="I46" s="207"/>
      <c r="J46" s="448"/>
      <c r="K46" s="441"/>
      <c r="L46" s="441"/>
      <c r="M46" s="202"/>
      <c r="N46" s="191"/>
      <c r="O46" s="192"/>
      <c r="P46" s="193"/>
      <c r="Q46" s="193"/>
      <c r="R46" s="200">
        <v>2</v>
      </c>
      <c r="S46" s="193"/>
      <c r="T46" s="193"/>
      <c r="U46" s="193"/>
      <c r="V46" s="195"/>
    </row>
    <row r="47" spans="1:23" x14ac:dyDescent="0.2">
      <c r="A47" s="438" t="s">
        <v>88</v>
      </c>
      <c r="B47" s="438"/>
      <c r="C47" s="196">
        <v>41492</v>
      </c>
      <c r="D47" s="438" t="s">
        <v>143</v>
      </c>
      <c r="E47" s="438"/>
      <c r="F47" s="438"/>
      <c r="G47" s="439" t="s">
        <v>44</v>
      </c>
      <c r="H47" s="439"/>
      <c r="I47" s="207">
        <f>232.875*2.5</f>
        <v>582.1875</v>
      </c>
      <c r="J47" s="448">
        <v>7.78</v>
      </c>
      <c r="K47" s="441"/>
      <c r="L47" s="441"/>
      <c r="M47" s="202">
        <v>35788</v>
      </c>
      <c r="N47" s="191"/>
      <c r="O47" s="192" t="str">
        <f>$O$15</f>
        <v>5 S 02 540 01</v>
      </c>
      <c r="P47" s="204">
        <f>$P$15</f>
        <v>75</v>
      </c>
      <c r="Q47" s="200">
        <f t="shared" ref="Q47" si="8">I47/P47</f>
        <v>7.7625000000000002</v>
      </c>
      <c r="R47" s="200">
        <f>S47/P47</f>
        <v>0.67500000000000004</v>
      </c>
      <c r="S47" s="193">
        <f>9*0.05*45*2.5</f>
        <v>50.625</v>
      </c>
      <c r="T47" s="201">
        <f t="shared" ref="T47" si="9">Q47/R47</f>
        <v>11.5</v>
      </c>
      <c r="U47" s="193"/>
      <c r="V47" s="195"/>
    </row>
    <row r="48" spans="1:23" x14ac:dyDescent="0.2">
      <c r="A48" s="438" t="s">
        <v>88</v>
      </c>
      <c r="B48" s="438"/>
      <c r="C48" s="196">
        <v>41492</v>
      </c>
      <c r="D48" s="438" t="s">
        <v>142</v>
      </c>
      <c r="E48" s="438"/>
      <c r="F48" s="438"/>
      <c r="G48" s="439" t="s">
        <v>24</v>
      </c>
      <c r="H48" s="439"/>
      <c r="I48" s="207">
        <f>I45/2*0.45</f>
        <v>1035</v>
      </c>
      <c r="J48" s="448">
        <v>7.78</v>
      </c>
      <c r="K48" s="441"/>
      <c r="L48" s="441"/>
      <c r="M48" s="202">
        <v>35788</v>
      </c>
      <c r="N48" s="191"/>
      <c r="O48" s="192" t="s">
        <v>144</v>
      </c>
      <c r="P48" s="193">
        <v>200</v>
      </c>
      <c r="Q48" s="200">
        <f t="shared" ref="Q48:Q50" si="10">I48/P48</f>
        <v>5.1749999999999998</v>
      </c>
      <c r="R48" s="200">
        <f>S48/P48</f>
        <v>0.16875000000000001</v>
      </c>
      <c r="S48" s="193">
        <f>W40*0.45</f>
        <v>33.75</v>
      </c>
      <c r="T48" s="201">
        <f t="shared" ref="T48" si="11">Q48/R48</f>
        <v>30.666666666666664</v>
      </c>
      <c r="U48" s="193"/>
      <c r="V48" s="195"/>
    </row>
    <row r="49" spans="1:23" ht="24" customHeight="1" x14ac:dyDescent="0.2">
      <c r="A49" s="438" t="s">
        <v>113</v>
      </c>
      <c r="B49" s="438"/>
      <c r="C49" s="196">
        <v>25150</v>
      </c>
      <c r="D49" s="438" t="s">
        <v>114</v>
      </c>
      <c r="E49" s="438"/>
      <c r="F49" s="438"/>
      <c r="G49" s="439" t="s">
        <v>24</v>
      </c>
      <c r="H49" s="439"/>
      <c r="I49" s="207">
        <v>6413.86</v>
      </c>
      <c r="J49" s="440">
        <v>11.54</v>
      </c>
      <c r="K49" s="441"/>
      <c r="L49" s="441"/>
      <c r="M49" s="202">
        <v>74015.94</v>
      </c>
      <c r="N49" s="191"/>
      <c r="O49" s="192" t="s">
        <v>136</v>
      </c>
      <c r="P49" s="204">
        <v>125</v>
      </c>
      <c r="Q49" s="200">
        <f t="shared" si="10"/>
        <v>51.310879999999997</v>
      </c>
      <c r="R49" s="193">
        <v>10</v>
      </c>
      <c r="S49" s="193"/>
      <c r="T49" s="200"/>
      <c r="U49" s="193"/>
      <c r="V49" s="195"/>
    </row>
    <row r="50" spans="1:23" ht="24" customHeight="1" x14ac:dyDescent="0.2">
      <c r="A50" s="438" t="s">
        <v>111</v>
      </c>
      <c r="B50" s="438"/>
      <c r="C50" s="196">
        <v>25152</v>
      </c>
      <c r="D50" s="438" t="s">
        <v>112</v>
      </c>
      <c r="E50" s="438"/>
      <c r="F50" s="438"/>
      <c r="G50" s="439" t="s">
        <v>24</v>
      </c>
      <c r="H50" s="439"/>
      <c r="I50" s="207">
        <v>1252.95</v>
      </c>
      <c r="J50" s="440">
        <v>12.32</v>
      </c>
      <c r="K50" s="441"/>
      <c r="L50" s="441"/>
      <c r="M50" s="202">
        <v>15436.34</v>
      </c>
      <c r="N50" s="191"/>
      <c r="O50" s="192" t="s">
        <v>136</v>
      </c>
      <c r="P50" s="204">
        <v>125</v>
      </c>
      <c r="Q50" s="200">
        <f t="shared" si="10"/>
        <v>10.0236</v>
      </c>
      <c r="R50" s="193">
        <v>10</v>
      </c>
      <c r="S50" s="193"/>
      <c r="T50" s="200">
        <f t="shared" ref="T50" si="12">Q50/R50</f>
        <v>1.0023599999999999</v>
      </c>
      <c r="U50" s="193"/>
      <c r="V50" s="195"/>
    </row>
    <row r="51" spans="1:23" x14ac:dyDescent="0.2">
      <c r="A51" s="442" t="s">
        <v>90</v>
      </c>
      <c r="B51" s="442"/>
      <c r="C51" s="209"/>
      <c r="D51" s="442" t="s">
        <v>91</v>
      </c>
      <c r="E51" s="442"/>
      <c r="F51" s="442"/>
      <c r="G51" s="442"/>
      <c r="H51" s="442"/>
      <c r="I51" s="442"/>
      <c r="J51" s="442"/>
      <c r="K51" s="442"/>
      <c r="L51" s="442"/>
      <c r="M51" s="210">
        <v>2678403</v>
      </c>
      <c r="N51" s="211"/>
      <c r="O51" s="212"/>
      <c r="P51" s="213"/>
      <c r="Q51" s="213"/>
      <c r="R51" s="214"/>
      <c r="S51" s="213"/>
      <c r="T51" s="213"/>
      <c r="U51" s="215">
        <v>15</v>
      </c>
      <c r="V51" s="216"/>
    </row>
    <row r="52" spans="1:23" x14ac:dyDescent="0.2">
      <c r="A52" s="443" t="s">
        <v>92</v>
      </c>
      <c r="B52" s="443"/>
      <c r="C52" s="217">
        <v>41488</v>
      </c>
      <c r="D52" s="443" t="s">
        <v>69</v>
      </c>
      <c r="E52" s="443"/>
      <c r="F52" s="443"/>
      <c r="G52" s="444" t="s">
        <v>24</v>
      </c>
      <c r="H52" s="444"/>
      <c r="I52" s="218">
        <v>48300</v>
      </c>
      <c r="J52" s="445">
        <v>28.46</v>
      </c>
      <c r="K52" s="446"/>
      <c r="L52" s="446"/>
      <c r="M52" s="219">
        <v>1374618</v>
      </c>
      <c r="N52" s="211"/>
      <c r="O52" s="212" t="str">
        <f>O39</f>
        <v>cotação</v>
      </c>
      <c r="P52" s="213">
        <f>P39</f>
        <v>1200</v>
      </c>
      <c r="Q52" s="214">
        <f>I52/P52</f>
        <v>40.25</v>
      </c>
      <c r="R52" s="214">
        <f>S52/P52</f>
        <v>2.4916666666666667</v>
      </c>
      <c r="S52" s="213">
        <f>W53*23</f>
        <v>2990</v>
      </c>
      <c r="T52" s="220">
        <f>Q52/R52</f>
        <v>16.153846153846153</v>
      </c>
      <c r="U52" s="213"/>
      <c r="V52" s="216"/>
      <c r="W52" s="18" t="s">
        <v>145</v>
      </c>
    </row>
    <row r="53" spans="1:23" x14ac:dyDescent="0.2">
      <c r="A53" s="443" t="s">
        <v>93</v>
      </c>
      <c r="B53" s="443"/>
      <c r="C53" s="217">
        <v>40257</v>
      </c>
      <c r="D53" s="443" t="s">
        <v>41</v>
      </c>
      <c r="E53" s="443"/>
      <c r="F53" s="443"/>
      <c r="G53" s="444" t="s">
        <v>24</v>
      </c>
      <c r="H53" s="444"/>
      <c r="I53" s="218">
        <v>48300</v>
      </c>
      <c r="J53" s="451">
        <v>0.7</v>
      </c>
      <c r="K53" s="446"/>
      <c r="L53" s="446"/>
      <c r="M53" s="221">
        <v>33810</v>
      </c>
      <c r="N53" s="211"/>
      <c r="O53" s="212" t="str">
        <f>O14</f>
        <v>5 S 02 400 00</v>
      </c>
      <c r="P53" s="222">
        <f>P14</f>
        <v>1687</v>
      </c>
      <c r="Q53" s="214">
        <f>I53/P53</f>
        <v>28.630705394190873</v>
      </c>
      <c r="R53" s="214">
        <f t="shared" ref="R53:R55" si="13">S53/P53</f>
        <v>1.7723770005927681</v>
      </c>
      <c r="S53" s="213">
        <f>S52</f>
        <v>2990</v>
      </c>
      <c r="T53" s="220">
        <f>Q53/R53</f>
        <v>16.153846153846157</v>
      </c>
      <c r="U53" s="213"/>
      <c r="V53" s="216"/>
      <c r="W53" s="18">
        <v>130</v>
      </c>
    </row>
    <row r="54" spans="1:23" x14ac:dyDescent="0.2">
      <c r="A54" s="443" t="s">
        <v>94</v>
      </c>
      <c r="B54" s="443"/>
      <c r="C54" s="217">
        <v>40277</v>
      </c>
      <c r="D54" s="443" t="s">
        <v>43</v>
      </c>
      <c r="E54" s="443"/>
      <c r="F54" s="443"/>
      <c r="G54" s="444" t="s">
        <v>44</v>
      </c>
      <c r="H54" s="444"/>
      <c r="I54" s="223">
        <v>6037.5</v>
      </c>
      <c r="J54" s="449">
        <v>193.52</v>
      </c>
      <c r="K54" s="446"/>
      <c r="L54" s="446"/>
      <c r="M54" s="219">
        <v>1168377</v>
      </c>
      <c r="N54" s="211"/>
      <c r="O54" s="212" t="str">
        <f>$O$15</f>
        <v>5 S 02 540 01</v>
      </c>
      <c r="P54" s="224">
        <f>$P$15</f>
        <v>75</v>
      </c>
      <c r="Q54" s="214">
        <f t="shared" ref="Q54:Q55" si="14">I54/P54</f>
        <v>80.5</v>
      </c>
      <c r="R54" s="214">
        <f t="shared" si="13"/>
        <v>4.9833333333333334</v>
      </c>
      <c r="S54" s="213">
        <f>W53*23*0.05*2.5</f>
        <v>373.75</v>
      </c>
      <c r="T54" s="220">
        <f t="shared" ref="T54:T55" si="15">Q54/R54</f>
        <v>16.153846153846153</v>
      </c>
      <c r="U54" s="213"/>
      <c r="V54" s="216"/>
      <c r="W54" s="18" t="s">
        <v>146</v>
      </c>
    </row>
    <row r="55" spans="1:23" x14ac:dyDescent="0.2">
      <c r="A55" s="443" t="s">
        <v>95</v>
      </c>
      <c r="B55" s="443"/>
      <c r="C55" s="217">
        <v>40277</v>
      </c>
      <c r="D55" s="443" t="s">
        <v>124</v>
      </c>
      <c r="E55" s="443"/>
      <c r="F55" s="443"/>
      <c r="G55" s="444" t="s">
        <v>44</v>
      </c>
      <c r="H55" s="444"/>
      <c r="I55" s="225">
        <v>525</v>
      </c>
      <c r="J55" s="449">
        <v>193.52</v>
      </c>
      <c r="K55" s="446"/>
      <c r="L55" s="446"/>
      <c r="M55" s="226">
        <v>101598</v>
      </c>
      <c r="N55" s="211"/>
      <c r="O55" s="212" t="str">
        <f>$O$15</f>
        <v>5 S 02 540 01</v>
      </c>
      <c r="P55" s="224">
        <f>$P$15</f>
        <v>75</v>
      </c>
      <c r="Q55" s="214">
        <f t="shared" si="14"/>
        <v>7</v>
      </c>
      <c r="R55" s="214">
        <f t="shared" si="13"/>
        <v>0.43333333333333335</v>
      </c>
      <c r="S55" s="213">
        <f>W53*2*0.05*2.5</f>
        <v>32.5</v>
      </c>
      <c r="T55" s="220">
        <f t="shared" si="15"/>
        <v>16.153846153846153</v>
      </c>
      <c r="U55" s="213"/>
      <c r="V55" s="216"/>
      <c r="W55" s="46">
        <f>R52+R53+R54+R55</f>
        <v>9.6807103339261005</v>
      </c>
    </row>
    <row r="56" spans="1:23" x14ac:dyDescent="0.2">
      <c r="A56" s="450" t="s">
        <v>96</v>
      </c>
      <c r="B56" s="450"/>
      <c r="C56" s="140"/>
      <c r="D56" s="450" t="s">
        <v>97</v>
      </c>
      <c r="E56" s="450"/>
      <c r="F56" s="450"/>
      <c r="G56" s="450"/>
      <c r="H56" s="450"/>
      <c r="I56" s="450"/>
      <c r="J56" s="450"/>
      <c r="K56" s="450"/>
      <c r="L56" s="450"/>
      <c r="M56" s="227">
        <v>514562.2</v>
      </c>
      <c r="N56" s="143"/>
      <c r="O56" s="144"/>
      <c r="P56" s="145"/>
      <c r="Q56" s="145"/>
      <c r="R56" s="151"/>
      <c r="S56" s="145"/>
      <c r="T56" s="145"/>
      <c r="U56" s="146">
        <v>3</v>
      </c>
      <c r="V56" s="147"/>
    </row>
    <row r="57" spans="1:23" x14ac:dyDescent="0.2">
      <c r="A57" s="452" t="s">
        <v>98</v>
      </c>
      <c r="B57" s="452"/>
      <c r="C57" s="148">
        <v>41488</v>
      </c>
      <c r="D57" s="452" t="s">
        <v>69</v>
      </c>
      <c r="E57" s="452"/>
      <c r="F57" s="452"/>
      <c r="G57" s="453" t="s">
        <v>24</v>
      </c>
      <c r="H57" s="453"/>
      <c r="I57" s="172">
        <v>9145.82</v>
      </c>
      <c r="J57" s="456">
        <v>28.46</v>
      </c>
      <c r="K57" s="455"/>
      <c r="L57" s="455"/>
      <c r="M57" s="173">
        <v>260290.04</v>
      </c>
      <c r="N57" s="143"/>
      <c r="O57" s="144" t="str">
        <f>O39</f>
        <v>cotação</v>
      </c>
      <c r="P57" s="145">
        <f>P39</f>
        <v>1200</v>
      </c>
      <c r="Q57" s="151">
        <f>I57/P57</f>
        <v>7.6215166666666665</v>
      </c>
      <c r="R57" s="151">
        <f>S57/P57</f>
        <v>2.4916666666666667</v>
      </c>
      <c r="S57" s="145">
        <f>W58*23</f>
        <v>2990</v>
      </c>
      <c r="T57" s="152">
        <f>Q57/R57</f>
        <v>3.0588026755852842</v>
      </c>
      <c r="U57" s="145"/>
      <c r="V57" s="147"/>
      <c r="W57" s="18" t="s">
        <v>145</v>
      </c>
    </row>
    <row r="58" spans="1:23" x14ac:dyDescent="0.2">
      <c r="A58" s="452" t="s">
        <v>99</v>
      </c>
      <c r="B58" s="452"/>
      <c r="C58" s="148">
        <v>40257</v>
      </c>
      <c r="D58" s="452" t="s">
        <v>41</v>
      </c>
      <c r="E58" s="452"/>
      <c r="F58" s="452"/>
      <c r="G58" s="453" t="s">
        <v>24</v>
      </c>
      <c r="H58" s="453"/>
      <c r="I58" s="172">
        <v>9145.82</v>
      </c>
      <c r="J58" s="457">
        <v>0.7</v>
      </c>
      <c r="K58" s="455"/>
      <c r="L58" s="455"/>
      <c r="M58" s="149">
        <v>6402.07</v>
      </c>
      <c r="N58" s="143"/>
      <c r="O58" s="144" t="str">
        <f>O14</f>
        <v>5 S 02 400 00</v>
      </c>
      <c r="P58" s="171">
        <f>P14</f>
        <v>1687</v>
      </c>
      <c r="Q58" s="151">
        <f>I58/P58</f>
        <v>5.4213515115589805</v>
      </c>
      <c r="R58" s="151">
        <f t="shared" ref="R58:R65" si="16">S58/P58</f>
        <v>1.7723770005927681</v>
      </c>
      <c r="S58" s="145">
        <f>S57</f>
        <v>2990</v>
      </c>
      <c r="T58" s="152">
        <f>Q58/R58</f>
        <v>3.0588026755852846</v>
      </c>
      <c r="U58" s="145"/>
      <c r="V58" s="147"/>
      <c r="W58" s="18">
        <v>130</v>
      </c>
    </row>
    <row r="59" spans="1:23" x14ac:dyDescent="0.2">
      <c r="A59" s="452" t="s">
        <v>100</v>
      </c>
      <c r="B59" s="452"/>
      <c r="C59" s="148">
        <v>40277</v>
      </c>
      <c r="D59" s="452" t="s">
        <v>43</v>
      </c>
      <c r="E59" s="452"/>
      <c r="F59" s="452"/>
      <c r="G59" s="453" t="s">
        <v>44</v>
      </c>
      <c r="H59" s="453"/>
      <c r="I59" s="172">
        <v>1143.23</v>
      </c>
      <c r="J59" s="454">
        <v>193.52</v>
      </c>
      <c r="K59" s="455"/>
      <c r="L59" s="455"/>
      <c r="M59" s="173">
        <v>221237.87</v>
      </c>
      <c r="N59" s="143"/>
      <c r="O59" s="144" t="str">
        <f>$O$15</f>
        <v>5 S 02 540 01</v>
      </c>
      <c r="P59" s="150">
        <f>$P$15</f>
        <v>75</v>
      </c>
      <c r="Q59" s="151">
        <f t="shared" ref="Q59:Q60" si="17">I59/P59</f>
        <v>15.243066666666667</v>
      </c>
      <c r="R59" s="151">
        <f t="shared" si="16"/>
        <v>4.9833333333333334</v>
      </c>
      <c r="S59" s="145">
        <f>W58*23*0.05*2.5</f>
        <v>373.75</v>
      </c>
      <c r="T59" s="152">
        <f t="shared" ref="T59:T60" si="18">Q59/R59</f>
        <v>3.0588093645484951</v>
      </c>
      <c r="U59" s="145"/>
      <c r="V59" s="147"/>
      <c r="W59" s="18" t="s">
        <v>146</v>
      </c>
    </row>
    <row r="60" spans="1:23" x14ac:dyDescent="0.2">
      <c r="A60" s="452" t="s">
        <v>101</v>
      </c>
      <c r="B60" s="452"/>
      <c r="C60" s="148">
        <v>40277</v>
      </c>
      <c r="D60" s="452" t="s">
        <v>124</v>
      </c>
      <c r="E60" s="452"/>
      <c r="F60" s="452"/>
      <c r="G60" s="453" t="s">
        <v>44</v>
      </c>
      <c r="H60" s="453"/>
      <c r="I60" s="141">
        <v>137.62</v>
      </c>
      <c r="J60" s="454">
        <v>193.52</v>
      </c>
      <c r="K60" s="455"/>
      <c r="L60" s="455"/>
      <c r="M60" s="142">
        <v>26632.22</v>
      </c>
      <c r="N60" s="143"/>
      <c r="O60" s="144" t="str">
        <f>$O$15</f>
        <v>5 S 02 540 01</v>
      </c>
      <c r="P60" s="150">
        <f>$P$15</f>
        <v>75</v>
      </c>
      <c r="Q60" s="151">
        <f t="shared" si="17"/>
        <v>1.8349333333333333</v>
      </c>
      <c r="R60" s="151">
        <f t="shared" si="16"/>
        <v>0.43333333333333335</v>
      </c>
      <c r="S60" s="145">
        <f>W58*2*0.05*2.5</f>
        <v>32.5</v>
      </c>
      <c r="T60" s="152">
        <f t="shared" si="18"/>
        <v>4.2344615384615381</v>
      </c>
      <c r="U60" s="145"/>
      <c r="V60" s="147"/>
      <c r="W60" s="46">
        <f>R57+R58+R59+R60</f>
        <v>9.6807103339261005</v>
      </c>
    </row>
    <row r="61" spans="1:23" x14ac:dyDescent="0.2">
      <c r="A61" s="463">
        <v>10</v>
      </c>
      <c r="B61" s="464"/>
      <c r="C61" s="228"/>
      <c r="D61" s="464" t="s">
        <v>102</v>
      </c>
      <c r="E61" s="464"/>
      <c r="F61" s="464"/>
      <c r="G61" s="464"/>
      <c r="H61" s="464"/>
      <c r="I61" s="464"/>
      <c r="J61" s="464"/>
      <c r="K61" s="464"/>
      <c r="L61" s="464"/>
      <c r="M61" s="229">
        <v>578367.06999999995</v>
      </c>
      <c r="N61" s="230"/>
      <c r="O61" s="231"/>
      <c r="P61" s="232"/>
      <c r="Q61" s="232"/>
      <c r="R61" s="232"/>
      <c r="S61" s="232"/>
      <c r="T61" s="232"/>
      <c r="U61" s="233">
        <v>3</v>
      </c>
      <c r="V61" s="234"/>
    </row>
    <row r="62" spans="1:23" x14ac:dyDescent="0.2">
      <c r="A62" s="458" t="s">
        <v>103</v>
      </c>
      <c r="B62" s="458"/>
      <c r="C62" s="235">
        <v>41488</v>
      </c>
      <c r="D62" s="458" t="s">
        <v>69</v>
      </c>
      <c r="E62" s="458"/>
      <c r="F62" s="458"/>
      <c r="G62" s="459" t="s">
        <v>24</v>
      </c>
      <c r="H62" s="459"/>
      <c r="I62" s="236">
        <v>10306.719999999999</v>
      </c>
      <c r="J62" s="465">
        <v>28.46</v>
      </c>
      <c r="K62" s="461"/>
      <c r="L62" s="461"/>
      <c r="M62" s="237">
        <v>293329.25</v>
      </c>
      <c r="N62" s="230"/>
      <c r="O62" s="231" t="str">
        <f>O39</f>
        <v>cotação</v>
      </c>
      <c r="P62" s="232">
        <f>P39</f>
        <v>1200</v>
      </c>
      <c r="Q62" s="238">
        <f>I62/P62</f>
        <v>8.5889333333333333</v>
      </c>
      <c r="R62" s="238">
        <f t="shared" si="16"/>
        <v>2.4916666666666667</v>
      </c>
      <c r="S62" s="232">
        <f>W63*23</f>
        <v>2990</v>
      </c>
      <c r="T62" s="239">
        <f>Q62/R62</f>
        <v>3.4470635451505016</v>
      </c>
      <c r="U62" s="233"/>
      <c r="V62" s="234"/>
      <c r="W62" s="18" t="s">
        <v>145</v>
      </c>
    </row>
    <row r="63" spans="1:23" x14ac:dyDescent="0.2">
      <c r="A63" s="458" t="s">
        <v>104</v>
      </c>
      <c r="B63" s="458"/>
      <c r="C63" s="235">
        <v>40257</v>
      </c>
      <c r="D63" s="458" t="s">
        <v>41</v>
      </c>
      <c r="E63" s="458"/>
      <c r="F63" s="458"/>
      <c r="G63" s="459" t="s">
        <v>24</v>
      </c>
      <c r="H63" s="459"/>
      <c r="I63" s="236">
        <v>10306.719999999999</v>
      </c>
      <c r="J63" s="460">
        <v>0.7</v>
      </c>
      <c r="K63" s="461"/>
      <c r="L63" s="461"/>
      <c r="M63" s="240">
        <v>7214.7</v>
      </c>
      <c r="N63" s="230"/>
      <c r="O63" s="231" t="str">
        <f>O14</f>
        <v>5 S 02 400 00</v>
      </c>
      <c r="P63" s="241">
        <f>P14</f>
        <v>1687</v>
      </c>
      <c r="Q63" s="238">
        <f>I63/P63</f>
        <v>6.1094961470065199</v>
      </c>
      <c r="R63" s="238">
        <f t="shared" si="16"/>
        <v>1.7723770005927681</v>
      </c>
      <c r="S63" s="232">
        <f>S62</f>
        <v>2990</v>
      </c>
      <c r="T63" s="239">
        <f>Q63/R63</f>
        <v>3.4470635451505016</v>
      </c>
      <c r="U63" s="232"/>
      <c r="V63" s="234"/>
      <c r="W63" s="18">
        <v>130</v>
      </c>
    </row>
    <row r="64" spans="1:23" x14ac:dyDescent="0.2">
      <c r="A64" s="458" t="s">
        <v>105</v>
      </c>
      <c r="B64" s="458"/>
      <c r="C64" s="235">
        <v>40277</v>
      </c>
      <c r="D64" s="458" t="s">
        <v>43</v>
      </c>
      <c r="E64" s="458"/>
      <c r="F64" s="458"/>
      <c r="G64" s="459" t="s">
        <v>44</v>
      </c>
      <c r="H64" s="459"/>
      <c r="I64" s="242">
        <v>1288.3399999999999</v>
      </c>
      <c r="J64" s="462">
        <v>193.52</v>
      </c>
      <c r="K64" s="461"/>
      <c r="L64" s="461"/>
      <c r="M64" s="237">
        <v>249319.56</v>
      </c>
      <c r="N64" s="230"/>
      <c r="O64" s="231" t="str">
        <f>$O$15</f>
        <v>5 S 02 540 01</v>
      </c>
      <c r="P64" s="243">
        <f>$P$15</f>
        <v>75</v>
      </c>
      <c r="Q64" s="238">
        <f t="shared" ref="Q64:Q65" si="19">I64/P64</f>
        <v>17.177866666666667</v>
      </c>
      <c r="R64" s="238">
        <f t="shared" si="16"/>
        <v>4.9833333333333334</v>
      </c>
      <c r="S64" s="232">
        <f>W63*23*0.05*2.5</f>
        <v>373.75</v>
      </c>
      <c r="T64" s="239">
        <f t="shared" ref="T64:T65" si="20">Q64/R64</f>
        <v>3.4470635451505016</v>
      </c>
      <c r="U64" s="232"/>
      <c r="V64" s="234"/>
      <c r="W64" s="18" t="s">
        <v>146</v>
      </c>
    </row>
    <row r="65" spans="1:23" x14ac:dyDescent="0.2">
      <c r="A65" s="458" t="s">
        <v>106</v>
      </c>
      <c r="B65" s="458"/>
      <c r="C65" s="235">
        <v>40277</v>
      </c>
      <c r="D65" s="458" t="s">
        <v>124</v>
      </c>
      <c r="E65" s="458"/>
      <c r="F65" s="458"/>
      <c r="G65" s="459" t="s">
        <v>44</v>
      </c>
      <c r="H65" s="459"/>
      <c r="I65" s="244">
        <v>147.29</v>
      </c>
      <c r="J65" s="462">
        <v>193.52</v>
      </c>
      <c r="K65" s="461"/>
      <c r="L65" s="461"/>
      <c r="M65" s="245">
        <v>28503.56</v>
      </c>
      <c r="N65" s="230"/>
      <c r="O65" s="231" t="str">
        <f>$O$15</f>
        <v>5 S 02 540 01</v>
      </c>
      <c r="P65" s="243">
        <f>$P$15</f>
        <v>75</v>
      </c>
      <c r="Q65" s="238">
        <f t="shared" si="19"/>
        <v>1.9638666666666666</v>
      </c>
      <c r="R65" s="238">
        <f t="shared" si="16"/>
        <v>0.43333333333333335</v>
      </c>
      <c r="S65" s="232">
        <f>W63*2*0.05*2.5</f>
        <v>32.5</v>
      </c>
      <c r="T65" s="239">
        <f t="shared" si="20"/>
        <v>4.532</v>
      </c>
      <c r="U65" s="232"/>
      <c r="V65" s="234"/>
      <c r="W65" s="46">
        <f>R62+R63+R64+R65</f>
        <v>9.6807103339261005</v>
      </c>
    </row>
    <row r="66" spans="1:23" x14ac:dyDescent="0.2">
      <c r="A66" s="470">
        <v>11</v>
      </c>
      <c r="B66" s="471"/>
      <c r="C66" s="125"/>
      <c r="D66" s="471" t="s">
        <v>148</v>
      </c>
      <c r="E66" s="471"/>
      <c r="F66" s="471"/>
      <c r="G66" s="471"/>
      <c r="H66" s="471"/>
      <c r="I66" s="471"/>
      <c r="J66" s="471"/>
      <c r="K66" s="471"/>
      <c r="L66" s="471"/>
      <c r="M66" s="126">
        <v>128283.07</v>
      </c>
      <c r="N66" s="127"/>
      <c r="O66" s="128"/>
      <c r="P66" s="129"/>
      <c r="Q66" s="129"/>
      <c r="R66" s="129"/>
      <c r="S66" s="129"/>
      <c r="T66" s="129"/>
      <c r="U66" s="129"/>
      <c r="V66" s="58"/>
    </row>
    <row r="67" spans="1:23" ht="24.75" customHeight="1" x14ac:dyDescent="0.2">
      <c r="A67" s="466" t="s">
        <v>115</v>
      </c>
      <c r="B67" s="466"/>
      <c r="C67" s="130">
        <v>25150</v>
      </c>
      <c r="D67" s="466" t="s">
        <v>116</v>
      </c>
      <c r="E67" s="466"/>
      <c r="F67" s="466"/>
      <c r="G67" s="467" t="s">
        <v>24</v>
      </c>
      <c r="H67" s="467"/>
      <c r="I67" s="132">
        <v>2238.1320000000001</v>
      </c>
      <c r="J67" s="468">
        <v>11.54</v>
      </c>
      <c r="K67" s="469"/>
      <c r="L67" s="469"/>
      <c r="M67" s="131">
        <v>25828.04</v>
      </c>
      <c r="N67" s="127"/>
      <c r="O67" s="128" t="s">
        <v>136</v>
      </c>
      <c r="P67" s="133">
        <v>125</v>
      </c>
      <c r="Q67" s="79">
        <f t="shared" ref="Q67" si="21">I67/P67</f>
        <v>17.905056000000002</v>
      </c>
      <c r="R67" s="129">
        <v>10</v>
      </c>
      <c r="S67" s="129"/>
      <c r="T67" s="79">
        <f>Q67/R67</f>
        <v>1.7905056000000001</v>
      </c>
      <c r="U67" s="129"/>
      <c r="V67" s="58"/>
    </row>
    <row r="68" spans="1:23" x14ac:dyDescent="0.2">
      <c r="A68" s="134"/>
      <c r="B68" s="134"/>
      <c r="C68" s="134"/>
      <c r="D68" s="13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</row>
    <row r="69" spans="1:23" x14ac:dyDescent="0.2">
      <c r="A69" s="134"/>
      <c r="B69" s="134"/>
      <c r="C69" s="134"/>
      <c r="D69" s="13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</row>
    <row r="70" spans="1:23" x14ac:dyDescent="0.2">
      <c r="A70" s="134"/>
      <c r="B70" s="134"/>
      <c r="C70" s="134"/>
      <c r="D70" s="13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</row>
    <row r="71" spans="1:23" x14ac:dyDescent="0.2">
      <c r="A71" s="134"/>
      <c r="B71" s="134"/>
      <c r="C71" s="134"/>
      <c r="D71" s="13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</row>
    <row r="72" spans="1:23" x14ac:dyDescent="0.2">
      <c r="A72" s="134"/>
      <c r="B72" s="134"/>
      <c r="C72" s="134"/>
      <c r="D72" s="13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</row>
    <row r="73" spans="1:23" x14ac:dyDescent="0.2">
      <c r="A73" s="134"/>
      <c r="B73" s="134"/>
      <c r="C73" s="134"/>
      <c r="D73" s="13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</row>
    <row r="74" spans="1:23" x14ac:dyDescent="0.2">
      <c r="A74" s="134"/>
      <c r="B74" s="134"/>
      <c r="C74" s="134"/>
      <c r="D74" s="13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</row>
  </sheetData>
  <mergeCells count="252">
    <mergeCell ref="D50:F50"/>
    <mergeCell ref="G50:H50"/>
    <mergeCell ref="J50:L50"/>
    <mergeCell ref="A17:B17"/>
    <mergeCell ref="D17:F17"/>
    <mergeCell ref="G17:H17"/>
    <mergeCell ref="J17:L17"/>
    <mergeCell ref="D18:F18"/>
    <mergeCell ref="G18:H18"/>
    <mergeCell ref="J18:L18"/>
    <mergeCell ref="A19:B19"/>
    <mergeCell ref="D19:F19"/>
    <mergeCell ref="D47:F47"/>
    <mergeCell ref="G47:H47"/>
    <mergeCell ref="J47:L47"/>
    <mergeCell ref="A48:B48"/>
    <mergeCell ref="D48:F48"/>
    <mergeCell ref="G48:H48"/>
    <mergeCell ref="J48:L48"/>
    <mergeCell ref="A42:B42"/>
    <mergeCell ref="D42:F42"/>
    <mergeCell ref="G42:H42"/>
    <mergeCell ref="J42:L42"/>
    <mergeCell ref="A43:B43"/>
    <mergeCell ref="D43:F43"/>
    <mergeCell ref="G43:H43"/>
    <mergeCell ref="J43:L43"/>
    <mergeCell ref="A40:B40"/>
    <mergeCell ref="D40:F40"/>
    <mergeCell ref="G40:H40"/>
    <mergeCell ref="J40:L40"/>
    <mergeCell ref="A41:B41"/>
    <mergeCell ref="D41:F41"/>
    <mergeCell ref="G41:H41"/>
    <mergeCell ref="J41:L41"/>
    <mergeCell ref="A67:B67"/>
    <mergeCell ref="D67:F67"/>
    <mergeCell ref="G67:H67"/>
    <mergeCell ref="J67:L67"/>
    <mergeCell ref="A65:B65"/>
    <mergeCell ref="D65:F65"/>
    <mergeCell ref="G65:H65"/>
    <mergeCell ref="J65:L65"/>
    <mergeCell ref="A66:B66"/>
    <mergeCell ref="D66:L66"/>
    <mergeCell ref="A63:B63"/>
    <mergeCell ref="D63:F63"/>
    <mergeCell ref="G63:H63"/>
    <mergeCell ref="J63:L63"/>
    <mergeCell ref="A64:B64"/>
    <mergeCell ref="D64:F64"/>
    <mergeCell ref="G64:H64"/>
    <mergeCell ref="J64:L64"/>
    <mergeCell ref="A61:B61"/>
    <mergeCell ref="D61:L61"/>
    <mergeCell ref="A62:B62"/>
    <mergeCell ref="D62:F62"/>
    <mergeCell ref="G62:H62"/>
    <mergeCell ref="J62:L62"/>
    <mergeCell ref="A59:B59"/>
    <mergeCell ref="D59:F59"/>
    <mergeCell ref="G59:H59"/>
    <mergeCell ref="J59:L59"/>
    <mergeCell ref="A60:B60"/>
    <mergeCell ref="D60:F60"/>
    <mergeCell ref="G60:H60"/>
    <mergeCell ref="J60:L60"/>
    <mergeCell ref="A57:B57"/>
    <mergeCell ref="D57:F57"/>
    <mergeCell ref="G57:H57"/>
    <mergeCell ref="J57:L57"/>
    <mergeCell ref="A58:B58"/>
    <mergeCell ref="D58:F58"/>
    <mergeCell ref="G58:H58"/>
    <mergeCell ref="J58:L58"/>
    <mergeCell ref="A55:B55"/>
    <mergeCell ref="D55:F55"/>
    <mergeCell ref="G55:H55"/>
    <mergeCell ref="J55:L55"/>
    <mergeCell ref="A56:B56"/>
    <mergeCell ref="D56:L56"/>
    <mergeCell ref="A53:B53"/>
    <mergeCell ref="D53:F53"/>
    <mergeCell ref="G53:H53"/>
    <mergeCell ref="J53:L53"/>
    <mergeCell ref="A54:B54"/>
    <mergeCell ref="D54:F54"/>
    <mergeCell ref="G54:H54"/>
    <mergeCell ref="J54:L54"/>
    <mergeCell ref="A51:B51"/>
    <mergeCell ref="D51:L51"/>
    <mergeCell ref="A52:B52"/>
    <mergeCell ref="D52:F52"/>
    <mergeCell ref="G52:H52"/>
    <mergeCell ref="J52:L52"/>
    <mergeCell ref="A44:B44"/>
    <mergeCell ref="D44:F44"/>
    <mergeCell ref="G44:H44"/>
    <mergeCell ref="J44:L44"/>
    <mergeCell ref="A45:B45"/>
    <mergeCell ref="D45:F45"/>
    <mergeCell ref="G45:H45"/>
    <mergeCell ref="J45:L45"/>
    <mergeCell ref="A46:B46"/>
    <mergeCell ref="D46:F46"/>
    <mergeCell ref="G46:H46"/>
    <mergeCell ref="J46:L46"/>
    <mergeCell ref="A47:B47"/>
    <mergeCell ref="A49:B49"/>
    <mergeCell ref="D49:F49"/>
    <mergeCell ref="G49:H49"/>
    <mergeCell ref="J49:L49"/>
    <mergeCell ref="A50:B50"/>
    <mergeCell ref="A38:B38"/>
    <mergeCell ref="D38:L38"/>
    <mergeCell ref="A39:B39"/>
    <mergeCell ref="D39:F39"/>
    <mergeCell ref="G39:H39"/>
    <mergeCell ref="J39:L39"/>
    <mergeCell ref="A36:B36"/>
    <mergeCell ref="D36:F36"/>
    <mergeCell ref="G36:H36"/>
    <mergeCell ref="J36:L36"/>
    <mergeCell ref="A37:B37"/>
    <mergeCell ref="D37:F37"/>
    <mergeCell ref="G37:H37"/>
    <mergeCell ref="J37:L37"/>
    <mergeCell ref="A34:B34"/>
    <mergeCell ref="D34:F34"/>
    <mergeCell ref="G34:H34"/>
    <mergeCell ref="J34:L34"/>
    <mergeCell ref="A35:B35"/>
    <mergeCell ref="D35:F35"/>
    <mergeCell ref="G35:H35"/>
    <mergeCell ref="J35:L35"/>
    <mergeCell ref="A33:B33"/>
    <mergeCell ref="D33:F33"/>
    <mergeCell ref="G33:H33"/>
    <mergeCell ref="J33:L33"/>
    <mergeCell ref="A31:B31"/>
    <mergeCell ref="D31:F31"/>
    <mergeCell ref="G31:H31"/>
    <mergeCell ref="J31:L31"/>
    <mergeCell ref="A32:B32"/>
    <mergeCell ref="D32:F32"/>
    <mergeCell ref="G32:H32"/>
    <mergeCell ref="J32:L32"/>
    <mergeCell ref="A28:B28"/>
    <mergeCell ref="D28:F28"/>
    <mergeCell ref="G28:H28"/>
    <mergeCell ref="J28:L28"/>
    <mergeCell ref="D30:L30"/>
    <mergeCell ref="A30:B30"/>
    <mergeCell ref="A29:B29"/>
    <mergeCell ref="D29:F29"/>
    <mergeCell ref="G29:H29"/>
    <mergeCell ref="J29:L29"/>
    <mergeCell ref="A26:B26"/>
    <mergeCell ref="D26:F26"/>
    <mergeCell ref="G26:H26"/>
    <mergeCell ref="J26:L26"/>
    <mergeCell ref="A27:B27"/>
    <mergeCell ref="D27:F27"/>
    <mergeCell ref="G27:H27"/>
    <mergeCell ref="J27:L27"/>
    <mergeCell ref="A25:B25"/>
    <mergeCell ref="D25:F25"/>
    <mergeCell ref="G25:H25"/>
    <mergeCell ref="J25:L25"/>
    <mergeCell ref="A23:B23"/>
    <mergeCell ref="D23:F23"/>
    <mergeCell ref="G23:H23"/>
    <mergeCell ref="J23:L23"/>
    <mergeCell ref="A24:B24"/>
    <mergeCell ref="D24:F24"/>
    <mergeCell ref="G24:H24"/>
    <mergeCell ref="J24:L24"/>
    <mergeCell ref="A21:B21"/>
    <mergeCell ref="D21:F21"/>
    <mergeCell ref="G21:H21"/>
    <mergeCell ref="J21:L21"/>
    <mergeCell ref="A22:B22"/>
    <mergeCell ref="D22:F22"/>
    <mergeCell ref="G22:H22"/>
    <mergeCell ref="J22:L22"/>
    <mergeCell ref="A18:B18"/>
    <mergeCell ref="A20:B20"/>
    <mergeCell ref="D20:F20"/>
    <mergeCell ref="G20:H20"/>
    <mergeCell ref="J20:L20"/>
    <mergeCell ref="G19:H19"/>
    <mergeCell ref="J19:L19"/>
    <mergeCell ref="A15:B15"/>
    <mergeCell ref="D15:F15"/>
    <mergeCell ref="G15:H15"/>
    <mergeCell ref="J15:L15"/>
    <mergeCell ref="A16:B16"/>
    <mergeCell ref="D16:F16"/>
    <mergeCell ref="G16:H16"/>
    <mergeCell ref="J16:L16"/>
    <mergeCell ref="A13:B13"/>
    <mergeCell ref="D13:F13"/>
    <mergeCell ref="G13:H13"/>
    <mergeCell ref="J13:L13"/>
    <mergeCell ref="A14:B14"/>
    <mergeCell ref="D14:F14"/>
    <mergeCell ref="G14:H14"/>
    <mergeCell ref="J14:L14"/>
    <mergeCell ref="A11:B11"/>
    <mergeCell ref="D11:F11"/>
    <mergeCell ref="G11:H11"/>
    <mergeCell ref="J11:L11"/>
    <mergeCell ref="A12:B12"/>
    <mergeCell ref="D12:L12"/>
    <mergeCell ref="A9:B9"/>
    <mergeCell ref="D9:F9"/>
    <mergeCell ref="G9:H9"/>
    <mergeCell ref="J9:L9"/>
    <mergeCell ref="A10:B10"/>
    <mergeCell ref="D10:F10"/>
    <mergeCell ref="G10:H10"/>
    <mergeCell ref="J10:L10"/>
    <mergeCell ref="A7:B7"/>
    <mergeCell ref="D7:F7"/>
    <mergeCell ref="G7:H7"/>
    <mergeCell ref="J7:L7"/>
    <mergeCell ref="A8:B8"/>
    <mergeCell ref="D8:F8"/>
    <mergeCell ref="G8:H8"/>
    <mergeCell ref="J8:L8"/>
    <mergeCell ref="A6:B6"/>
    <mergeCell ref="D6:F6"/>
    <mergeCell ref="G6:H6"/>
    <mergeCell ref="J6:L6"/>
    <mergeCell ref="A3:B3"/>
    <mergeCell ref="D3:F3"/>
    <mergeCell ref="G3:H3"/>
    <mergeCell ref="J3:L3"/>
    <mergeCell ref="A4:B4"/>
    <mergeCell ref="D4:F4"/>
    <mergeCell ref="G4:H4"/>
    <mergeCell ref="J4:L4"/>
    <mergeCell ref="A1:B1"/>
    <mergeCell ref="D1:F1"/>
    <mergeCell ref="G1:H1"/>
    <mergeCell ref="J1:L1"/>
    <mergeCell ref="A2:B2"/>
    <mergeCell ref="D2:L2"/>
    <mergeCell ref="A5:B5"/>
    <mergeCell ref="D5:F5"/>
    <mergeCell ref="G5:H5"/>
    <mergeCell ref="J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O48"/>
  <sheetViews>
    <sheetView zoomScale="80" zoomScaleNormal="80" zoomScaleSheetLayoutView="87" workbookViewId="0">
      <selection activeCell="P48" sqref="P48"/>
    </sheetView>
  </sheetViews>
  <sheetFormatPr defaultColWidth="10.88671875" defaultRowHeight="12.75" x14ac:dyDescent="0.2"/>
  <cols>
    <col min="1" max="1" width="2.5546875" style="1" customWidth="1"/>
    <col min="2" max="2" width="3.6640625" style="1" customWidth="1"/>
    <col min="3" max="3" width="37.88671875" style="4" customWidth="1"/>
    <col min="4" max="4" width="13.44140625" style="1" hidden="1" customWidth="1"/>
    <col min="5" max="21" width="8.33203125" style="2" customWidth="1"/>
    <col min="22" max="22" width="11.21875" style="2" bestFit="1" customWidth="1"/>
    <col min="23" max="324" width="10.88671875" style="2"/>
    <col min="325" max="16384" width="10.88671875" style="1"/>
  </cols>
  <sheetData>
    <row r="1" spans="2:327" ht="25.5" customHeight="1" x14ac:dyDescent="0.2">
      <c r="B1" s="8"/>
      <c r="C1" s="23"/>
      <c r="D1" s="23" t="s">
        <v>117</v>
      </c>
      <c r="E1" s="362" t="s">
        <v>117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40"/>
      <c r="S1" s="40"/>
      <c r="T1" s="40"/>
      <c r="U1" s="10"/>
    </row>
    <row r="2" spans="2:327" ht="12.75" customHeight="1" x14ac:dyDescent="0.2">
      <c r="B2" s="12"/>
      <c r="C2" s="24"/>
      <c r="D2" s="25" t="s">
        <v>118</v>
      </c>
      <c r="E2" s="363" t="s">
        <v>118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41"/>
      <c r="S2" s="41"/>
      <c r="T2" s="41"/>
    </row>
    <row r="3" spans="2:327" ht="15" customHeight="1" x14ac:dyDescent="0.2">
      <c r="B3" s="12"/>
      <c r="C3" s="24"/>
      <c r="D3" s="25" t="s">
        <v>119</v>
      </c>
      <c r="E3" s="363" t="s">
        <v>119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41"/>
      <c r="S3" s="41"/>
      <c r="T3" s="41"/>
    </row>
    <row r="4" spans="2:327" ht="12.75" customHeight="1" x14ac:dyDescent="0.2">
      <c r="B4" s="14"/>
      <c r="C4" s="3"/>
      <c r="D4" s="25" t="s">
        <v>6</v>
      </c>
      <c r="E4" s="363" t="s">
        <v>122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41"/>
      <c r="S4" s="41"/>
      <c r="T4" s="41"/>
    </row>
    <row r="5" spans="2:327" ht="31.5" customHeight="1" thickBot="1" x14ac:dyDescent="0.25">
      <c r="B5" s="378" t="s">
        <v>120</v>
      </c>
      <c r="C5" s="379"/>
      <c r="D5" s="379"/>
      <c r="E5" s="379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79"/>
    </row>
    <row r="6" spans="2:327" ht="12.75" customHeight="1" thickBot="1" x14ac:dyDescent="0.25">
      <c r="B6" s="382" t="s">
        <v>1</v>
      </c>
      <c r="C6" s="385" t="s">
        <v>2</v>
      </c>
      <c r="D6" s="42"/>
      <c r="E6" s="388" t="s">
        <v>4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90"/>
    </row>
    <row r="7" spans="2:327" ht="12.75" customHeight="1" thickBot="1" x14ac:dyDescent="0.25">
      <c r="B7" s="383"/>
      <c r="C7" s="386"/>
      <c r="D7" s="80"/>
      <c r="E7" s="394" t="s">
        <v>153</v>
      </c>
      <c r="F7" s="395"/>
      <c r="G7" s="395"/>
      <c r="H7" s="390"/>
      <c r="I7" s="394" t="s">
        <v>154</v>
      </c>
      <c r="J7" s="395"/>
      <c r="K7" s="395"/>
      <c r="L7" s="395"/>
      <c r="M7" s="394" t="s">
        <v>155</v>
      </c>
      <c r="N7" s="395"/>
      <c r="O7" s="395"/>
      <c r="P7" s="395"/>
      <c r="Q7" s="395"/>
      <c r="R7" s="394" t="s">
        <v>158</v>
      </c>
      <c r="S7" s="395"/>
      <c r="T7" s="395"/>
      <c r="U7" s="396"/>
    </row>
    <row r="8" spans="2:327" s="2" customFormat="1" ht="15.75" customHeight="1" thickBot="1" x14ac:dyDescent="0.25">
      <c r="B8" s="384"/>
      <c r="C8" s="387"/>
      <c r="D8" s="20" t="s">
        <v>0</v>
      </c>
      <c r="E8" s="84" t="s">
        <v>164</v>
      </c>
      <c r="F8" s="84" t="s">
        <v>165</v>
      </c>
      <c r="G8" s="84" t="s">
        <v>166</v>
      </c>
      <c r="H8" s="84" t="s">
        <v>167</v>
      </c>
      <c r="I8" s="84" t="s">
        <v>168</v>
      </c>
      <c r="J8" s="84" t="s">
        <v>169</v>
      </c>
      <c r="K8" s="84" t="s">
        <v>170</v>
      </c>
      <c r="L8" s="84" t="s">
        <v>171</v>
      </c>
      <c r="M8" s="84" t="s">
        <v>172</v>
      </c>
      <c r="N8" s="84" t="s">
        <v>173</v>
      </c>
      <c r="O8" s="84" t="s">
        <v>174</v>
      </c>
      <c r="P8" s="84" t="s">
        <v>175</v>
      </c>
      <c r="Q8" s="84" t="s">
        <v>176</v>
      </c>
      <c r="R8" s="84" t="s">
        <v>177</v>
      </c>
      <c r="S8" s="84" t="s">
        <v>178</v>
      </c>
      <c r="T8" s="84" t="s">
        <v>179</v>
      </c>
      <c r="U8" s="22" t="s">
        <v>179</v>
      </c>
      <c r="LM8" s="1"/>
      <c r="LN8" s="1"/>
      <c r="LO8" s="1"/>
    </row>
    <row r="9" spans="2:327" s="2" customFormat="1" ht="9.9499999999999993" customHeight="1" x14ac:dyDescent="0.2">
      <c r="B9" s="399" t="s">
        <v>149</v>
      </c>
      <c r="C9" s="480" t="s">
        <v>150</v>
      </c>
      <c r="D9" s="81"/>
      <c r="E9" s="86"/>
      <c r="F9" s="89"/>
      <c r="G9" s="89"/>
      <c r="H9" s="89"/>
      <c r="I9" s="98"/>
      <c r="J9" s="89"/>
      <c r="K9" s="89"/>
      <c r="L9" s="89"/>
      <c r="M9" s="98"/>
      <c r="N9" s="89"/>
      <c r="O9" s="89"/>
      <c r="P9" s="89"/>
      <c r="Q9" s="89"/>
      <c r="R9" s="98"/>
      <c r="S9" s="89"/>
      <c r="T9" s="89"/>
      <c r="U9" s="87"/>
      <c r="LM9" s="1"/>
      <c r="LN9" s="1"/>
      <c r="LO9" s="1"/>
    </row>
    <row r="10" spans="2:327" s="2" customFormat="1" ht="9.9499999999999993" customHeight="1" x14ac:dyDescent="0.2">
      <c r="B10" s="391"/>
      <c r="C10" s="481"/>
      <c r="D10" s="39"/>
      <c r="E10" s="120"/>
      <c r="F10" s="121"/>
      <c r="G10" s="121"/>
      <c r="H10" s="121"/>
      <c r="I10" s="136"/>
      <c r="J10" s="121"/>
      <c r="K10" s="90"/>
      <c r="L10" s="90"/>
      <c r="M10" s="99"/>
      <c r="N10" s="90"/>
      <c r="O10" s="90"/>
      <c r="P10" s="90"/>
      <c r="Q10" s="90"/>
      <c r="R10" s="99"/>
      <c r="S10" s="90"/>
      <c r="T10" s="90"/>
      <c r="U10" s="31"/>
      <c r="LM10" s="1"/>
      <c r="LN10" s="1"/>
      <c r="LO10" s="1"/>
    </row>
    <row r="11" spans="2:327" s="2" customFormat="1" ht="9.9499999999999993" customHeight="1" x14ac:dyDescent="0.2">
      <c r="B11" s="479"/>
      <c r="C11" s="482"/>
      <c r="D11" s="39"/>
      <c r="E11" s="252"/>
      <c r="F11" s="253"/>
      <c r="G11" s="253"/>
      <c r="H11" s="253"/>
      <c r="I11" s="254"/>
      <c r="J11" s="253"/>
      <c r="K11" s="253"/>
      <c r="L11" s="253"/>
      <c r="M11" s="254"/>
      <c r="N11" s="253"/>
      <c r="O11" s="253"/>
      <c r="P11" s="253"/>
      <c r="Q11" s="253"/>
      <c r="R11" s="254"/>
      <c r="S11" s="253"/>
      <c r="T11" s="253"/>
      <c r="U11" s="255"/>
      <c r="LM11" s="1"/>
      <c r="LN11" s="1"/>
      <c r="LO11" s="1"/>
    </row>
    <row r="12" spans="2:327" s="2" customFormat="1" ht="9.9499999999999993" customHeight="1" x14ac:dyDescent="0.2">
      <c r="B12" s="391">
        <v>1</v>
      </c>
      <c r="C12" s="474" t="str">
        <f>'Planejamento - h10'!D2</f>
        <v>SERVIÇOS PRELIMINARES</v>
      </c>
      <c r="D12" s="393" t="e">
        <f>#REF!</f>
        <v>#REF!</v>
      </c>
      <c r="E12" s="27"/>
      <c r="F12" s="90"/>
      <c r="G12" s="90"/>
      <c r="H12" s="90"/>
      <c r="I12" s="99"/>
      <c r="J12" s="90"/>
      <c r="K12" s="90"/>
      <c r="L12" s="90"/>
      <c r="M12" s="99"/>
      <c r="N12" s="90"/>
      <c r="O12" s="90"/>
      <c r="P12" s="90"/>
      <c r="Q12" s="90"/>
      <c r="R12" s="99"/>
      <c r="S12" s="90"/>
      <c r="T12" s="90"/>
      <c r="U12" s="31"/>
      <c r="V12" s="6"/>
      <c r="LM12" s="1"/>
      <c r="LN12" s="1"/>
      <c r="LO12" s="1"/>
    </row>
    <row r="13" spans="2:327" s="2" customFormat="1" ht="9.9499999999999993" customHeight="1" x14ac:dyDescent="0.2">
      <c r="B13" s="391"/>
      <c r="C13" s="474"/>
      <c r="D13" s="393"/>
      <c r="E13" s="26"/>
      <c r="F13" s="93"/>
      <c r="G13" s="93"/>
      <c r="H13" s="93"/>
      <c r="I13" s="108"/>
      <c r="J13" s="93"/>
      <c r="K13" s="91"/>
      <c r="L13" s="91"/>
      <c r="M13" s="100"/>
      <c r="N13" s="91"/>
      <c r="O13" s="91"/>
      <c r="P13" s="91"/>
      <c r="Q13" s="91"/>
      <c r="R13" s="100"/>
      <c r="S13" s="91"/>
      <c r="T13" s="91"/>
      <c r="U13" s="88"/>
      <c r="LM13" s="1"/>
      <c r="LN13" s="1"/>
      <c r="LO13" s="1"/>
    </row>
    <row r="14" spans="2:327" s="16" customFormat="1" ht="9.9499999999999993" customHeight="1" x14ac:dyDescent="0.2">
      <c r="B14" s="391"/>
      <c r="C14" s="475"/>
      <c r="D14" s="473"/>
      <c r="E14" s="256"/>
      <c r="F14" s="257"/>
      <c r="G14" s="257"/>
      <c r="H14" s="257"/>
      <c r="I14" s="258"/>
      <c r="J14" s="257"/>
      <c r="K14" s="257"/>
      <c r="L14" s="257"/>
      <c r="M14" s="258"/>
      <c r="N14" s="257"/>
      <c r="O14" s="257"/>
      <c r="P14" s="257"/>
      <c r="Q14" s="257"/>
      <c r="R14" s="258"/>
      <c r="S14" s="257"/>
      <c r="T14" s="257"/>
      <c r="U14" s="259"/>
      <c r="LM14" s="17"/>
      <c r="LN14" s="17"/>
      <c r="LO14" s="17"/>
    </row>
    <row r="15" spans="2:327" s="2" customFormat="1" ht="9.9499999999999993" customHeight="1" x14ac:dyDescent="0.2">
      <c r="B15" s="403">
        <v>2</v>
      </c>
      <c r="C15" s="474" t="str">
        <f>'Planejamento - h10'!D12</f>
        <v>REPAROS EM PATOLOGIAS LOCALIZADAS</v>
      </c>
      <c r="D15" s="393" t="e">
        <f>#REF!+#REF!</f>
        <v>#REF!</v>
      </c>
      <c r="E15" s="27"/>
      <c r="F15" s="90"/>
      <c r="G15" s="90"/>
      <c r="H15" s="90"/>
      <c r="I15" s="99"/>
      <c r="J15" s="90"/>
      <c r="K15" s="90"/>
      <c r="L15" s="90"/>
      <c r="M15" s="99"/>
      <c r="N15" s="90"/>
      <c r="O15" s="90"/>
      <c r="P15" s="90"/>
      <c r="Q15" s="90"/>
      <c r="R15" s="99"/>
      <c r="S15" s="90"/>
      <c r="T15" s="90"/>
      <c r="U15" s="31"/>
      <c r="V15" s="7"/>
    </row>
    <row r="16" spans="2:327" ht="9.9499999999999993" customHeight="1" x14ac:dyDescent="0.2">
      <c r="B16" s="403"/>
      <c r="C16" s="474"/>
      <c r="D16" s="393"/>
      <c r="E16" s="28"/>
      <c r="F16" s="91"/>
      <c r="G16" s="91"/>
      <c r="H16" s="91"/>
      <c r="I16" s="108"/>
      <c r="J16" s="91"/>
      <c r="K16" s="91"/>
      <c r="L16" s="91"/>
      <c r="M16" s="100"/>
      <c r="N16" s="91"/>
      <c r="O16" s="91"/>
      <c r="P16" s="91"/>
      <c r="Q16" s="91"/>
      <c r="R16" s="100"/>
      <c r="S16" s="91"/>
      <c r="T16" s="91"/>
      <c r="U16" s="88"/>
    </row>
    <row r="17" spans="2:22" ht="9.9499999999999993" customHeight="1" x14ac:dyDescent="0.2">
      <c r="B17" s="403"/>
      <c r="C17" s="475"/>
      <c r="D17" s="473"/>
      <c r="E17" s="256"/>
      <c r="F17" s="257"/>
      <c r="G17" s="257"/>
      <c r="H17" s="257"/>
      <c r="I17" s="258"/>
      <c r="J17" s="257"/>
      <c r="K17" s="257"/>
      <c r="L17" s="257"/>
      <c r="M17" s="258"/>
      <c r="N17" s="257"/>
      <c r="O17" s="257"/>
      <c r="P17" s="257"/>
      <c r="Q17" s="257"/>
      <c r="R17" s="258"/>
      <c r="S17" s="257"/>
      <c r="T17" s="257"/>
      <c r="U17" s="259"/>
      <c r="V17" s="5"/>
    </row>
    <row r="18" spans="2:22" ht="9.9499999999999993" customHeight="1" x14ac:dyDescent="0.2">
      <c r="B18" s="403">
        <v>3</v>
      </c>
      <c r="C18" s="474" t="str">
        <f>'Planejamento - h10'!D17</f>
        <v>REPARO EM PLACAS DE CONCRETO NA CABECEIRA 14</v>
      </c>
      <c r="D18" s="393" t="e">
        <f>#REF!+#REF!</f>
        <v>#REF!</v>
      </c>
      <c r="E18" s="27"/>
      <c r="F18" s="90"/>
      <c r="G18" s="90"/>
      <c r="H18" s="90"/>
      <c r="I18" s="99"/>
      <c r="J18" s="90"/>
      <c r="K18" s="90"/>
      <c r="L18" s="90"/>
      <c r="M18" s="99"/>
      <c r="N18" s="90"/>
      <c r="O18" s="90"/>
      <c r="P18" s="90"/>
      <c r="Q18" s="90"/>
      <c r="R18" s="99"/>
      <c r="S18" s="90"/>
      <c r="T18" s="90"/>
      <c r="U18" s="31"/>
      <c r="V18" s="7"/>
    </row>
    <row r="19" spans="2:22" ht="9.9499999999999993" customHeight="1" x14ac:dyDescent="0.2">
      <c r="B19" s="403"/>
      <c r="C19" s="474"/>
      <c r="D19" s="393"/>
      <c r="E19" s="28"/>
      <c r="F19" s="91"/>
      <c r="G19" s="91"/>
      <c r="H19" s="91"/>
      <c r="I19" s="108"/>
      <c r="J19" s="93"/>
      <c r="K19" s="91"/>
      <c r="L19" s="91"/>
      <c r="M19" s="100"/>
      <c r="N19" s="91"/>
      <c r="O19" s="91"/>
      <c r="P19" s="91"/>
      <c r="Q19" s="91"/>
      <c r="R19" s="100"/>
      <c r="S19" s="91"/>
      <c r="T19" s="91"/>
      <c r="U19" s="88"/>
    </row>
    <row r="20" spans="2:22" ht="9.9499999999999993" customHeight="1" x14ac:dyDescent="0.2">
      <c r="B20" s="403"/>
      <c r="C20" s="475"/>
      <c r="D20" s="473"/>
      <c r="E20" s="256"/>
      <c r="F20" s="257"/>
      <c r="G20" s="257"/>
      <c r="H20" s="257"/>
      <c r="I20" s="258"/>
      <c r="J20" s="257"/>
      <c r="K20" s="257"/>
      <c r="L20" s="257"/>
      <c r="M20" s="258"/>
      <c r="N20" s="257"/>
      <c r="O20" s="257"/>
      <c r="P20" s="257"/>
      <c r="Q20" s="257"/>
      <c r="R20" s="258"/>
      <c r="S20" s="257"/>
      <c r="T20" s="257"/>
      <c r="U20" s="259"/>
      <c r="V20" s="5"/>
    </row>
    <row r="21" spans="2:22" ht="9.9499999999999993" customHeight="1" x14ac:dyDescent="0.2">
      <c r="B21" s="403">
        <v>4</v>
      </c>
      <c r="C21" s="404" t="str">
        <f>'Planejamento - h10'!D30</f>
        <v>CAMADA ANTI-REFLEXÃO DE TRINCAS</v>
      </c>
      <c r="D21" s="366" t="e">
        <f>#REF!</f>
        <v>#REF!</v>
      </c>
      <c r="E21" s="27"/>
      <c r="F21" s="90"/>
      <c r="G21" s="90"/>
      <c r="H21" s="90"/>
      <c r="I21" s="99"/>
      <c r="J21" s="90"/>
      <c r="K21" s="90"/>
      <c r="L21" s="90"/>
      <c r="M21" s="99"/>
      <c r="N21" s="90"/>
      <c r="O21" s="90"/>
      <c r="P21" s="90"/>
      <c r="Q21" s="90"/>
      <c r="R21" s="99"/>
      <c r="S21" s="90"/>
      <c r="T21" s="90"/>
      <c r="U21" s="31"/>
      <c r="V21" s="7"/>
    </row>
    <row r="22" spans="2:22" ht="9.9499999999999993" customHeight="1" x14ac:dyDescent="0.2">
      <c r="B22" s="403"/>
      <c r="C22" s="404"/>
      <c r="D22" s="366"/>
      <c r="E22" s="28"/>
      <c r="F22" s="91"/>
      <c r="G22" s="91"/>
      <c r="H22" s="91"/>
      <c r="I22" s="100"/>
      <c r="J22" s="93"/>
      <c r="K22" s="91"/>
      <c r="L22" s="91"/>
      <c r="M22" s="100"/>
      <c r="N22" s="91"/>
      <c r="O22" s="91"/>
      <c r="P22" s="91"/>
      <c r="Q22" s="91"/>
      <c r="R22" s="100"/>
      <c r="S22" s="91"/>
      <c r="T22" s="91"/>
      <c r="U22" s="97"/>
    </row>
    <row r="23" spans="2:22" ht="9.9499999999999993" customHeight="1" x14ac:dyDescent="0.2">
      <c r="B23" s="405"/>
      <c r="C23" s="406"/>
      <c r="D23" s="366"/>
      <c r="E23" s="104"/>
      <c r="F23" s="105"/>
      <c r="G23" s="105"/>
      <c r="H23" s="105"/>
      <c r="I23" s="106"/>
      <c r="J23" s="105"/>
      <c r="K23" s="105"/>
      <c r="L23" s="105"/>
      <c r="M23" s="106"/>
      <c r="N23" s="105"/>
      <c r="O23" s="105"/>
      <c r="P23" s="105"/>
      <c r="Q23" s="105"/>
      <c r="R23" s="106"/>
      <c r="S23" s="105"/>
      <c r="T23" s="105"/>
      <c r="U23" s="107"/>
      <c r="V23" s="5"/>
    </row>
    <row r="24" spans="2:22" ht="9.75" customHeight="1" x14ac:dyDescent="0.2">
      <c r="B24" s="374" t="s">
        <v>156</v>
      </c>
      <c r="C24" s="376" t="s">
        <v>157</v>
      </c>
      <c r="D24" s="366" t="e">
        <f>#REF!</f>
        <v>#REF!</v>
      </c>
      <c r="E24" s="260"/>
      <c r="F24" s="261"/>
      <c r="G24" s="261"/>
      <c r="H24" s="261"/>
      <c r="I24" s="262"/>
      <c r="J24" s="261"/>
      <c r="K24" s="261"/>
      <c r="L24" s="261"/>
      <c r="M24" s="262"/>
      <c r="N24" s="261"/>
      <c r="O24" s="261"/>
      <c r="P24" s="261"/>
      <c r="Q24" s="261"/>
      <c r="R24" s="262"/>
      <c r="S24" s="261"/>
      <c r="T24" s="261"/>
      <c r="U24" s="263"/>
    </row>
    <row r="25" spans="2:22" s="2" customFormat="1" ht="9.75" customHeight="1" x14ac:dyDescent="0.2">
      <c r="B25" s="476"/>
      <c r="C25" s="477"/>
      <c r="D25" s="366"/>
      <c r="E25" s="28"/>
      <c r="F25" s="91"/>
      <c r="G25" s="91"/>
      <c r="H25" s="91"/>
      <c r="I25" s="100"/>
      <c r="J25" s="91"/>
      <c r="K25" s="123"/>
      <c r="L25" s="123"/>
      <c r="M25" s="122"/>
      <c r="N25" s="123"/>
      <c r="O25" s="123"/>
      <c r="P25" s="123"/>
      <c r="Q25" s="91"/>
      <c r="R25" s="100"/>
      <c r="S25" s="91"/>
      <c r="T25" s="91"/>
      <c r="U25" s="97"/>
    </row>
    <row r="26" spans="2:22" s="2" customFormat="1" ht="9.75" customHeight="1" x14ac:dyDescent="0.2">
      <c r="B26" s="476"/>
      <c r="C26" s="477"/>
      <c r="D26" s="478"/>
      <c r="E26" s="264"/>
      <c r="F26" s="265"/>
      <c r="G26" s="265"/>
      <c r="H26" s="265"/>
      <c r="I26" s="266"/>
      <c r="J26" s="265"/>
      <c r="K26" s="265"/>
      <c r="L26" s="265"/>
      <c r="M26" s="266"/>
      <c r="N26" s="265"/>
      <c r="O26" s="265"/>
      <c r="P26" s="265"/>
      <c r="Q26" s="265"/>
      <c r="R26" s="266"/>
      <c r="S26" s="265"/>
      <c r="T26" s="265"/>
      <c r="U26" s="267"/>
    </row>
    <row r="27" spans="2:22" s="2" customFormat="1" ht="9.75" customHeight="1" x14ac:dyDescent="0.2">
      <c r="B27" s="479">
        <v>5</v>
      </c>
      <c r="C27" s="474" t="s">
        <v>3</v>
      </c>
      <c r="D27" s="393"/>
      <c r="E27" s="27"/>
      <c r="F27" s="90"/>
      <c r="G27" s="90"/>
      <c r="H27" s="90"/>
      <c r="I27" s="99"/>
      <c r="J27" s="90"/>
      <c r="K27" s="90"/>
      <c r="L27" s="90"/>
      <c r="M27" s="99"/>
      <c r="N27" s="90"/>
      <c r="O27" s="90"/>
      <c r="P27" s="90"/>
      <c r="Q27" s="90"/>
      <c r="R27" s="99"/>
      <c r="S27" s="90"/>
      <c r="T27" s="90"/>
      <c r="U27" s="31"/>
    </row>
    <row r="28" spans="2:22" s="2" customFormat="1" ht="9.75" customHeight="1" x14ac:dyDescent="0.2">
      <c r="B28" s="364"/>
      <c r="C28" s="474"/>
      <c r="D28" s="393"/>
      <c r="E28" s="28"/>
      <c r="F28" s="91"/>
      <c r="G28" s="91"/>
      <c r="H28" s="91"/>
      <c r="I28" s="100"/>
      <c r="J28" s="91"/>
      <c r="K28" s="93"/>
      <c r="L28" s="93"/>
      <c r="M28" s="108"/>
      <c r="N28" s="93"/>
      <c r="O28" s="93"/>
      <c r="P28" s="93"/>
      <c r="Q28" s="93"/>
      <c r="R28" s="108"/>
      <c r="S28" s="93"/>
      <c r="T28" s="93"/>
      <c r="U28" s="138"/>
    </row>
    <row r="29" spans="2:22" s="2" customFormat="1" ht="9.75" customHeight="1" x14ac:dyDescent="0.2">
      <c r="B29" s="364"/>
      <c r="C29" s="475"/>
      <c r="D29" s="473"/>
      <c r="E29" s="256"/>
      <c r="F29" s="257"/>
      <c r="G29" s="257"/>
      <c r="H29" s="257"/>
      <c r="I29" s="258"/>
      <c r="J29" s="257"/>
      <c r="K29" s="257"/>
      <c r="L29" s="257"/>
      <c r="M29" s="258"/>
      <c r="N29" s="257"/>
      <c r="O29" s="257"/>
      <c r="P29" s="257"/>
      <c r="Q29" s="257"/>
      <c r="R29" s="258"/>
      <c r="S29" s="257"/>
      <c r="T29" s="257"/>
      <c r="U29" s="259"/>
    </row>
    <row r="30" spans="2:22" s="2" customFormat="1" ht="9.75" customHeight="1" x14ac:dyDescent="0.2">
      <c r="B30" s="364">
        <v>6</v>
      </c>
      <c r="C30" s="474" t="str">
        <f>'Planejamento - h10'!D38</f>
        <v>REPARAÇÃO DA PAVIMENTAÇÃO EM CBUQ DA PISTA 14/32</v>
      </c>
      <c r="D30" s="393" t="e">
        <f>#REF!</f>
        <v>#REF!</v>
      </c>
      <c r="E30" s="27"/>
      <c r="F30" s="90"/>
      <c r="G30" s="90"/>
      <c r="H30" s="90"/>
      <c r="I30" s="99"/>
      <c r="J30" s="90"/>
      <c r="K30" s="90"/>
      <c r="L30" s="90"/>
      <c r="M30" s="99"/>
      <c r="N30" s="90"/>
      <c r="O30" s="90"/>
      <c r="P30" s="90"/>
      <c r="Q30" s="90"/>
      <c r="R30" s="99"/>
      <c r="S30" s="90"/>
      <c r="T30" s="90"/>
      <c r="U30" s="31"/>
      <c r="V30" s="7"/>
    </row>
    <row r="31" spans="2:22" s="2" customFormat="1" ht="9.75" customHeight="1" x14ac:dyDescent="0.2">
      <c r="B31" s="364"/>
      <c r="C31" s="474"/>
      <c r="D31" s="393"/>
      <c r="E31" s="28"/>
      <c r="F31" s="91"/>
      <c r="G31" s="91"/>
      <c r="H31" s="91"/>
      <c r="I31" s="100"/>
      <c r="J31" s="91"/>
      <c r="K31" s="93"/>
      <c r="L31" s="93"/>
      <c r="M31" s="108"/>
      <c r="N31" s="93"/>
      <c r="O31" s="93"/>
      <c r="P31" s="93"/>
      <c r="Q31" s="91"/>
      <c r="R31" s="100"/>
      <c r="S31" s="91"/>
      <c r="T31" s="91"/>
      <c r="U31" s="88"/>
    </row>
    <row r="32" spans="2:22" s="2" customFormat="1" ht="9.75" customHeight="1" x14ac:dyDescent="0.2">
      <c r="B32" s="364"/>
      <c r="C32" s="475"/>
      <c r="D32" s="473"/>
      <c r="E32" s="256"/>
      <c r="F32" s="257"/>
      <c r="G32" s="257"/>
      <c r="H32" s="257"/>
      <c r="I32" s="258"/>
      <c r="J32" s="257"/>
      <c r="K32" s="257"/>
      <c r="L32" s="257"/>
      <c r="M32" s="258"/>
      <c r="N32" s="257"/>
      <c r="O32" s="257"/>
      <c r="P32" s="257"/>
      <c r="Q32" s="257"/>
      <c r="R32" s="258"/>
      <c r="S32" s="257"/>
      <c r="T32" s="257"/>
      <c r="U32" s="259"/>
      <c r="V32" s="5"/>
    </row>
    <row r="33" spans="2:22" s="2" customFormat="1" ht="9.75" customHeight="1" x14ac:dyDescent="0.2">
      <c r="B33" s="364">
        <v>7</v>
      </c>
      <c r="C33" s="474" t="str">
        <f>'Planejamento - h10'!D51</f>
        <v>REPARAÇÃO DA PAVIMENTAÇÃO EM CBUQ DA PISTA DE TAXI "ALPHA"</v>
      </c>
      <c r="D33" s="393" t="e">
        <f>#REF!</f>
        <v>#REF!</v>
      </c>
      <c r="E33" s="27"/>
      <c r="F33" s="90"/>
      <c r="G33" s="90"/>
      <c r="H33" s="90"/>
      <c r="I33" s="99"/>
      <c r="J33" s="90"/>
      <c r="K33" s="90"/>
      <c r="L33" s="90"/>
      <c r="M33" s="99"/>
      <c r="N33" s="90"/>
      <c r="O33" s="90"/>
      <c r="P33" s="90"/>
      <c r="Q33" s="90"/>
      <c r="R33" s="99"/>
      <c r="S33" s="90"/>
      <c r="T33" s="90"/>
      <c r="U33" s="31"/>
      <c r="V33" s="7"/>
    </row>
    <row r="34" spans="2:22" s="2" customFormat="1" ht="9.75" customHeight="1" x14ac:dyDescent="0.2">
      <c r="B34" s="364"/>
      <c r="C34" s="474"/>
      <c r="D34" s="393"/>
      <c r="E34" s="28"/>
      <c r="F34" s="91"/>
      <c r="G34" s="91"/>
      <c r="H34" s="91"/>
      <c r="I34" s="100"/>
      <c r="J34" s="91"/>
      <c r="K34" s="93"/>
      <c r="L34" s="93"/>
      <c r="M34" s="108"/>
      <c r="N34" s="91"/>
      <c r="O34" s="91"/>
      <c r="P34" s="91"/>
      <c r="Q34" s="91"/>
      <c r="R34" s="100"/>
      <c r="S34" s="91"/>
      <c r="T34" s="91"/>
      <c r="U34" s="88"/>
    </row>
    <row r="35" spans="2:22" s="2" customFormat="1" ht="9.75" customHeight="1" x14ac:dyDescent="0.2">
      <c r="B35" s="364"/>
      <c r="C35" s="475"/>
      <c r="D35" s="473"/>
      <c r="E35" s="256"/>
      <c r="F35" s="257"/>
      <c r="G35" s="257"/>
      <c r="H35" s="257"/>
      <c r="I35" s="258"/>
      <c r="J35" s="257"/>
      <c r="K35" s="257"/>
      <c r="L35" s="257"/>
      <c r="M35" s="258"/>
      <c r="N35" s="257"/>
      <c r="O35" s="257"/>
      <c r="P35" s="257"/>
      <c r="Q35" s="257"/>
      <c r="R35" s="258"/>
      <c r="S35" s="257"/>
      <c r="T35" s="257"/>
      <c r="U35" s="259"/>
      <c r="V35" s="5"/>
    </row>
    <row r="36" spans="2:22" s="2" customFormat="1" ht="9.75" customHeight="1" x14ac:dyDescent="0.2">
      <c r="B36" s="364">
        <v>8</v>
      </c>
      <c r="C36" s="474" t="str">
        <f>'Planejamento - h10'!D56</f>
        <v>REPARAÇÃO DA PAVIMENTAÇÃO EM CBUQ DA PISTA DE TAXI "BRAVO"</v>
      </c>
      <c r="D36" s="393" t="e">
        <f>#REF!</f>
        <v>#REF!</v>
      </c>
      <c r="E36" s="27"/>
      <c r="F36" s="90"/>
      <c r="G36" s="90"/>
      <c r="H36" s="90"/>
      <c r="I36" s="99"/>
      <c r="J36" s="90"/>
      <c r="K36" s="90"/>
      <c r="L36" s="90"/>
      <c r="M36" s="99"/>
      <c r="N36" s="90"/>
      <c r="O36" s="90"/>
      <c r="P36" s="90"/>
      <c r="Q36" s="90"/>
      <c r="R36" s="99"/>
      <c r="S36" s="90"/>
      <c r="T36" s="90"/>
      <c r="U36" s="31"/>
      <c r="V36" s="7"/>
    </row>
    <row r="37" spans="2:22" ht="9.75" customHeight="1" x14ac:dyDescent="0.2">
      <c r="B37" s="364"/>
      <c r="C37" s="474"/>
      <c r="D37" s="393"/>
      <c r="E37" s="28"/>
      <c r="F37" s="91"/>
      <c r="G37" s="91"/>
      <c r="H37" s="91"/>
      <c r="I37" s="100"/>
      <c r="J37" s="91"/>
      <c r="K37" s="91"/>
      <c r="L37" s="91"/>
      <c r="M37" s="100"/>
      <c r="N37" s="93"/>
      <c r="O37" s="91"/>
      <c r="P37" s="91"/>
      <c r="Q37" s="91"/>
      <c r="R37" s="100"/>
      <c r="S37" s="91"/>
      <c r="T37" s="91"/>
      <c r="U37" s="88"/>
    </row>
    <row r="38" spans="2:22" ht="9.75" customHeight="1" x14ac:dyDescent="0.2">
      <c r="B38" s="364"/>
      <c r="C38" s="475"/>
      <c r="D38" s="473"/>
      <c r="E38" s="256"/>
      <c r="F38" s="257"/>
      <c r="G38" s="257"/>
      <c r="H38" s="257"/>
      <c r="I38" s="258"/>
      <c r="J38" s="257"/>
      <c r="K38" s="257"/>
      <c r="L38" s="257"/>
      <c r="M38" s="258"/>
      <c r="N38" s="257"/>
      <c r="O38" s="257"/>
      <c r="P38" s="257"/>
      <c r="Q38" s="257"/>
      <c r="R38" s="258"/>
      <c r="S38" s="257"/>
      <c r="T38" s="257"/>
      <c r="U38" s="259"/>
      <c r="V38" s="5"/>
    </row>
    <row r="39" spans="2:22" ht="9.75" customHeight="1" x14ac:dyDescent="0.2">
      <c r="B39" s="364">
        <v>9</v>
      </c>
      <c r="C39" s="474" t="str">
        <f>'Planejamento - h10'!D61</f>
        <v>REPARAÇÃO DA PAVIMENTAÇÃO EM CBUQ DA PISTA DE TAXI "ECHO"</v>
      </c>
      <c r="D39" s="393" t="e">
        <f>#REF!</f>
        <v>#REF!</v>
      </c>
      <c r="E39" s="27"/>
      <c r="F39" s="90"/>
      <c r="G39" s="90"/>
      <c r="H39" s="90"/>
      <c r="I39" s="99"/>
      <c r="J39" s="90"/>
      <c r="K39" s="90"/>
      <c r="L39" s="90"/>
      <c r="M39" s="99"/>
      <c r="N39" s="90"/>
      <c r="O39" s="90"/>
      <c r="P39" s="90"/>
      <c r="Q39" s="90"/>
      <c r="R39" s="99"/>
      <c r="S39" s="90"/>
      <c r="T39" s="90"/>
      <c r="U39" s="31"/>
      <c r="V39" s="7"/>
    </row>
    <row r="40" spans="2:22" ht="9.75" customHeight="1" x14ac:dyDescent="0.2">
      <c r="B40" s="364"/>
      <c r="C40" s="474"/>
      <c r="D40" s="393"/>
      <c r="E40" s="28"/>
      <c r="F40" s="91"/>
      <c r="G40" s="91"/>
      <c r="H40" s="91"/>
      <c r="I40" s="100"/>
      <c r="J40" s="91"/>
      <c r="K40" s="91"/>
      <c r="L40" s="91"/>
      <c r="M40" s="100"/>
      <c r="N40" s="91"/>
      <c r="O40" s="93"/>
      <c r="P40" s="91"/>
      <c r="Q40" s="91"/>
      <c r="R40" s="100"/>
      <c r="S40" s="91"/>
      <c r="T40" s="91"/>
      <c r="U40" s="88"/>
    </row>
    <row r="41" spans="2:22" ht="9.75" customHeight="1" x14ac:dyDescent="0.2">
      <c r="B41" s="364"/>
      <c r="C41" s="475"/>
      <c r="D41" s="473"/>
      <c r="E41" s="256"/>
      <c r="F41" s="257"/>
      <c r="G41" s="257"/>
      <c r="H41" s="257"/>
      <c r="I41" s="258"/>
      <c r="J41" s="257"/>
      <c r="K41" s="257"/>
      <c r="L41" s="257"/>
      <c r="M41" s="258"/>
      <c r="N41" s="257"/>
      <c r="O41" s="257"/>
      <c r="P41" s="257"/>
      <c r="Q41" s="257"/>
      <c r="R41" s="258"/>
      <c r="S41" s="257"/>
      <c r="T41" s="257"/>
      <c r="U41" s="259"/>
      <c r="V41" s="5"/>
    </row>
    <row r="42" spans="2:22" ht="9.75" customHeight="1" x14ac:dyDescent="0.2">
      <c r="B42" s="364">
        <v>10</v>
      </c>
      <c r="C42" s="365" t="str">
        <f>'Planejamento - h10'!D66</f>
        <v>SINALIZAÇÃO HORIZONTAL DAS TAXIS</v>
      </c>
      <c r="D42" s="43"/>
      <c r="E42" s="29"/>
      <c r="F42" s="94"/>
      <c r="G42" s="94"/>
      <c r="H42" s="94"/>
      <c r="I42" s="102"/>
      <c r="J42" s="94"/>
      <c r="K42" s="94"/>
      <c r="L42" s="94"/>
      <c r="M42" s="102"/>
      <c r="N42" s="94"/>
      <c r="O42" s="94"/>
      <c r="P42" s="94"/>
      <c r="Q42" s="94"/>
      <c r="R42" s="102"/>
      <c r="S42" s="94"/>
      <c r="T42" s="94"/>
      <c r="U42" s="32"/>
      <c r="V42" s="5"/>
    </row>
    <row r="43" spans="2:22" ht="9.75" customHeight="1" x14ac:dyDescent="0.2">
      <c r="B43" s="364"/>
      <c r="C43" s="365"/>
      <c r="D43" s="43"/>
      <c r="E43" s="29"/>
      <c r="F43" s="94"/>
      <c r="G43" s="94"/>
      <c r="H43" s="94"/>
      <c r="I43" s="102"/>
      <c r="J43" s="94"/>
      <c r="K43" s="110"/>
      <c r="L43" s="110"/>
      <c r="M43" s="109"/>
      <c r="N43" s="110"/>
      <c r="O43" s="110"/>
      <c r="P43" s="110"/>
      <c r="Q43" s="94"/>
      <c r="R43" s="102"/>
      <c r="S43" s="94"/>
      <c r="T43" s="94"/>
      <c r="U43" s="32"/>
      <c r="V43" s="5"/>
    </row>
    <row r="44" spans="2:22" ht="9.75" customHeight="1" x14ac:dyDescent="0.2">
      <c r="B44" s="400"/>
      <c r="C44" s="401"/>
      <c r="D44" s="43"/>
      <c r="E44" s="104"/>
      <c r="F44" s="105"/>
      <c r="G44" s="105"/>
      <c r="H44" s="105"/>
      <c r="I44" s="106"/>
      <c r="J44" s="105"/>
      <c r="K44" s="105"/>
      <c r="L44" s="105"/>
      <c r="M44" s="106"/>
      <c r="N44" s="105"/>
      <c r="O44" s="105"/>
      <c r="P44" s="105"/>
      <c r="Q44" s="105"/>
      <c r="R44" s="106"/>
      <c r="S44" s="105"/>
      <c r="T44" s="105"/>
      <c r="U44" s="107"/>
      <c r="V44" s="5"/>
    </row>
    <row r="45" spans="2:22" ht="9.75" customHeight="1" x14ac:dyDescent="0.2">
      <c r="B45" s="367">
        <v>11</v>
      </c>
      <c r="C45" s="369" t="s">
        <v>121</v>
      </c>
      <c r="D45" s="372">
        <v>0</v>
      </c>
      <c r="E45" s="27"/>
      <c r="F45" s="90"/>
      <c r="G45" s="90"/>
      <c r="H45" s="90"/>
      <c r="I45" s="99"/>
      <c r="J45" s="90"/>
      <c r="K45" s="90"/>
      <c r="L45" s="90"/>
      <c r="M45" s="99"/>
      <c r="N45" s="90"/>
      <c r="O45" s="90"/>
      <c r="P45" s="90"/>
      <c r="Q45" s="90"/>
      <c r="R45" s="99"/>
      <c r="S45" s="90"/>
      <c r="T45" s="90"/>
      <c r="U45" s="31"/>
    </row>
    <row r="46" spans="2:22" ht="9.75" customHeight="1" x14ac:dyDescent="0.2">
      <c r="B46" s="367"/>
      <c r="C46" s="370"/>
      <c r="D46" s="366"/>
      <c r="E46" s="28"/>
      <c r="F46" s="91"/>
      <c r="G46" s="91"/>
      <c r="H46" s="91"/>
      <c r="I46" s="100"/>
      <c r="J46" s="91"/>
      <c r="K46" s="91"/>
      <c r="L46" s="91"/>
      <c r="M46" s="100"/>
      <c r="N46" s="91"/>
      <c r="O46" s="91"/>
      <c r="P46" s="91"/>
      <c r="Q46" s="93"/>
      <c r="R46" s="108"/>
      <c r="S46" s="93"/>
      <c r="T46" s="93"/>
      <c r="U46" s="268"/>
    </row>
    <row r="47" spans="2:22" ht="9.75" customHeight="1" thickBot="1" x14ac:dyDescent="0.25">
      <c r="B47" s="368"/>
      <c r="C47" s="371"/>
      <c r="D47" s="373"/>
      <c r="E47" s="30"/>
      <c r="F47" s="95"/>
      <c r="G47" s="95"/>
      <c r="H47" s="95"/>
      <c r="I47" s="103"/>
      <c r="J47" s="95"/>
      <c r="K47" s="95"/>
      <c r="L47" s="95"/>
      <c r="M47" s="103"/>
      <c r="N47" s="95"/>
      <c r="O47" s="95"/>
      <c r="P47" s="95"/>
      <c r="Q47" s="95"/>
      <c r="R47" s="103"/>
      <c r="S47" s="95"/>
      <c r="T47" s="95"/>
      <c r="U47" s="34"/>
    </row>
    <row r="48" spans="2:22" hidden="1" x14ac:dyDescent="0.2">
      <c r="B48" s="360" t="s">
        <v>5</v>
      </c>
      <c r="C48" s="361"/>
      <c r="D48" s="36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</sheetData>
  <mergeCells count="50">
    <mergeCell ref="E1:Q1"/>
    <mergeCell ref="E2:Q2"/>
    <mergeCell ref="E3:Q3"/>
    <mergeCell ref="E4:Q4"/>
    <mergeCell ref="B5:U5"/>
    <mergeCell ref="B15:B17"/>
    <mergeCell ref="C15:C17"/>
    <mergeCell ref="D15:D17"/>
    <mergeCell ref="M7:Q7"/>
    <mergeCell ref="R7:U7"/>
    <mergeCell ref="B6:B8"/>
    <mergeCell ref="C6:C8"/>
    <mergeCell ref="E6:U6"/>
    <mergeCell ref="E7:H7"/>
    <mergeCell ref="I7:L7"/>
    <mergeCell ref="B9:B11"/>
    <mergeCell ref="C9:C11"/>
    <mergeCell ref="B12:B14"/>
    <mergeCell ref="C12:C14"/>
    <mergeCell ref="D12:D14"/>
    <mergeCell ref="B30:B32"/>
    <mergeCell ref="C30:C32"/>
    <mergeCell ref="D30:D32"/>
    <mergeCell ref="B18:B20"/>
    <mergeCell ref="C18:C20"/>
    <mergeCell ref="D18:D20"/>
    <mergeCell ref="B21:B23"/>
    <mergeCell ref="C21:C23"/>
    <mergeCell ref="D21:D23"/>
    <mergeCell ref="B24:B26"/>
    <mergeCell ref="C24:C26"/>
    <mergeCell ref="D24:D26"/>
    <mergeCell ref="B27:B29"/>
    <mergeCell ref="C27:C29"/>
    <mergeCell ref="B48:D48"/>
    <mergeCell ref="D27:D29"/>
    <mergeCell ref="B39:B41"/>
    <mergeCell ref="C39:C41"/>
    <mergeCell ref="D39:D41"/>
    <mergeCell ref="B42:B44"/>
    <mergeCell ref="C42:C44"/>
    <mergeCell ref="B45:B47"/>
    <mergeCell ref="C45:C47"/>
    <mergeCell ref="D45:D47"/>
    <mergeCell ref="B33:B35"/>
    <mergeCell ref="C33:C35"/>
    <mergeCell ref="D33:D35"/>
    <mergeCell ref="B36:B38"/>
    <mergeCell ref="C36:C38"/>
    <mergeCell ref="D36:D38"/>
  </mergeCells>
  <printOptions horizontalCentered="1" verticalCentered="1"/>
  <pageMargins left="0.19685039370078741" right="0.19685039370078741" top="0.47244094488188981" bottom="0.35433070866141736" header="0.62992125984251968" footer="0.15748031496062992"/>
  <pageSetup paperSize="9" scale="65" fitToHeight="1000" orientation="landscape" r:id="rId1"/>
  <headerFooter alignWithMargins="0">
    <oddHeader>&amp;R&amp;9&amp;P/&amp;N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G25" workbookViewId="0">
      <selection activeCell="P48" sqref="P48"/>
    </sheetView>
  </sheetViews>
  <sheetFormatPr defaultColWidth="25.5546875" defaultRowHeight="12" x14ac:dyDescent="0.2"/>
  <cols>
    <col min="1" max="1" width="4.88671875" style="18" customWidth="1"/>
    <col min="2" max="2" width="3.109375" style="18" customWidth="1"/>
    <col min="3" max="3" width="5.77734375" style="18" hidden="1" customWidth="1"/>
    <col min="4" max="4" width="8.5546875" style="19" customWidth="1"/>
    <col min="5" max="5" width="11.44140625" style="18" customWidth="1"/>
    <col min="6" max="6" width="25.5546875" style="18"/>
    <col min="7" max="7" width="3.6640625" style="18" customWidth="1"/>
    <col min="8" max="8" width="3.44140625" style="18" customWidth="1"/>
    <col min="9" max="9" width="8.77734375" style="18" customWidth="1"/>
    <col min="10" max="10" width="3.109375" style="18" hidden="1" customWidth="1"/>
    <col min="11" max="11" width="3.33203125" style="18" hidden="1" customWidth="1"/>
    <col min="12" max="12" width="4" style="18" hidden="1" customWidth="1"/>
    <col min="13" max="13" width="8.6640625" style="18" hidden="1" customWidth="1"/>
    <col min="14" max="14" width="0" style="18" hidden="1" customWidth="1"/>
    <col min="15" max="15" width="10.33203125" style="18" customWidth="1"/>
    <col min="16" max="16" width="13.33203125" style="18" customWidth="1"/>
    <col min="17" max="17" width="7.21875" style="18" bestFit="1" customWidth="1"/>
    <col min="18" max="19" width="8.77734375" style="18" customWidth="1"/>
    <col min="20" max="20" width="7.21875" style="18" customWidth="1"/>
    <col min="21" max="21" width="12.109375" style="18" customWidth="1"/>
    <col min="22" max="22" width="22.33203125" style="18" customWidth="1"/>
    <col min="23" max="23" width="16.77734375" style="18" customWidth="1"/>
    <col min="24" max="16384" width="25.5546875" style="18"/>
  </cols>
  <sheetData>
    <row r="1" spans="1:23" ht="38.25" x14ac:dyDescent="0.2">
      <c r="A1" s="407" t="s">
        <v>7</v>
      </c>
      <c r="B1" s="407"/>
      <c r="C1" s="45" t="s">
        <v>8</v>
      </c>
      <c r="D1" s="408" t="s">
        <v>9</v>
      </c>
      <c r="E1" s="408"/>
      <c r="F1" s="408"/>
      <c r="G1" s="408" t="s">
        <v>10</v>
      </c>
      <c r="H1" s="408"/>
      <c r="I1" s="45" t="s">
        <v>11</v>
      </c>
      <c r="J1" s="408" t="s">
        <v>12</v>
      </c>
      <c r="K1" s="408"/>
      <c r="L1" s="408"/>
      <c r="M1" s="45" t="s">
        <v>13</v>
      </c>
      <c r="N1" s="45" t="s">
        <v>13</v>
      </c>
      <c r="O1" s="45" t="s">
        <v>127</v>
      </c>
      <c r="P1" s="45" t="s">
        <v>130</v>
      </c>
      <c r="Q1" s="45" t="s">
        <v>133</v>
      </c>
      <c r="R1" s="45" t="s">
        <v>160</v>
      </c>
      <c r="S1" s="45" t="s">
        <v>139</v>
      </c>
      <c r="T1" s="45" t="s">
        <v>162</v>
      </c>
      <c r="U1" s="45" t="s">
        <v>161</v>
      </c>
      <c r="V1" s="45" t="s">
        <v>128</v>
      </c>
    </row>
    <row r="2" spans="1:23" x14ac:dyDescent="0.2">
      <c r="A2" s="409" t="s">
        <v>14</v>
      </c>
      <c r="B2" s="409"/>
      <c r="C2" s="48"/>
      <c r="D2" s="409" t="s">
        <v>3</v>
      </c>
      <c r="E2" s="409"/>
      <c r="F2" s="409"/>
      <c r="G2" s="409"/>
      <c r="H2" s="409"/>
      <c r="I2" s="409"/>
      <c r="J2" s="409"/>
      <c r="K2" s="409"/>
      <c r="L2" s="409"/>
      <c r="M2" s="49">
        <v>634730.5</v>
      </c>
      <c r="N2" s="50"/>
      <c r="O2" s="50"/>
      <c r="P2" s="50"/>
      <c r="Q2" s="50"/>
      <c r="R2" s="50"/>
      <c r="S2" s="50"/>
      <c r="T2" s="50"/>
      <c r="U2" s="50"/>
      <c r="V2" s="50"/>
    </row>
    <row r="3" spans="1:23" x14ac:dyDescent="0.2">
      <c r="A3" s="410" t="s">
        <v>15</v>
      </c>
      <c r="B3" s="410"/>
      <c r="C3" s="51">
        <v>41800</v>
      </c>
      <c r="D3" s="410" t="s">
        <v>16</v>
      </c>
      <c r="E3" s="410"/>
      <c r="F3" s="410"/>
      <c r="G3" s="411" t="s">
        <v>17</v>
      </c>
      <c r="H3" s="411"/>
      <c r="I3" s="52">
        <v>1</v>
      </c>
      <c r="J3" s="412">
        <v>7327.93</v>
      </c>
      <c r="K3" s="413"/>
      <c r="L3" s="413"/>
      <c r="M3" s="53">
        <v>7327.93</v>
      </c>
      <c r="N3" s="50"/>
      <c r="O3" s="54"/>
      <c r="P3" s="55"/>
      <c r="Q3" s="55"/>
      <c r="R3" s="55"/>
      <c r="S3" s="55"/>
      <c r="T3" s="55"/>
      <c r="U3" s="55"/>
      <c r="V3" s="56"/>
    </row>
    <row r="4" spans="1:23" x14ac:dyDescent="0.2">
      <c r="A4" s="410" t="s">
        <v>18</v>
      </c>
      <c r="B4" s="410"/>
      <c r="C4" s="51">
        <v>41800</v>
      </c>
      <c r="D4" s="410" t="s">
        <v>16</v>
      </c>
      <c r="E4" s="410"/>
      <c r="F4" s="410"/>
      <c r="G4" s="411" t="s">
        <v>17</v>
      </c>
      <c r="H4" s="411"/>
      <c r="I4" s="52">
        <v>1</v>
      </c>
      <c r="J4" s="412">
        <v>7327.93</v>
      </c>
      <c r="K4" s="413"/>
      <c r="L4" s="413"/>
      <c r="M4" s="53">
        <v>7327.93</v>
      </c>
      <c r="N4" s="50"/>
      <c r="O4" s="47"/>
      <c r="P4" s="57"/>
      <c r="Q4" s="57"/>
      <c r="R4" s="57"/>
      <c r="S4" s="57"/>
      <c r="T4" s="57"/>
      <c r="U4" s="57"/>
      <c r="V4" s="58"/>
    </row>
    <row r="5" spans="1:23" x14ac:dyDescent="0.2">
      <c r="A5" s="410" t="s">
        <v>19</v>
      </c>
      <c r="B5" s="410"/>
      <c r="C5" s="51">
        <v>40178</v>
      </c>
      <c r="D5" s="410" t="s">
        <v>20</v>
      </c>
      <c r="E5" s="410"/>
      <c r="F5" s="410"/>
      <c r="G5" s="411" t="s">
        <v>21</v>
      </c>
      <c r="H5" s="411"/>
      <c r="I5" s="59">
        <v>12</v>
      </c>
      <c r="J5" s="412">
        <v>3518.31</v>
      </c>
      <c r="K5" s="413"/>
      <c r="L5" s="413"/>
      <c r="M5" s="60">
        <v>42219.72</v>
      </c>
      <c r="N5" s="50"/>
      <c r="O5" s="47"/>
      <c r="P5" s="57"/>
      <c r="Q5" s="57"/>
      <c r="R5" s="57"/>
      <c r="S5" s="57"/>
      <c r="T5" s="57"/>
      <c r="U5" s="57"/>
      <c r="V5" s="58"/>
    </row>
    <row r="6" spans="1:23" x14ac:dyDescent="0.2">
      <c r="A6" s="410" t="s">
        <v>22</v>
      </c>
      <c r="B6" s="410"/>
      <c r="C6" s="61">
        <v>5325</v>
      </c>
      <c r="D6" s="410" t="s">
        <v>23</v>
      </c>
      <c r="E6" s="410"/>
      <c r="F6" s="410"/>
      <c r="G6" s="411" t="s">
        <v>24</v>
      </c>
      <c r="H6" s="411"/>
      <c r="I6" s="59">
        <v>18</v>
      </c>
      <c r="J6" s="414">
        <v>279.05</v>
      </c>
      <c r="K6" s="413"/>
      <c r="L6" s="413"/>
      <c r="M6" s="53">
        <v>5022.8999999999996</v>
      </c>
      <c r="N6" s="50"/>
      <c r="O6" s="47"/>
      <c r="P6" s="57"/>
      <c r="Q6" s="57"/>
      <c r="R6" s="57"/>
      <c r="S6" s="57"/>
      <c r="T6" s="57"/>
      <c r="U6" s="57"/>
      <c r="V6" s="58"/>
    </row>
    <row r="7" spans="1:23" x14ac:dyDescent="0.2">
      <c r="A7" s="410" t="s">
        <v>25</v>
      </c>
      <c r="B7" s="410"/>
      <c r="C7" s="51">
        <v>41768</v>
      </c>
      <c r="D7" s="410" t="s">
        <v>26</v>
      </c>
      <c r="E7" s="410"/>
      <c r="F7" s="410"/>
      <c r="G7" s="411" t="s">
        <v>21</v>
      </c>
      <c r="H7" s="411"/>
      <c r="I7" s="59">
        <v>12</v>
      </c>
      <c r="J7" s="415">
        <v>39759.69</v>
      </c>
      <c r="K7" s="413"/>
      <c r="L7" s="413"/>
      <c r="M7" s="62">
        <v>477116.28</v>
      </c>
      <c r="N7" s="50"/>
      <c r="O7" s="47"/>
      <c r="P7" s="57"/>
      <c r="Q7" s="57"/>
      <c r="R7" s="57"/>
      <c r="S7" s="57"/>
      <c r="T7" s="57"/>
      <c r="U7" s="57"/>
      <c r="V7" s="58"/>
    </row>
    <row r="8" spans="1:23" x14ac:dyDescent="0.2">
      <c r="A8" s="410" t="s">
        <v>27</v>
      </c>
      <c r="B8" s="410"/>
      <c r="C8" s="51">
        <v>40180</v>
      </c>
      <c r="D8" s="410" t="s">
        <v>28</v>
      </c>
      <c r="E8" s="410"/>
      <c r="F8" s="410"/>
      <c r="G8" s="411" t="s">
        <v>17</v>
      </c>
      <c r="H8" s="411"/>
      <c r="I8" s="52">
        <v>1</v>
      </c>
      <c r="J8" s="414">
        <v>267.18</v>
      </c>
      <c r="K8" s="413"/>
      <c r="L8" s="413"/>
      <c r="M8" s="63">
        <v>267.18</v>
      </c>
      <c r="N8" s="50"/>
      <c r="O8" s="47"/>
      <c r="P8" s="57"/>
      <c r="Q8" s="57"/>
      <c r="R8" s="57"/>
      <c r="S8" s="57"/>
      <c r="T8" s="57"/>
      <c r="U8" s="57"/>
      <c r="V8" s="58"/>
    </row>
    <row r="9" spans="1:23" x14ac:dyDescent="0.2">
      <c r="A9" s="410" t="s">
        <v>29</v>
      </c>
      <c r="B9" s="410"/>
      <c r="C9" s="51">
        <v>40181</v>
      </c>
      <c r="D9" s="410" t="s">
        <v>30</v>
      </c>
      <c r="E9" s="410"/>
      <c r="F9" s="410"/>
      <c r="G9" s="411" t="s">
        <v>17</v>
      </c>
      <c r="H9" s="411"/>
      <c r="I9" s="52">
        <v>1</v>
      </c>
      <c r="J9" s="412">
        <v>1262.81</v>
      </c>
      <c r="K9" s="413"/>
      <c r="L9" s="413"/>
      <c r="M9" s="53">
        <v>1262.81</v>
      </c>
      <c r="N9" s="50"/>
      <c r="O9" s="47"/>
      <c r="P9" s="57"/>
      <c r="Q9" s="57"/>
      <c r="R9" s="57"/>
      <c r="S9" s="57"/>
      <c r="T9" s="57"/>
      <c r="U9" s="57"/>
      <c r="V9" s="58"/>
    </row>
    <row r="10" spans="1:23" x14ac:dyDescent="0.2">
      <c r="A10" s="410" t="s">
        <v>31</v>
      </c>
      <c r="B10" s="410"/>
      <c r="C10" s="61">
        <v>8089</v>
      </c>
      <c r="D10" s="410" t="s">
        <v>32</v>
      </c>
      <c r="E10" s="410"/>
      <c r="F10" s="410"/>
      <c r="G10" s="411" t="s">
        <v>33</v>
      </c>
      <c r="H10" s="411"/>
      <c r="I10" s="52">
        <v>1</v>
      </c>
      <c r="J10" s="412">
        <v>1041.75</v>
      </c>
      <c r="K10" s="413"/>
      <c r="L10" s="413"/>
      <c r="M10" s="53">
        <v>1041.75</v>
      </c>
      <c r="N10" s="50"/>
      <c r="O10" s="47"/>
      <c r="P10" s="57"/>
      <c r="Q10" s="57"/>
      <c r="R10" s="57"/>
      <c r="S10" s="57"/>
      <c r="T10" s="57"/>
      <c r="U10" s="57"/>
      <c r="V10" s="58"/>
    </row>
    <row r="11" spans="1:23" x14ac:dyDescent="0.2">
      <c r="A11" s="410" t="s">
        <v>34</v>
      </c>
      <c r="B11" s="410"/>
      <c r="C11" s="51">
        <v>41772</v>
      </c>
      <c r="D11" s="410" t="s">
        <v>35</v>
      </c>
      <c r="E11" s="410"/>
      <c r="F11" s="410"/>
      <c r="G11" s="411" t="s">
        <v>21</v>
      </c>
      <c r="H11" s="411"/>
      <c r="I11" s="59">
        <v>12</v>
      </c>
      <c r="J11" s="412">
        <v>7762</v>
      </c>
      <c r="K11" s="413"/>
      <c r="L11" s="413"/>
      <c r="M11" s="60">
        <v>93144</v>
      </c>
      <c r="N11" s="50"/>
      <c r="O11" s="47"/>
      <c r="P11" s="57"/>
      <c r="Q11" s="57"/>
      <c r="R11" s="57"/>
      <c r="S11" s="57"/>
      <c r="T11" s="57"/>
      <c r="U11" s="57"/>
      <c r="V11" s="58"/>
    </row>
    <row r="12" spans="1:23" ht="12" customHeight="1" x14ac:dyDescent="0.2">
      <c r="A12" s="421" t="s">
        <v>36</v>
      </c>
      <c r="B12" s="421"/>
      <c r="C12" s="155"/>
      <c r="D12" s="421" t="s">
        <v>151</v>
      </c>
      <c r="E12" s="421"/>
      <c r="F12" s="421"/>
      <c r="G12" s="421"/>
      <c r="H12" s="421"/>
      <c r="I12" s="421"/>
      <c r="J12" s="421"/>
      <c r="K12" s="421"/>
      <c r="L12" s="421"/>
      <c r="M12" s="156">
        <v>293139</v>
      </c>
      <c r="N12" s="157"/>
      <c r="O12" s="158"/>
      <c r="P12" s="159"/>
      <c r="Q12" s="159"/>
      <c r="R12" s="159"/>
      <c r="S12" s="159"/>
      <c r="T12" s="159"/>
      <c r="U12" s="160">
        <v>1</v>
      </c>
      <c r="V12" s="161"/>
    </row>
    <row r="13" spans="1:23" ht="12" customHeight="1" x14ac:dyDescent="0.2">
      <c r="A13" s="416" t="s">
        <v>37</v>
      </c>
      <c r="B13" s="416"/>
      <c r="C13" s="162">
        <v>25332</v>
      </c>
      <c r="D13" s="416" t="s">
        <v>38</v>
      </c>
      <c r="E13" s="416"/>
      <c r="F13" s="416"/>
      <c r="G13" s="417" t="s">
        <v>39</v>
      </c>
      <c r="H13" s="417"/>
      <c r="I13" s="163">
        <v>450</v>
      </c>
      <c r="J13" s="418">
        <v>130.4</v>
      </c>
      <c r="K13" s="419"/>
      <c r="L13" s="419"/>
      <c r="M13" s="164">
        <v>58680</v>
      </c>
      <c r="N13" s="157"/>
      <c r="O13" s="158" t="s">
        <v>129</v>
      </c>
      <c r="P13" s="165">
        <v>11</v>
      </c>
      <c r="Q13" s="166">
        <f>I13/P13</f>
        <v>40.909090909090907</v>
      </c>
      <c r="R13" s="159">
        <v>55</v>
      </c>
      <c r="S13" s="159"/>
      <c r="T13" s="167">
        <f>Q13/R13</f>
        <v>0.74380165289256195</v>
      </c>
      <c r="U13" s="159"/>
      <c r="V13" s="161"/>
      <c r="W13" s="18" t="s">
        <v>159</v>
      </c>
    </row>
    <row r="14" spans="1:23" ht="12" customHeight="1" x14ac:dyDescent="0.2">
      <c r="A14" s="416" t="s">
        <v>40</v>
      </c>
      <c r="B14" s="416"/>
      <c r="C14" s="162">
        <v>40257</v>
      </c>
      <c r="D14" s="416" t="s">
        <v>41</v>
      </c>
      <c r="E14" s="416"/>
      <c r="F14" s="416"/>
      <c r="G14" s="417" t="s">
        <v>24</v>
      </c>
      <c r="H14" s="417"/>
      <c r="I14" s="168">
        <v>4500</v>
      </c>
      <c r="J14" s="420">
        <v>0.7</v>
      </c>
      <c r="K14" s="419"/>
      <c r="L14" s="419"/>
      <c r="M14" s="169">
        <v>3150</v>
      </c>
      <c r="N14" s="157"/>
      <c r="O14" s="158" t="s">
        <v>131</v>
      </c>
      <c r="P14" s="165">
        <v>1687</v>
      </c>
      <c r="Q14" s="166">
        <f t="shared" ref="Q14:Q15" si="0">I14/P14</f>
        <v>2.6674570243034972</v>
      </c>
      <c r="R14" s="159">
        <v>55</v>
      </c>
      <c r="S14" s="159"/>
      <c r="T14" s="167">
        <f t="shared" ref="T14:T15" si="1">Q14/R14</f>
        <v>4.849921862369995E-2</v>
      </c>
      <c r="U14" s="159"/>
      <c r="V14" s="161"/>
      <c r="W14" s="18">
        <v>450</v>
      </c>
    </row>
    <row r="15" spans="1:23" ht="12" customHeight="1" x14ac:dyDescent="0.2">
      <c r="A15" s="416" t="s">
        <v>42</v>
      </c>
      <c r="B15" s="416"/>
      <c r="C15" s="162">
        <v>40277</v>
      </c>
      <c r="D15" s="416" t="s">
        <v>43</v>
      </c>
      <c r="E15" s="416"/>
      <c r="F15" s="416"/>
      <c r="G15" s="417" t="s">
        <v>44</v>
      </c>
      <c r="H15" s="417"/>
      <c r="I15" s="168">
        <v>1125</v>
      </c>
      <c r="J15" s="418">
        <v>193.52</v>
      </c>
      <c r="K15" s="419"/>
      <c r="L15" s="419"/>
      <c r="M15" s="170">
        <v>217710</v>
      </c>
      <c r="N15" s="157"/>
      <c r="O15" s="158" t="s">
        <v>132</v>
      </c>
      <c r="P15" s="165">
        <v>75</v>
      </c>
      <c r="Q15" s="166">
        <f t="shared" si="0"/>
        <v>15</v>
      </c>
      <c r="R15" s="159">
        <v>55</v>
      </c>
      <c r="S15" s="159"/>
      <c r="T15" s="167">
        <f t="shared" si="1"/>
        <v>0.27272727272727271</v>
      </c>
      <c r="U15" s="159"/>
      <c r="V15" s="161"/>
      <c r="W15" s="18" t="s">
        <v>146</v>
      </c>
    </row>
    <row r="16" spans="1:23" ht="12" customHeight="1" x14ac:dyDescent="0.2">
      <c r="A16" s="416" t="s">
        <v>123</v>
      </c>
      <c r="B16" s="416"/>
      <c r="C16" s="162">
        <v>40198</v>
      </c>
      <c r="D16" s="416" t="s">
        <v>67</v>
      </c>
      <c r="E16" s="416"/>
      <c r="F16" s="416"/>
      <c r="G16" s="417" t="s">
        <v>39</v>
      </c>
      <c r="H16" s="417"/>
      <c r="I16" s="163">
        <v>450</v>
      </c>
      <c r="J16" s="427">
        <v>30.22</v>
      </c>
      <c r="K16" s="419"/>
      <c r="L16" s="419"/>
      <c r="M16" s="164">
        <v>13599</v>
      </c>
      <c r="N16" s="157"/>
      <c r="O16" s="158"/>
      <c r="P16" s="159"/>
      <c r="Q16" s="159"/>
      <c r="R16" s="159"/>
      <c r="S16" s="159"/>
      <c r="T16" s="159"/>
      <c r="U16" s="159"/>
      <c r="V16" s="161"/>
      <c r="W16" s="46">
        <f>Q13+Q14+Q15</f>
        <v>58.576547933394401</v>
      </c>
    </row>
    <row r="17" spans="1:24" ht="120" x14ac:dyDescent="0.2">
      <c r="A17" s="472">
        <v>3</v>
      </c>
      <c r="B17" s="472"/>
      <c r="C17" s="64"/>
      <c r="D17" s="472" t="s">
        <v>147</v>
      </c>
      <c r="E17" s="472"/>
      <c r="F17" s="472"/>
      <c r="G17" s="423"/>
      <c r="H17" s="423"/>
      <c r="I17" s="70"/>
      <c r="J17" s="426"/>
      <c r="K17" s="425"/>
      <c r="L17" s="425"/>
      <c r="M17" s="71"/>
      <c r="N17" s="65"/>
      <c r="O17" s="66"/>
      <c r="P17" s="67"/>
      <c r="Q17" s="67"/>
      <c r="R17" s="67"/>
      <c r="S17" s="67"/>
      <c r="T17" s="67"/>
      <c r="U17" s="68">
        <v>1</v>
      </c>
      <c r="V17" s="246" t="s">
        <v>180</v>
      </c>
    </row>
    <row r="18" spans="1:24" ht="23.25" customHeight="1" x14ac:dyDescent="0.2">
      <c r="A18" s="422" t="s">
        <v>107</v>
      </c>
      <c r="B18" s="422"/>
      <c r="C18" s="69">
        <v>25150</v>
      </c>
      <c r="D18" s="422" t="s">
        <v>108</v>
      </c>
      <c r="E18" s="422"/>
      <c r="F18" s="422"/>
      <c r="G18" s="423" t="s">
        <v>24</v>
      </c>
      <c r="H18" s="423"/>
      <c r="I18" s="70">
        <v>347.2</v>
      </c>
      <c r="J18" s="426">
        <v>11.54</v>
      </c>
      <c r="K18" s="425"/>
      <c r="L18" s="425"/>
      <c r="M18" s="74">
        <v>4006.69</v>
      </c>
      <c r="N18" s="65"/>
      <c r="O18" s="66" t="s">
        <v>136</v>
      </c>
      <c r="P18" s="75">
        <v>125</v>
      </c>
      <c r="Q18" s="72">
        <f t="shared" ref="Q18:Q19" si="2">I18/P18</f>
        <v>2.7776000000000001</v>
      </c>
      <c r="R18" s="67">
        <v>55</v>
      </c>
      <c r="S18" s="67"/>
      <c r="T18" s="72">
        <f>Q18/R18</f>
        <v>5.0501818181818182E-2</v>
      </c>
      <c r="U18" s="67"/>
      <c r="V18" s="153">
        <f>24*2+14</f>
        <v>62</v>
      </c>
      <c r="W18" s="18" t="s">
        <v>159</v>
      </c>
    </row>
    <row r="19" spans="1:24" ht="24.75" customHeight="1" x14ac:dyDescent="0.2">
      <c r="A19" s="422" t="s">
        <v>109</v>
      </c>
      <c r="B19" s="422"/>
      <c r="C19" s="69">
        <v>25152</v>
      </c>
      <c r="D19" s="422" t="s">
        <v>110</v>
      </c>
      <c r="E19" s="422"/>
      <c r="F19" s="422"/>
      <c r="G19" s="423" t="s">
        <v>24</v>
      </c>
      <c r="H19" s="423"/>
      <c r="I19" s="70">
        <v>730.2</v>
      </c>
      <c r="J19" s="426">
        <v>12.32</v>
      </c>
      <c r="K19" s="425"/>
      <c r="L19" s="425"/>
      <c r="M19" s="74">
        <v>8996.06</v>
      </c>
      <c r="N19" s="65"/>
      <c r="O19" s="66" t="s">
        <v>136</v>
      </c>
      <c r="P19" s="75">
        <v>125</v>
      </c>
      <c r="Q19" s="72">
        <f t="shared" si="2"/>
        <v>5.8416000000000006</v>
      </c>
      <c r="R19" s="67">
        <v>55</v>
      </c>
      <c r="S19" s="67"/>
      <c r="T19" s="72">
        <f>Q19/R19</f>
        <v>0.10621090909090911</v>
      </c>
      <c r="U19" s="67"/>
      <c r="V19" s="153"/>
      <c r="W19" s="18">
        <v>308</v>
      </c>
    </row>
    <row r="20" spans="1:24" ht="12" customHeight="1" x14ac:dyDescent="0.2">
      <c r="A20" s="422" t="s">
        <v>45</v>
      </c>
      <c r="B20" s="422"/>
      <c r="C20" s="76">
        <v>8080</v>
      </c>
      <c r="D20" s="422" t="s">
        <v>46</v>
      </c>
      <c r="E20" s="422"/>
      <c r="F20" s="422"/>
      <c r="G20" s="423" t="s">
        <v>39</v>
      </c>
      <c r="H20" s="423"/>
      <c r="I20" s="70">
        <v>308.7</v>
      </c>
      <c r="J20" s="424">
        <v>102.23</v>
      </c>
      <c r="K20" s="425"/>
      <c r="L20" s="425"/>
      <c r="M20" s="71">
        <v>31558.400000000001</v>
      </c>
      <c r="N20" s="65"/>
      <c r="O20" s="66"/>
      <c r="P20" s="67"/>
      <c r="Q20" s="72"/>
      <c r="R20" s="67"/>
      <c r="S20" s="67"/>
      <c r="T20" s="73"/>
      <c r="U20" s="67"/>
      <c r="V20" s="153"/>
      <c r="W20" s="18" t="s">
        <v>146</v>
      </c>
    </row>
    <row r="21" spans="1:24" ht="12" customHeight="1" x14ac:dyDescent="0.2">
      <c r="A21" s="422" t="s">
        <v>47</v>
      </c>
      <c r="B21" s="422"/>
      <c r="C21" s="69">
        <v>40186</v>
      </c>
      <c r="D21" s="422" t="s">
        <v>48</v>
      </c>
      <c r="E21" s="422"/>
      <c r="F21" s="422"/>
      <c r="G21" s="423" t="s">
        <v>39</v>
      </c>
      <c r="H21" s="423"/>
      <c r="I21" s="70">
        <v>308.7</v>
      </c>
      <c r="J21" s="426">
        <v>30.22</v>
      </c>
      <c r="K21" s="425"/>
      <c r="L21" s="425"/>
      <c r="M21" s="74">
        <v>9328.91</v>
      </c>
      <c r="N21" s="65"/>
      <c r="O21" s="66"/>
      <c r="P21" s="67"/>
      <c r="Q21" s="67"/>
      <c r="R21" s="67"/>
      <c r="S21" s="67"/>
      <c r="T21" s="67"/>
      <c r="U21" s="67"/>
      <c r="V21" s="153"/>
      <c r="W21" s="46">
        <f>Q27</f>
        <v>71.79069767441861</v>
      </c>
    </row>
    <row r="22" spans="1:24" ht="12" customHeight="1" x14ac:dyDescent="0.2">
      <c r="A22" s="422" t="s">
        <v>49</v>
      </c>
      <c r="B22" s="422"/>
      <c r="C22" s="76">
        <v>6713</v>
      </c>
      <c r="D22" s="422" t="s">
        <v>50</v>
      </c>
      <c r="E22" s="422"/>
      <c r="F22" s="422"/>
      <c r="G22" s="423" t="s">
        <v>39</v>
      </c>
      <c r="H22" s="423"/>
      <c r="I22" s="70">
        <v>176.4</v>
      </c>
      <c r="J22" s="428">
        <v>5.38</v>
      </c>
      <c r="K22" s="425"/>
      <c r="L22" s="425"/>
      <c r="M22" s="77">
        <v>949.03</v>
      </c>
      <c r="N22" s="65"/>
      <c r="O22" s="66"/>
      <c r="P22" s="67"/>
      <c r="Q22" s="67"/>
      <c r="R22" s="67"/>
      <c r="S22" s="67"/>
      <c r="T22" s="67"/>
      <c r="U22" s="67"/>
      <c r="V22" s="153"/>
    </row>
    <row r="23" spans="1:24" ht="12" customHeight="1" x14ac:dyDescent="0.2">
      <c r="A23" s="422" t="s">
        <v>51</v>
      </c>
      <c r="B23" s="422"/>
      <c r="C23" s="69">
        <v>40259</v>
      </c>
      <c r="D23" s="422" t="s">
        <v>52</v>
      </c>
      <c r="E23" s="422"/>
      <c r="F23" s="422"/>
      <c r="G23" s="423" t="s">
        <v>53</v>
      </c>
      <c r="H23" s="423"/>
      <c r="I23" s="70">
        <v>882</v>
      </c>
      <c r="J23" s="428">
        <v>0.5</v>
      </c>
      <c r="K23" s="425"/>
      <c r="L23" s="425"/>
      <c r="M23" s="77">
        <v>441</v>
      </c>
      <c r="N23" s="65"/>
      <c r="O23" s="66"/>
      <c r="P23" s="67"/>
      <c r="Q23" s="67"/>
      <c r="R23" s="67"/>
      <c r="S23" s="67"/>
      <c r="T23" s="67"/>
      <c r="U23" s="67"/>
      <c r="V23" s="153"/>
      <c r="X23" s="269"/>
    </row>
    <row r="24" spans="1:24" ht="12" customHeight="1" x14ac:dyDescent="0.2">
      <c r="A24" s="422" t="s">
        <v>54</v>
      </c>
      <c r="B24" s="422"/>
      <c r="C24" s="69">
        <v>40257</v>
      </c>
      <c r="D24" s="422" t="s">
        <v>41</v>
      </c>
      <c r="E24" s="422"/>
      <c r="F24" s="422"/>
      <c r="G24" s="423" t="s">
        <v>24</v>
      </c>
      <c r="H24" s="423"/>
      <c r="I24" s="70">
        <v>882</v>
      </c>
      <c r="J24" s="428">
        <v>0.7</v>
      </c>
      <c r="K24" s="425"/>
      <c r="L24" s="425"/>
      <c r="M24" s="77">
        <v>617.4</v>
      </c>
      <c r="N24" s="65"/>
      <c r="O24" s="66"/>
      <c r="P24" s="67"/>
      <c r="Q24" s="67"/>
      <c r="R24" s="67"/>
      <c r="S24" s="67"/>
      <c r="T24" s="67"/>
      <c r="U24" s="67"/>
      <c r="V24" s="153"/>
    </row>
    <row r="25" spans="1:24" ht="12" customHeight="1" x14ac:dyDescent="0.2">
      <c r="A25" s="422" t="s">
        <v>56</v>
      </c>
      <c r="B25" s="422"/>
      <c r="C25" s="69">
        <v>41639</v>
      </c>
      <c r="D25" s="422" t="s">
        <v>57</v>
      </c>
      <c r="E25" s="422"/>
      <c r="F25" s="422"/>
      <c r="G25" s="423" t="s">
        <v>33</v>
      </c>
      <c r="H25" s="423"/>
      <c r="I25" s="78">
        <v>1</v>
      </c>
      <c r="J25" s="429">
        <v>22242.5</v>
      </c>
      <c r="K25" s="425"/>
      <c r="L25" s="425"/>
      <c r="M25" s="71">
        <v>22242.5</v>
      </c>
      <c r="N25" s="65"/>
      <c r="O25" s="66"/>
      <c r="P25" s="67"/>
      <c r="Q25" s="67"/>
      <c r="R25" s="67"/>
      <c r="S25" s="67"/>
      <c r="T25" s="67"/>
      <c r="U25" s="67"/>
      <c r="V25" s="153"/>
      <c r="X25" s="269"/>
    </row>
    <row r="26" spans="1:24" ht="12" customHeight="1" x14ac:dyDescent="0.2">
      <c r="A26" s="422" t="s">
        <v>58</v>
      </c>
      <c r="B26" s="422"/>
      <c r="C26" s="69">
        <v>40190</v>
      </c>
      <c r="D26" s="422" t="s">
        <v>59</v>
      </c>
      <c r="E26" s="422"/>
      <c r="F26" s="422"/>
      <c r="G26" s="423" t="s">
        <v>39</v>
      </c>
      <c r="H26" s="423"/>
      <c r="I26" s="70">
        <v>176.4</v>
      </c>
      <c r="J26" s="424">
        <v>127.09</v>
      </c>
      <c r="K26" s="425"/>
      <c r="L26" s="425"/>
      <c r="M26" s="71">
        <v>22418.68</v>
      </c>
      <c r="N26" s="65"/>
      <c r="O26" s="66"/>
      <c r="P26" s="67"/>
      <c r="Q26" s="67"/>
      <c r="R26" s="67"/>
      <c r="S26" s="67"/>
      <c r="T26" s="67"/>
      <c r="U26" s="67"/>
      <c r="V26" s="153"/>
    </row>
    <row r="27" spans="1:24" ht="24.75" customHeight="1" x14ac:dyDescent="0.2">
      <c r="A27" s="422" t="s">
        <v>60</v>
      </c>
      <c r="B27" s="422"/>
      <c r="C27" s="69">
        <v>23886</v>
      </c>
      <c r="D27" s="422" t="s">
        <v>61</v>
      </c>
      <c r="E27" s="422"/>
      <c r="F27" s="422"/>
      <c r="G27" s="423" t="s">
        <v>39</v>
      </c>
      <c r="H27" s="423"/>
      <c r="I27" s="70">
        <v>308.7</v>
      </c>
      <c r="J27" s="424">
        <v>281.41000000000003</v>
      </c>
      <c r="K27" s="425"/>
      <c r="L27" s="425"/>
      <c r="M27" s="71">
        <v>86871.27</v>
      </c>
      <c r="N27" s="65"/>
      <c r="O27" s="66" t="s">
        <v>138</v>
      </c>
      <c r="P27" s="67">
        <v>4.3</v>
      </c>
      <c r="Q27" s="72">
        <f t="shared" ref="Q27" si="3">I27/P27</f>
        <v>71.79069767441861</v>
      </c>
      <c r="R27" s="67">
        <v>55</v>
      </c>
      <c r="S27" s="67"/>
      <c r="T27" s="73">
        <f t="shared" ref="T27" si="4">Q27/R27</f>
        <v>1.3052854122621564</v>
      </c>
      <c r="U27" s="67"/>
      <c r="V27" s="153"/>
    </row>
    <row r="28" spans="1:24" ht="12" customHeight="1" x14ac:dyDescent="0.2">
      <c r="A28" s="422" t="s">
        <v>62</v>
      </c>
      <c r="B28" s="422"/>
      <c r="C28" s="69">
        <v>23857</v>
      </c>
      <c r="D28" s="422" t="s">
        <v>63</v>
      </c>
      <c r="E28" s="422"/>
      <c r="F28" s="422"/>
      <c r="G28" s="423" t="s">
        <v>53</v>
      </c>
      <c r="H28" s="423"/>
      <c r="I28" s="70">
        <v>742</v>
      </c>
      <c r="J28" s="428">
        <v>2.2799999999999998</v>
      </c>
      <c r="K28" s="425"/>
      <c r="L28" s="425"/>
      <c r="M28" s="74">
        <v>1691.76</v>
      </c>
      <c r="N28" s="65"/>
      <c r="O28" s="66"/>
      <c r="P28" s="67"/>
      <c r="Q28" s="67"/>
      <c r="R28" s="67"/>
      <c r="S28" s="67"/>
      <c r="T28" s="67"/>
      <c r="U28" s="67"/>
      <c r="V28" s="153"/>
    </row>
    <row r="29" spans="1:24" ht="12" customHeight="1" x14ac:dyDescent="0.2">
      <c r="A29" s="422"/>
      <c r="B29" s="422"/>
      <c r="C29" s="69"/>
      <c r="D29" s="422" t="s">
        <v>140</v>
      </c>
      <c r="E29" s="422"/>
      <c r="F29" s="422"/>
      <c r="G29" s="423"/>
      <c r="H29" s="423"/>
      <c r="I29" s="70"/>
      <c r="J29" s="428"/>
      <c r="K29" s="425"/>
      <c r="L29" s="425"/>
      <c r="M29" s="74"/>
      <c r="N29" s="65"/>
      <c r="O29" s="66"/>
      <c r="P29" s="67"/>
      <c r="Q29" s="67"/>
      <c r="R29" s="67"/>
      <c r="S29" s="67"/>
      <c r="T29" s="67">
        <v>7</v>
      </c>
      <c r="U29" s="67"/>
      <c r="V29" s="153"/>
    </row>
    <row r="30" spans="1:24" ht="12" customHeight="1" x14ac:dyDescent="0.2">
      <c r="A30" s="435" t="s">
        <v>55</v>
      </c>
      <c r="B30" s="435"/>
      <c r="C30" s="174"/>
      <c r="D30" s="435" t="s">
        <v>70</v>
      </c>
      <c r="E30" s="435"/>
      <c r="F30" s="435"/>
      <c r="G30" s="435"/>
      <c r="H30" s="435"/>
      <c r="I30" s="435"/>
      <c r="J30" s="435"/>
      <c r="K30" s="435"/>
      <c r="L30" s="435"/>
      <c r="M30" s="175"/>
      <c r="N30" s="176"/>
      <c r="O30" s="177"/>
      <c r="P30" s="178"/>
      <c r="Q30" s="178"/>
      <c r="R30" s="178"/>
      <c r="S30" s="178"/>
      <c r="T30" s="178"/>
      <c r="U30" s="179">
        <v>1</v>
      </c>
      <c r="V30" s="180"/>
      <c r="W30" s="18" t="s">
        <v>163</v>
      </c>
    </row>
    <row r="31" spans="1:24" ht="12" customHeight="1" x14ac:dyDescent="0.2">
      <c r="A31" s="430" t="s">
        <v>64</v>
      </c>
      <c r="B31" s="430"/>
      <c r="C31" s="174">
        <v>25332</v>
      </c>
      <c r="D31" s="430" t="s">
        <v>65</v>
      </c>
      <c r="E31" s="430"/>
      <c r="F31" s="430"/>
      <c r="G31" s="431" t="s">
        <v>39</v>
      </c>
      <c r="H31" s="431"/>
      <c r="I31" s="181">
        <v>236.25</v>
      </c>
      <c r="J31" s="432">
        <v>130.4</v>
      </c>
      <c r="K31" s="433"/>
      <c r="L31" s="433"/>
      <c r="M31" s="182">
        <v>30807</v>
      </c>
      <c r="N31" s="176"/>
      <c r="O31" s="177" t="str">
        <f>O13</f>
        <v>5 S 02 990 12</v>
      </c>
      <c r="P31" s="183">
        <f>P13</f>
        <v>11</v>
      </c>
      <c r="Q31" s="184">
        <f>I31/P31</f>
        <v>21.477272727272727</v>
      </c>
      <c r="R31" s="178">
        <v>55</v>
      </c>
      <c r="S31" s="178">
        <v>236.25</v>
      </c>
      <c r="T31" s="185">
        <f>Q31*R31</f>
        <v>1181.25</v>
      </c>
      <c r="U31" s="178"/>
      <c r="V31" s="180"/>
      <c r="W31" s="18">
        <v>590</v>
      </c>
    </row>
    <row r="32" spans="1:24" ht="12" customHeight="1" x14ac:dyDescent="0.2">
      <c r="A32" s="430" t="s">
        <v>66</v>
      </c>
      <c r="B32" s="430"/>
      <c r="C32" s="174">
        <v>40198</v>
      </c>
      <c r="D32" s="430" t="s">
        <v>67</v>
      </c>
      <c r="E32" s="430"/>
      <c r="F32" s="430"/>
      <c r="G32" s="431" t="s">
        <v>39</v>
      </c>
      <c r="H32" s="431"/>
      <c r="I32" s="181">
        <v>236.25</v>
      </c>
      <c r="J32" s="434">
        <v>30.22</v>
      </c>
      <c r="K32" s="433"/>
      <c r="L32" s="433"/>
      <c r="M32" s="175">
        <v>7139.48</v>
      </c>
      <c r="N32" s="176"/>
      <c r="O32" s="177"/>
      <c r="P32" s="178"/>
      <c r="Q32" s="178"/>
      <c r="R32" s="178">
        <v>55</v>
      </c>
      <c r="S32" s="178"/>
      <c r="T32" s="178"/>
      <c r="U32" s="178"/>
      <c r="V32" s="180"/>
      <c r="W32" s="18" t="s">
        <v>146</v>
      </c>
    </row>
    <row r="33" spans="1:23" ht="12" customHeight="1" x14ac:dyDescent="0.2">
      <c r="A33" s="430" t="s">
        <v>68</v>
      </c>
      <c r="B33" s="430"/>
      <c r="C33" s="174">
        <v>41488</v>
      </c>
      <c r="D33" s="430" t="s">
        <v>69</v>
      </c>
      <c r="E33" s="430"/>
      <c r="F33" s="430"/>
      <c r="G33" s="431" t="s">
        <v>24</v>
      </c>
      <c r="H33" s="431"/>
      <c r="I33" s="186">
        <v>4725</v>
      </c>
      <c r="J33" s="434">
        <v>28.46</v>
      </c>
      <c r="K33" s="433"/>
      <c r="L33" s="433"/>
      <c r="M33" s="187">
        <v>134473.5</v>
      </c>
      <c r="N33" s="176"/>
      <c r="O33" s="177" t="s">
        <v>135</v>
      </c>
      <c r="P33" s="183">
        <v>1200</v>
      </c>
      <c r="Q33" s="184">
        <f>I33/P33</f>
        <v>3.9375</v>
      </c>
      <c r="R33" s="178">
        <v>55</v>
      </c>
      <c r="S33" s="178"/>
      <c r="T33" s="185">
        <f>Q33/R33</f>
        <v>7.1590909090909094E-2</v>
      </c>
      <c r="U33" s="178"/>
      <c r="V33" s="180"/>
      <c r="W33" s="46">
        <f>SUM(Q31:Q37)</f>
        <v>37.706053884842682</v>
      </c>
    </row>
    <row r="34" spans="1:23" ht="12" customHeight="1" x14ac:dyDescent="0.2">
      <c r="A34" s="430" t="s">
        <v>71</v>
      </c>
      <c r="B34" s="430"/>
      <c r="C34" s="174">
        <v>40247</v>
      </c>
      <c r="D34" s="430" t="s">
        <v>72</v>
      </c>
      <c r="E34" s="430"/>
      <c r="F34" s="430"/>
      <c r="G34" s="431" t="s">
        <v>53</v>
      </c>
      <c r="H34" s="431"/>
      <c r="I34" s="186">
        <v>2571.4290000000001</v>
      </c>
      <c r="J34" s="434">
        <v>14.36</v>
      </c>
      <c r="K34" s="433"/>
      <c r="L34" s="433"/>
      <c r="M34" s="182">
        <v>36925.71</v>
      </c>
      <c r="N34" s="176"/>
      <c r="O34" s="177"/>
      <c r="P34" s="178"/>
      <c r="Q34" s="178"/>
      <c r="R34" s="178">
        <v>55</v>
      </c>
      <c r="S34" s="178"/>
      <c r="T34" s="178"/>
      <c r="U34" s="178"/>
      <c r="V34" s="180"/>
    </row>
    <row r="35" spans="1:23" ht="12" customHeight="1" x14ac:dyDescent="0.2">
      <c r="A35" s="430" t="s">
        <v>73</v>
      </c>
      <c r="B35" s="430"/>
      <c r="C35" s="174">
        <v>40257</v>
      </c>
      <c r="D35" s="430" t="s">
        <v>41</v>
      </c>
      <c r="E35" s="430"/>
      <c r="F35" s="430"/>
      <c r="G35" s="431" t="s">
        <v>24</v>
      </c>
      <c r="H35" s="431"/>
      <c r="I35" s="186">
        <v>4725</v>
      </c>
      <c r="J35" s="436">
        <v>0.7</v>
      </c>
      <c r="K35" s="433"/>
      <c r="L35" s="433"/>
      <c r="M35" s="175">
        <v>3307.5</v>
      </c>
      <c r="N35" s="176"/>
      <c r="O35" s="177" t="str">
        <f>O14</f>
        <v>5 S 02 400 00</v>
      </c>
      <c r="P35" s="183">
        <f>P14</f>
        <v>1687</v>
      </c>
      <c r="Q35" s="184">
        <f>I35/P35</f>
        <v>2.800829875518672</v>
      </c>
      <c r="R35" s="184">
        <v>55</v>
      </c>
      <c r="S35" s="178"/>
      <c r="T35" s="185">
        <f>Q35/R35</f>
        <v>5.0924179554884944E-2</v>
      </c>
      <c r="U35" s="178"/>
      <c r="V35" s="180"/>
    </row>
    <row r="36" spans="1:23" ht="12" customHeight="1" x14ac:dyDescent="0.2">
      <c r="A36" s="430" t="s">
        <v>74</v>
      </c>
      <c r="B36" s="430"/>
      <c r="C36" s="174">
        <v>41493</v>
      </c>
      <c r="D36" s="430" t="s">
        <v>75</v>
      </c>
      <c r="E36" s="430"/>
      <c r="F36" s="430"/>
      <c r="G36" s="431" t="s">
        <v>24</v>
      </c>
      <c r="H36" s="431"/>
      <c r="I36" s="186">
        <v>4725</v>
      </c>
      <c r="J36" s="434">
        <v>30.01</v>
      </c>
      <c r="K36" s="433"/>
      <c r="L36" s="433"/>
      <c r="M36" s="187">
        <v>141797.25</v>
      </c>
      <c r="N36" s="176"/>
      <c r="O36" s="177" t="s">
        <v>137</v>
      </c>
      <c r="P36" s="183">
        <v>2925</v>
      </c>
      <c r="Q36" s="184">
        <f>I36/P36</f>
        <v>1.6153846153846154</v>
      </c>
      <c r="R36" s="184">
        <v>55</v>
      </c>
      <c r="S36" s="178"/>
      <c r="T36" s="185">
        <f>Q36/R36</f>
        <v>2.937062937062937E-2</v>
      </c>
      <c r="U36" s="178"/>
      <c r="V36" s="180"/>
    </row>
    <row r="37" spans="1:23" ht="12" customHeight="1" x14ac:dyDescent="0.2">
      <c r="A37" s="430" t="s">
        <v>76</v>
      </c>
      <c r="B37" s="430"/>
      <c r="C37" s="174">
        <v>40277</v>
      </c>
      <c r="D37" s="430" t="s">
        <v>43</v>
      </c>
      <c r="E37" s="430"/>
      <c r="F37" s="430"/>
      <c r="G37" s="431" t="s">
        <v>44</v>
      </c>
      <c r="H37" s="431"/>
      <c r="I37" s="181">
        <v>590.63</v>
      </c>
      <c r="J37" s="432">
        <v>193.52</v>
      </c>
      <c r="K37" s="433"/>
      <c r="L37" s="433"/>
      <c r="M37" s="187">
        <v>114298.72</v>
      </c>
      <c r="N37" s="176"/>
      <c r="O37" s="177" t="str">
        <f>$O$15</f>
        <v>5 S 02 540 01</v>
      </c>
      <c r="P37" s="188">
        <f>$P$15</f>
        <v>75</v>
      </c>
      <c r="Q37" s="184">
        <f>I37/P37</f>
        <v>7.8750666666666662</v>
      </c>
      <c r="R37" s="178">
        <v>55</v>
      </c>
      <c r="S37" s="178">
        <v>590</v>
      </c>
      <c r="T37" s="185">
        <f>P37*R37</f>
        <v>4125</v>
      </c>
      <c r="U37" s="178"/>
      <c r="V37" s="180"/>
    </row>
    <row r="38" spans="1:23" ht="12" customHeight="1" x14ac:dyDescent="0.2">
      <c r="A38" s="437" t="s">
        <v>77</v>
      </c>
      <c r="B38" s="437"/>
      <c r="C38" s="189"/>
      <c r="D38" s="437" t="s">
        <v>78</v>
      </c>
      <c r="E38" s="437"/>
      <c r="F38" s="437"/>
      <c r="G38" s="437"/>
      <c r="H38" s="437"/>
      <c r="I38" s="437"/>
      <c r="J38" s="437"/>
      <c r="K38" s="437"/>
      <c r="L38" s="437"/>
      <c r="M38" s="190">
        <v>5823422.3499999996</v>
      </c>
      <c r="N38" s="191"/>
      <c r="O38" s="192"/>
      <c r="P38" s="193"/>
      <c r="Q38" s="193"/>
      <c r="R38" s="193"/>
      <c r="S38" s="193"/>
      <c r="T38" s="193"/>
      <c r="U38" s="194">
        <v>5</v>
      </c>
      <c r="V38" s="195"/>
    </row>
    <row r="39" spans="1:23" ht="12" customHeight="1" x14ac:dyDescent="0.2">
      <c r="A39" s="438" t="s">
        <v>79</v>
      </c>
      <c r="B39" s="438"/>
      <c r="C39" s="196">
        <v>41488</v>
      </c>
      <c r="D39" s="438" t="s">
        <v>69</v>
      </c>
      <c r="E39" s="438"/>
      <c r="F39" s="438"/>
      <c r="G39" s="439" t="s">
        <v>24</v>
      </c>
      <c r="H39" s="439"/>
      <c r="I39" s="197">
        <v>103500</v>
      </c>
      <c r="J39" s="440">
        <v>28.46</v>
      </c>
      <c r="K39" s="441"/>
      <c r="L39" s="441"/>
      <c r="M39" s="198">
        <v>2945610</v>
      </c>
      <c r="N39" s="191"/>
      <c r="O39" s="192" t="s">
        <v>135</v>
      </c>
      <c r="P39" s="199">
        <v>1200</v>
      </c>
      <c r="Q39" s="200">
        <f>I39/P39</f>
        <v>86.25</v>
      </c>
      <c r="R39" s="200">
        <f>S39/P39</f>
        <v>16.875</v>
      </c>
      <c r="S39" s="193">
        <f>W40*45</f>
        <v>20250</v>
      </c>
      <c r="T39" s="201">
        <f>Q39/R39</f>
        <v>5.1111111111111107</v>
      </c>
      <c r="U39" s="193"/>
      <c r="V39" s="195"/>
      <c r="W39" s="18" t="s">
        <v>145</v>
      </c>
    </row>
    <row r="40" spans="1:23" ht="12" customHeight="1" x14ac:dyDescent="0.2">
      <c r="A40" s="438" t="s">
        <v>80</v>
      </c>
      <c r="B40" s="438"/>
      <c r="C40" s="196">
        <v>40257</v>
      </c>
      <c r="D40" s="438" t="s">
        <v>41</v>
      </c>
      <c r="E40" s="438"/>
      <c r="F40" s="438"/>
      <c r="G40" s="439" t="s">
        <v>24</v>
      </c>
      <c r="H40" s="439"/>
      <c r="I40" s="197">
        <v>103500</v>
      </c>
      <c r="J40" s="448">
        <v>0.7</v>
      </c>
      <c r="K40" s="441"/>
      <c r="L40" s="441"/>
      <c r="M40" s="202">
        <v>72450</v>
      </c>
      <c r="N40" s="191"/>
      <c r="O40" s="192" t="str">
        <f>O14</f>
        <v>5 S 02 400 00</v>
      </c>
      <c r="P40" s="199">
        <f>P14</f>
        <v>1687</v>
      </c>
      <c r="Q40" s="200">
        <f>I40/P40</f>
        <v>61.351511558980441</v>
      </c>
      <c r="R40" s="200"/>
      <c r="S40" s="193">
        <v>22500</v>
      </c>
      <c r="T40" s="201"/>
      <c r="U40" s="193"/>
      <c r="V40" s="195"/>
      <c r="W40" s="18">
        <v>450</v>
      </c>
    </row>
    <row r="41" spans="1:23" ht="12" customHeight="1" x14ac:dyDescent="0.2">
      <c r="A41" s="438" t="s">
        <v>81</v>
      </c>
      <c r="B41" s="438"/>
      <c r="C41" s="196">
        <v>40277</v>
      </c>
      <c r="D41" s="438" t="s">
        <v>43</v>
      </c>
      <c r="E41" s="438"/>
      <c r="F41" s="438"/>
      <c r="G41" s="439" t="s">
        <v>44</v>
      </c>
      <c r="H41" s="439"/>
      <c r="I41" s="203">
        <f>5175*2.5</f>
        <v>12937.5</v>
      </c>
      <c r="J41" s="447">
        <v>193.52</v>
      </c>
      <c r="K41" s="441"/>
      <c r="L41" s="441"/>
      <c r="M41" s="198">
        <v>2616330.41</v>
      </c>
      <c r="N41" s="191"/>
      <c r="O41" s="192" t="str">
        <f>$O$15</f>
        <v>5 S 02 540 01</v>
      </c>
      <c r="P41" s="204">
        <f>$P$15</f>
        <v>75</v>
      </c>
      <c r="Q41" s="200">
        <f t="shared" ref="Q41:Q42" si="5">I41/P41</f>
        <v>172.5</v>
      </c>
      <c r="R41" s="200">
        <f>S41/P41</f>
        <v>33.75</v>
      </c>
      <c r="S41" s="193">
        <f>W40*45*0.05*2.5</f>
        <v>2531.25</v>
      </c>
      <c r="T41" s="201">
        <f t="shared" ref="T41" si="6">Q41/R41</f>
        <v>5.1111111111111107</v>
      </c>
      <c r="U41" s="193"/>
      <c r="V41" s="195"/>
      <c r="W41" s="18" t="s">
        <v>146</v>
      </c>
    </row>
    <row r="42" spans="1:23" ht="12" customHeight="1" x14ac:dyDescent="0.2">
      <c r="A42" s="438" t="s">
        <v>82</v>
      </c>
      <c r="B42" s="438"/>
      <c r="C42" s="196">
        <v>40277</v>
      </c>
      <c r="D42" s="438" t="s">
        <v>124</v>
      </c>
      <c r="E42" s="438"/>
      <c r="F42" s="438"/>
      <c r="G42" s="439" t="s">
        <v>44</v>
      </c>
      <c r="H42" s="439"/>
      <c r="I42" s="205">
        <f>2*0.05*2300*2.5</f>
        <v>575</v>
      </c>
      <c r="J42" s="447">
        <v>193.52</v>
      </c>
      <c r="K42" s="441"/>
      <c r="L42" s="441"/>
      <c r="M42" s="206">
        <v>111274</v>
      </c>
      <c r="N42" s="191"/>
      <c r="O42" s="192" t="str">
        <f>$O$15</f>
        <v>5 S 02 540 01</v>
      </c>
      <c r="P42" s="204">
        <f>$P$15</f>
        <v>75</v>
      </c>
      <c r="Q42" s="200">
        <f t="shared" si="5"/>
        <v>7.666666666666667</v>
      </c>
      <c r="R42" s="200"/>
      <c r="S42" s="193">
        <f>R42*P42</f>
        <v>0</v>
      </c>
      <c r="T42" s="201"/>
      <c r="U42" s="193"/>
      <c r="V42" s="195"/>
      <c r="W42" s="46">
        <f>SUM(R39:R48)</f>
        <v>55.55</v>
      </c>
    </row>
    <row r="43" spans="1:23" ht="12" customHeight="1" x14ac:dyDescent="0.2">
      <c r="A43" s="438" t="s">
        <v>83</v>
      </c>
      <c r="B43" s="438"/>
      <c r="C43" s="196">
        <v>41486</v>
      </c>
      <c r="D43" s="438" t="s">
        <v>84</v>
      </c>
      <c r="E43" s="438"/>
      <c r="F43" s="438"/>
      <c r="G43" s="439" t="s">
        <v>53</v>
      </c>
      <c r="H43" s="439"/>
      <c r="I43" s="207">
        <v>9200</v>
      </c>
      <c r="J43" s="448">
        <v>3.09</v>
      </c>
      <c r="K43" s="441"/>
      <c r="L43" s="441"/>
      <c r="M43" s="202">
        <v>28428</v>
      </c>
      <c r="N43" s="191"/>
      <c r="O43" s="192" t="str">
        <f>$O$15</f>
        <v>5 S 02 540 01</v>
      </c>
      <c r="P43" s="204">
        <f>$P$15</f>
        <v>75</v>
      </c>
      <c r="Q43" s="193"/>
      <c r="R43" s="200"/>
      <c r="S43" s="193"/>
      <c r="T43" s="193"/>
      <c r="U43" s="193"/>
      <c r="V43" s="195"/>
    </row>
    <row r="44" spans="1:23" ht="12" customHeight="1" x14ac:dyDescent="0.2">
      <c r="A44" s="438" t="s">
        <v>85</v>
      </c>
      <c r="B44" s="438"/>
      <c r="C44" s="196">
        <v>41490</v>
      </c>
      <c r="D44" s="438" t="s">
        <v>86</v>
      </c>
      <c r="E44" s="438"/>
      <c r="F44" s="438"/>
      <c r="G44" s="439" t="s">
        <v>87</v>
      </c>
      <c r="H44" s="439"/>
      <c r="I44" s="208">
        <v>46</v>
      </c>
      <c r="J44" s="447">
        <v>294.39</v>
      </c>
      <c r="K44" s="441"/>
      <c r="L44" s="441"/>
      <c r="M44" s="202">
        <v>13541.94</v>
      </c>
      <c r="N44" s="191"/>
      <c r="O44" s="192"/>
      <c r="P44" s="193"/>
      <c r="Q44" s="193"/>
      <c r="R44" s="200"/>
      <c r="S44" s="193"/>
      <c r="T44" s="193"/>
      <c r="U44" s="193"/>
      <c r="V44" s="195"/>
    </row>
    <row r="45" spans="1:23" ht="12" customHeight="1" x14ac:dyDescent="0.2">
      <c r="A45" s="438" t="s">
        <v>88</v>
      </c>
      <c r="B45" s="438"/>
      <c r="C45" s="196">
        <v>41492</v>
      </c>
      <c r="D45" s="438" t="s">
        <v>89</v>
      </c>
      <c r="E45" s="438"/>
      <c r="F45" s="438"/>
      <c r="G45" s="439" t="s">
        <v>53</v>
      </c>
      <c r="H45" s="439"/>
      <c r="I45" s="207">
        <v>4600</v>
      </c>
      <c r="J45" s="448">
        <v>7.78</v>
      </c>
      <c r="K45" s="441"/>
      <c r="L45" s="441"/>
      <c r="M45" s="202">
        <v>35788</v>
      </c>
      <c r="N45" s="191"/>
      <c r="O45" s="192"/>
      <c r="P45" s="193"/>
      <c r="Q45" s="193"/>
      <c r="R45" s="200"/>
      <c r="S45" s="193"/>
      <c r="T45" s="193"/>
      <c r="U45" s="193"/>
      <c r="V45" s="195"/>
    </row>
    <row r="46" spans="1:23" ht="12" customHeight="1" x14ac:dyDescent="0.2">
      <c r="A46" s="438"/>
      <c r="B46" s="438"/>
      <c r="C46" s="196"/>
      <c r="D46" s="438" t="s">
        <v>141</v>
      </c>
      <c r="E46" s="438"/>
      <c r="F46" s="438"/>
      <c r="G46" s="439"/>
      <c r="H46" s="439"/>
      <c r="I46" s="207"/>
      <c r="J46" s="448"/>
      <c r="K46" s="441"/>
      <c r="L46" s="441"/>
      <c r="M46" s="202"/>
      <c r="N46" s="191"/>
      <c r="O46" s="192"/>
      <c r="P46" s="193"/>
      <c r="Q46" s="193"/>
      <c r="R46" s="200">
        <v>2</v>
      </c>
      <c r="S46" s="193"/>
      <c r="T46" s="193"/>
      <c r="U46" s="193"/>
      <c r="V46" s="195"/>
    </row>
    <row r="47" spans="1:23" ht="12" customHeight="1" x14ac:dyDescent="0.2">
      <c r="A47" s="438" t="s">
        <v>88</v>
      </c>
      <c r="B47" s="438"/>
      <c r="C47" s="196">
        <v>41492</v>
      </c>
      <c r="D47" s="438" t="s">
        <v>143</v>
      </c>
      <c r="E47" s="438"/>
      <c r="F47" s="438"/>
      <c r="G47" s="439" t="s">
        <v>44</v>
      </c>
      <c r="H47" s="439"/>
      <c r="I47" s="207">
        <f>232.875*2.5</f>
        <v>582.1875</v>
      </c>
      <c r="J47" s="448">
        <v>7.78</v>
      </c>
      <c r="K47" s="441"/>
      <c r="L47" s="441"/>
      <c r="M47" s="202">
        <v>35788</v>
      </c>
      <c r="N47" s="191"/>
      <c r="O47" s="192" t="str">
        <f>$O$15</f>
        <v>5 S 02 540 01</v>
      </c>
      <c r="P47" s="204">
        <f>$P$15</f>
        <v>75</v>
      </c>
      <c r="Q47" s="200">
        <f t="shared" ref="Q47:Q48" si="7">I47/P47</f>
        <v>7.7625000000000002</v>
      </c>
      <c r="R47" s="200">
        <f>S47/P47</f>
        <v>0.67500000000000004</v>
      </c>
      <c r="S47" s="193">
        <f>9*0.05*45*2.5</f>
        <v>50.625</v>
      </c>
      <c r="T47" s="201"/>
      <c r="U47" s="193"/>
      <c r="V47" s="195"/>
    </row>
    <row r="48" spans="1:23" ht="12" customHeight="1" x14ac:dyDescent="0.2">
      <c r="A48" s="438" t="s">
        <v>88</v>
      </c>
      <c r="B48" s="438"/>
      <c r="C48" s="196">
        <v>41492</v>
      </c>
      <c r="D48" s="438" t="s">
        <v>142</v>
      </c>
      <c r="E48" s="438"/>
      <c r="F48" s="438"/>
      <c r="G48" s="439" t="s">
        <v>24</v>
      </c>
      <c r="H48" s="439"/>
      <c r="I48" s="207">
        <f>I45/2*0.45</f>
        <v>1035</v>
      </c>
      <c r="J48" s="448">
        <v>7.78</v>
      </c>
      <c r="K48" s="441"/>
      <c r="L48" s="441"/>
      <c r="M48" s="202">
        <v>35788</v>
      </c>
      <c r="N48" s="191"/>
      <c r="O48" s="192" t="s">
        <v>144</v>
      </c>
      <c r="P48" s="193">
        <v>200</v>
      </c>
      <c r="Q48" s="200">
        <f t="shared" si="7"/>
        <v>5.1749999999999998</v>
      </c>
      <c r="R48" s="200">
        <f>S48/P48</f>
        <v>2.25</v>
      </c>
      <c r="S48" s="193">
        <f>W40</f>
        <v>450</v>
      </c>
      <c r="T48" s="201">
        <f t="shared" ref="T48" si="8">Q48/R48</f>
        <v>2.2999999999999998</v>
      </c>
      <c r="U48" s="193"/>
      <c r="V48" s="195"/>
    </row>
    <row r="49" spans="1:23" ht="24" customHeight="1" x14ac:dyDescent="0.2">
      <c r="A49" s="438" t="s">
        <v>113</v>
      </c>
      <c r="B49" s="438"/>
      <c r="C49" s="196">
        <v>25150</v>
      </c>
      <c r="D49" s="438" t="s">
        <v>114</v>
      </c>
      <c r="E49" s="438"/>
      <c r="F49" s="438"/>
      <c r="G49" s="439" t="s">
        <v>24</v>
      </c>
      <c r="H49" s="439"/>
      <c r="I49" s="207">
        <v>6413.86</v>
      </c>
      <c r="J49" s="440">
        <v>11.54</v>
      </c>
      <c r="K49" s="441"/>
      <c r="L49" s="441"/>
      <c r="M49" s="202">
        <v>74015.94</v>
      </c>
      <c r="N49" s="191"/>
      <c r="O49" s="192" t="s">
        <v>136</v>
      </c>
      <c r="P49" s="204">
        <v>125</v>
      </c>
      <c r="Q49" s="200">
        <f>I49/P49</f>
        <v>51.310879999999997</v>
      </c>
      <c r="R49" s="200">
        <f>Q49/62</f>
        <v>0.82759483870967743</v>
      </c>
      <c r="S49" s="193"/>
      <c r="T49" s="200"/>
      <c r="U49" s="193"/>
      <c r="V49" s="195"/>
    </row>
    <row r="50" spans="1:23" ht="24" customHeight="1" x14ac:dyDescent="0.2">
      <c r="A50" s="438" t="s">
        <v>111</v>
      </c>
      <c r="B50" s="438"/>
      <c r="C50" s="196">
        <v>25152</v>
      </c>
      <c r="D50" s="438" t="s">
        <v>112</v>
      </c>
      <c r="E50" s="438"/>
      <c r="F50" s="438"/>
      <c r="G50" s="439" t="s">
        <v>24</v>
      </c>
      <c r="H50" s="439"/>
      <c r="I50" s="207">
        <v>1252.95</v>
      </c>
      <c r="J50" s="440">
        <v>12.32</v>
      </c>
      <c r="K50" s="441"/>
      <c r="L50" s="441"/>
      <c r="M50" s="202">
        <v>15436.34</v>
      </c>
      <c r="N50" s="191"/>
      <c r="O50" s="192" t="s">
        <v>136</v>
      </c>
      <c r="P50" s="204">
        <v>125</v>
      </c>
      <c r="Q50" s="200">
        <f>I50/P50</f>
        <v>10.0236</v>
      </c>
      <c r="R50" s="200">
        <f>Q50/62</f>
        <v>0.16167096774193548</v>
      </c>
      <c r="S50" s="193"/>
      <c r="T50" s="200"/>
      <c r="U50" s="193"/>
      <c r="V50" s="195"/>
    </row>
    <row r="51" spans="1:23" ht="12" customHeight="1" x14ac:dyDescent="0.2">
      <c r="A51" s="442" t="s">
        <v>90</v>
      </c>
      <c r="B51" s="442"/>
      <c r="C51" s="209"/>
      <c r="D51" s="442" t="s">
        <v>91</v>
      </c>
      <c r="E51" s="442"/>
      <c r="F51" s="442"/>
      <c r="G51" s="442"/>
      <c r="H51" s="442"/>
      <c r="I51" s="442"/>
      <c r="J51" s="442"/>
      <c r="K51" s="442"/>
      <c r="L51" s="442"/>
      <c r="M51" s="210">
        <v>2678403</v>
      </c>
      <c r="N51" s="211"/>
      <c r="O51" s="212"/>
      <c r="P51" s="213"/>
      <c r="Q51" s="213"/>
      <c r="R51" s="214"/>
      <c r="S51" s="213"/>
      <c r="T51" s="213"/>
      <c r="U51" s="215">
        <v>3</v>
      </c>
      <c r="V51" s="216"/>
    </row>
    <row r="52" spans="1:23" ht="12" customHeight="1" x14ac:dyDescent="0.2">
      <c r="A52" s="443" t="s">
        <v>92</v>
      </c>
      <c r="B52" s="443"/>
      <c r="C52" s="217">
        <v>41488</v>
      </c>
      <c r="D52" s="443" t="s">
        <v>69</v>
      </c>
      <c r="E52" s="443"/>
      <c r="F52" s="443"/>
      <c r="G52" s="444" t="s">
        <v>24</v>
      </c>
      <c r="H52" s="444"/>
      <c r="I52" s="218">
        <v>48300</v>
      </c>
      <c r="J52" s="445">
        <v>28.46</v>
      </c>
      <c r="K52" s="446"/>
      <c r="L52" s="446"/>
      <c r="M52" s="219">
        <v>1374618</v>
      </c>
      <c r="N52" s="211"/>
      <c r="O52" s="212" t="str">
        <f>O39</f>
        <v>cotação</v>
      </c>
      <c r="P52" s="213">
        <f>P39</f>
        <v>1200</v>
      </c>
      <c r="Q52" s="214">
        <f>I52/P52</f>
        <v>40.25</v>
      </c>
      <c r="R52" s="214">
        <f>S52/P52</f>
        <v>13.416666666666666</v>
      </c>
      <c r="S52" s="213">
        <f>W53*23</f>
        <v>16100</v>
      </c>
      <c r="T52" s="220">
        <f>Q52/R52</f>
        <v>3</v>
      </c>
      <c r="U52" s="213"/>
      <c r="V52" s="216"/>
      <c r="W52" s="18" t="s">
        <v>145</v>
      </c>
    </row>
    <row r="53" spans="1:23" ht="12" customHeight="1" x14ac:dyDescent="0.2">
      <c r="A53" s="443" t="s">
        <v>93</v>
      </c>
      <c r="B53" s="443"/>
      <c r="C53" s="217">
        <v>40257</v>
      </c>
      <c r="D53" s="443" t="s">
        <v>41</v>
      </c>
      <c r="E53" s="443"/>
      <c r="F53" s="443"/>
      <c r="G53" s="444" t="s">
        <v>24</v>
      </c>
      <c r="H53" s="444"/>
      <c r="I53" s="218">
        <v>48300</v>
      </c>
      <c r="J53" s="451">
        <v>0.7</v>
      </c>
      <c r="K53" s="446"/>
      <c r="L53" s="446"/>
      <c r="M53" s="221">
        <v>33810</v>
      </c>
      <c r="N53" s="211"/>
      <c r="O53" s="212" t="str">
        <f>O14</f>
        <v>5 S 02 400 00</v>
      </c>
      <c r="P53" s="222">
        <f>P14</f>
        <v>1687</v>
      </c>
      <c r="Q53" s="214">
        <f>I53/P53</f>
        <v>28.630705394190873</v>
      </c>
      <c r="R53" s="214">
        <f t="shared" ref="R53:R55" si="9">S53/P53</f>
        <v>9.5435684647302903</v>
      </c>
      <c r="S53" s="213">
        <f>S52</f>
        <v>16100</v>
      </c>
      <c r="T53" s="220">
        <f>Q53/R53</f>
        <v>3</v>
      </c>
      <c r="U53" s="213"/>
      <c r="V53" s="216"/>
      <c r="W53" s="18">
        <v>700</v>
      </c>
    </row>
    <row r="54" spans="1:23" ht="12" customHeight="1" x14ac:dyDescent="0.2">
      <c r="A54" s="443" t="s">
        <v>94</v>
      </c>
      <c r="B54" s="443"/>
      <c r="C54" s="217">
        <v>40277</v>
      </c>
      <c r="D54" s="443" t="s">
        <v>43</v>
      </c>
      <c r="E54" s="443"/>
      <c r="F54" s="443"/>
      <c r="G54" s="444" t="s">
        <v>44</v>
      </c>
      <c r="H54" s="444"/>
      <c r="I54" s="223">
        <v>6037.5</v>
      </c>
      <c r="J54" s="449">
        <v>193.52</v>
      </c>
      <c r="K54" s="446"/>
      <c r="L54" s="446"/>
      <c r="M54" s="219">
        <v>1168377</v>
      </c>
      <c r="N54" s="211"/>
      <c r="O54" s="212" t="str">
        <f>$O$15</f>
        <v>5 S 02 540 01</v>
      </c>
      <c r="P54" s="224">
        <f>$P$15</f>
        <v>75</v>
      </c>
      <c r="Q54" s="214">
        <f t="shared" ref="Q54:Q55" si="10">I54/P54</f>
        <v>80.5</v>
      </c>
      <c r="R54" s="214">
        <f t="shared" si="9"/>
        <v>26.833333333333332</v>
      </c>
      <c r="S54" s="213">
        <f>W53*23*0.05*2.5</f>
        <v>2012.5</v>
      </c>
      <c r="T54" s="220">
        <f t="shared" ref="T54:T55" si="11">Q54/R54</f>
        <v>3</v>
      </c>
      <c r="U54" s="213"/>
      <c r="V54" s="216"/>
      <c r="W54" s="18" t="s">
        <v>146</v>
      </c>
    </row>
    <row r="55" spans="1:23" ht="12" customHeight="1" x14ac:dyDescent="0.2">
      <c r="A55" s="443" t="s">
        <v>95</v>
      </c>
      <c r="B55" s="443"/>
      <c r="C55" s="217">
        <v>40277</v>
      </c>
      <c r="D55" s="443" t="s">
        <v>124</v>
      </c>
      <c r="E55" s="443"/>
      <c r="F55" s="443"/>
      <c r="G55" s="444" t="s">
        <v>44</v>
      </c>
      <c r="H55" s="444"/>
      <c r="I55" s="225">
        <v>525</v>
      </c>
      <c r="J55" s="449">
        <v>193.52</v>
      </c>
      <c r="K55" s="446"/>
      <c r="L55" s="446"/>
      <c r="M55" s="226">
        <v>101598</v>
      </c>
      <c r="N55" s="211"/>
      <c r="O55" s="212" t="str">
        <f>$O$15</f>
        <v>5 S 02 540 01</v>
      </c>
      <c r="P55" s="224">
        <f>$P$15</f>
        <v>75</v>
      </c>
      <c r="Q55" s="214">
        <f t="shared" si="10"/>
        <v>7</v>
      </c>
      <c r="R55" s="214">
        <f t="shared" si="9"/>
        <v>2.3333333333333335</v>
      </c>
      <c r="S55" s="213">
        <f>I55/3</f>
        <v>175</v>
      </c>
      <c r="T55" s="220">
        <f t="shared" si="11"/>
        <v>3</v>
      </c>
      <c r="U55" s="213"/>
      <c r="V55" s="216"/>
      <c r="W55" s="46">
        <f>R52+R53+R54+R55+R56</f>
        <v>54.126901798063621</v>
      </c>
    </row>
    <row r="56" spans="1:23" ht="12" customHeight="1" x14ac:dyDescent="0.2">
      <c r="A56" s="442"/>
      <c r="B56" s="442"/>
      <c r="C56" s="209"/>
      <c r="D56" s="443" t="s">
        <v>141</v>
      </c>
      <c r="E56" s="443"/>
      <c r="F56" s="443"/>
      <c r="G56" s="443"/>
      <c r="H56" s="443"/>
      <c r="I56" s="443"/>
      <c r="J56" s="443"/>
      <c r="K56" s="443"/>
      <c r="L56" s="443"/>
      <c r="M56" s="210"/>
      <c r="N56" s="211"/>
      <c r="O56" s="212"/>
      <c r="P56" s="213"/>
      <c r="Q56" s="213"/>
      <c r="R56" s="214">
        <v>2</v>
      </c>
      <c r="S56" s="213"/>
      <c r="T56" s="213"/>
      <c r="U56" s="215"/>
      <c r="V56" s="216"/>
      <c r="W56" s="46"/>
    </row>
    <row r="57" spans="1:23" ht="12" customHeight="1" x14ac:dyDescent="0.2">
      <c r="A57" s="450" t="s">
        <v>96</v>
      </c>
      <c r="B57" s="450"/>
      <c r="C57" s="140"/>
      <c r="D57" s="450" t="s">
        <v>97</v>
      </c>
      <c r="E57" s="450"/>
      <c r="F57" s="450"/>
      <c r="G57" s="450"/>
      <c r="H57" s="450"/>
      <c r="I57" s="450"/>
      <c r="J57" s="450"/>
      <c r="K57" s="450"/>
      <c r="L57" s="450"/>
      <c r="M57" s="227">
        <v>514562.2</v>
      </c>
      <c r="N57" s="143"/>
      <c r="O57" s="144"/>
      <c r="P57" s="145"/>
      <c r="Q57" s="145"/>
      <c r="R57" s="151"/>
      <c r="S57" s="145"/>
      <c r="T57" s="145"/>
      <c r="U57" s="146">
        <v>1</v>
      </c>
      <c r="V57" s="147"/>
    </row>
    <row r="58" spans="1:23" ht="12" customHeight="1" x14ac:dyDescent="0.2">
      <c r="A58" s="452" t="s">
        <v>98</v>
      </c>
      <c r="B58" s="452"/>
      <c r="C58" s="148">
        <v>41488</v>
      </c>
      <c r="D58" s="452" t="s">
        <v>69</v>
      </c>
      <c r="E58" s="452"/>
      <c r="F58" s="452"/>
      <c r="G58" s="453" t="s">
        <v>24</v>
      </c>
      <c r="H58" s="453"/>
      <c r="I58" s="172">
        <v>9145.82</v>
      </c>
      <c r="J58" s="456">
        <v>28.46</v>
      </c>
      <c r="K58" s="455"/>
      <c r="L58" s="455"/>
      <c r="M58" s="173">
        <v>260290.04</v>
      </c>
      <c r="N58" s="143"/>
      <c r="O58" s="144" t="str">
        <f>O39</f>
        <v>cotação</v>
      </c>
      <c r="P58" s="145">
        <f>P39</f>
        <v>1200</v>
      </c>
      <c r="Q58" s="151">
        <f>I58/P58</f>
        <v>7.6215166666666665</v>
      </c>
      <c r="R58" s="151">
        <f>S58/P58</f>
        <v>13.416666666666666</v>
      </c>
      <c r="S58" s="145">
        <f>W59*23</f>
        <v>16100</v>
      </c>
      <c r="T58" s="152">
        <f>Q58/R58</f>
        <v>0.56806335403726704</v>
      </c>
      <c r="U58" s="145"/>
      <c r="V58" s="147"/>
      <c r="W58" s="18" t="s">
        <v>145</v>
      </c>
    </row>
    <row r="59" spans="1:23" ht="12" customHeight="1" x14ac:dyDescent="0.2">
      <c r="A59" s="452" t="s">
        <v>99</v>
      </c>
      <c r="B59" s="452"/>
      <c r="C59" s="148">
        <v>40257</v>
      </c>
      <c r="D59" s="452" t="s">
        <v>41</v>
      </c>
      <c r="E59" s="452"/>
      <c r="F59" s="452"/>
      <c r="G59" s="453" t="s">
        <v>24</v>
      </c>
      <c r="H59" s="453"/>
      <c r="I59" s="172">
        <v>9145.82</v>
      </c>
      <c r="J59" s="457">
        <v>0.7</v>
      </c>
      <c r="K59" s="455"/>
      <c r="L59" s="455"/>
      <c r="M59" s="149">
        <v>6402.07</v>
      </c>
      <c r="N59" s="143"/>
      <c r="O59" s="144" t="str">
        <f>O14</f>
        <v>5 S 02 400 00</v>
      </c>
      <c r="P59" s="171">
        <f>P14</f>
        <v>1687</v>
      </c>
      <c r="Q59" s="151">
        <f>I59/P59</f>
        <v>5.4213515115589805</v>
      </c>
      <c r="R59" s="151">
        <f t="shared" ref="R59:R60" si="12">S59/P59</f>
        <v>9.5435684647302903</v>
      </c>
      <c r="S59" s="145">
        <f>S58</f>
        <v>16100</v>
      </c>
      <c r="T59" s="152">
        <f>Q59/R59</f>
        <v>0.56806335403726715</v>
      </c>
      <c r="U59" s="145"/>
      <c r="V59" s="147"/>
      <c r="W59" s="18">
        <v>700</v>
      </c>
    </row>
    <row r="60" spans="1:23" ht="12" customHeight="1" x14ac:dyDescent="0.2">
      <c r="A60" s="452" t="s">
        <v>100</v>
      </c>
      <c r="B60" s="452"/>
      <c r="C60" s="148">
        <v>40277</v>
      </c>
      <c r="D60" s="452" t="s">
        <v>43</v>
      </c>
      <c r="E60" s="452"/>
      <c r="F60" s="452"/>
      <c r="G60" s="453" t="s">
        <v>44</v>
      </c>
      <c r="H60" s="453"/>
      <c r="I60" s="172">
        <v>1143.23</v>
      </c>
      <c r="J60" s="454">
        <v>193.52</v>
      </c>
      <c r="K60" s="455"/>
      <c r="L60" s="455"/>
      <c r="M60" s="173">
        <v>221237.87</v>
      </c>
      <c r="N60" s="143"/>
      <c r="O60" s="144" t="str">
        <f>$O$15</f>
        <v>5 S 02 540 01</v>
      </c>
      <c r="P60" s="150">
        <f>$P$15</f>
        <v>75</v>
      </c>
      <c r="Q60" s="151">
        <f t="shared" ref="Q60:Q61" si="13">I60/P60</f>
        <v>15.243066666666667</v>
      </c>
      <c r="R60" s="151">
        <f t="shared" si="12"/>
        <v>26.833333333333332</v>
      </c>
      <c r="S60" s="145">
        <f>W59*23*0.05*2.5</f>
        <v>2012.5</v>
      </c>
      <c r="T60" s="152">
        <f t="shared" ref="T60" si="14">Q60/R60</f>
        <v>0.56806459627329198</v>
      </c>
      <c r="U60" s="145"/>
      <c r="V60" s="147"/>
      <c r="W60" s="18" t="s">
        <v>146</v>
      </c>
    </row>
    <row r="61" spans="1:23" ht="12" customHeight="1" x14ac:dyDescent="0.2">
      <c r="A61" s="452" t="s">
        <v>101</v>
      </c>
      <c r="B61" s="452"/>
      <c r="C61" s="148">
        <v>40277</v>
      </c>
      <c r="D61" s="452" t="s">
        <v>124</v>
      </c>
      <c r="E61" s="452"/>
      <c r="F61" s="452"/>
      <c r="G61" s="453" t="s">
        <v>44</v>
      </c>
      <c r="H61" s="453"/>
      <c r="I61" s="141">
        <v>137.62</v>
      </c>
      <c r="J61" s="454">
        <v>193.52</v>
      </c>
      <c r="K61" s="455"/>
      <c r="L61" s="455"/>
      <c r="M61" s="142">
        <v>26632.22</v>
      </c>
      <c r="N61" s="143"/>
      <c r="O61" s="144" t="str">
        <f>$O$15</f>
        <v>5 S 02 540 01</v>
      </c>
      <c r="P61" s="150">
        <f>$P$15</f>
        <v>75</v>
      </c>
      <c r="Q61" s="151">
        <f t="shared" si="13"/>
        <v>1.8349333333333333</v>
      </c>
      <c r="R61" s="151"/>
      <c r="S61" s="145"/>
      <c r="T61" s="152"/>
      <c r="U61" s="145"/>
      <c r="V61" s="147"/>
      <c r="W61" s="46">
        <f>SUM(R58:R62)</f>
        <v>51.793568464730285</v>
      </c>
    </row>
    <row r="62" spans="1:23" ht="12" customHeight="1" x14ac:dyDescent="0.2">
      <c r="A62" s="450"/>
      <c r="B62" s="450"/>
      <c r="C62" s="140"/>
      <c r="D62" s="452" t="s">
        <v>141</v>
      </c>
      <c r="E62" s="452"/>
      <c r="F62" s="452"/>
      <c r="G62" s="452"/>
      <c r="H62" s="452"/>
      <c r="I62" s="452"/>
      <c r="J62" s="452"/>
      <c r="K62" s="452"/>
      <c r="L62" s="452"/>
      <c r="M62" s="227"/>
      <c r="N62" s="143"/>
      <c r="O62" s="144"/>
      <c r="P62" s="145"/>
      <c r="Q62" s="145"/>
      <c r="R62" s="151">
        <v>2</v>
      </c>
      <c r="S62" s="145"/>
      <c r="T62" s="145"/>
      <c r="U62" s="146"/>
      <c r="V62" s="147"/>
      <c r="W62" s="46"/>
    </row>
    <row r="63" spans="1:23" ht="12" customHeight="1" x14ac:dyDescent="0.2">
      <c r="A63" s="463">
        <v>10</v>
      </c>
      <c r="B63" s="464"/>
      <c r="C63" s="228"/>
      <c r="D63" s="464" t="s">
        <v>102</v>
      </c>
      <c r="E63" s="464"/>
      <c r="F63" s="464"/>
      <c r="G63" s="464"/>
      <c r="H63" s="464"/>
      <c r="I63" s="464"/>
      <c r="J63" s="464"/>
      <c r="K63" s="464"/>
      <c r="L63" s="464"/>
      <c r="M63" s="229">
        <v>578367.06999999995</v>
      </c>
      <c r="N63" s="230"/>
      <c r="O63" s="231"/>
      <c r="P63" s="232"/>
      <c r="Q63" s="232"/>
      <c r="R63" s="232"/>
      <c r="S63" s="232"/>
      <c r="T63" s="232"/>
      <c r="U63" s="233">
        <v>1</v>
      </c>
      <c r="V63" s="234"/>
    </row>
    <row r="64" spans="1:23" ht="12" customHeight="1" x14ac:dyDescent="0.2">
      <c r="A64" s="458" t="s">
        <v>103</v>
      </c>
      <c r="B64" s="458"/>
      <c r="C64" s="235">
        <v>41488</v>
      </c>
      <c r="D64" s="458" t="s">
        <v>69</v>
      </c>
      <c r="E64" s="458"/>
      <c r="F64" s="458"/>
      <c r="G64" s="459" t="s">
        <v>24</v>
      </c>
      <c r="H64" s="459"/>
      <c r="I64" s="236">
        <v>10306.719999999999</v>
      </c>
      <c r="J64" s="465">
        <v>28.46</v>
      </c>
      <c r="K64" s="461"/>
      <c r="L64" s="461"/>
      <c r="M64" s="237">
        <v>293329.25</v>
      </c>
      <c r="N64" s="230"/>
      <c r="O64" s="231" t="str">
        <f>O39</f>
        <v>cotação</v>
      </c>
      <c r="P64" s="232">
        <f>P39</f>
        <v>1200</v>
      </c>
      <c r="Q64" s="238">
        <f>I64/P64</f>
        <v>8.5889333333333333</v>
      </c>
      <c r="R64" s="238">
        <f>S64/P64</f>
        <v>13.416666666666666</v>
      </c>
      <c r="S64" s="232">
        <f>W65*23</f>
        <v>16100</v>
      </c>
      <c r="T64" s="239">
        <f>Q64/R64</f>
        <v>0.64016894409937886</v>
      </c>
      <c r="U64" s="233"/>
      <c r="V64" s="234"/>
      <c r="W64" s="18" t="s">
        <v>145</v>
      </c>
    </row>
    <row r="65" spans="1:23" ht="12" customHeight="1" x14ac:dyDescent="0.2">
      <c r="A65" s="458" t="s">
        <v>104</v>
      </c>
      <c r="B65" s="458"/>
      <c r="C65" s="235">
        <v>40257</v>
      </c>
      <c r="D65" s="458" t="s">
        <v>41</v>
      </c>
      <c r="E65" s="458"/>
      <c r="F65" s="458"/>
      <c r="G65" s="459" t="s">
        <v>24</v>
      </c>
      <c r="H65" s="459"/>
      <c r="I65" s="236">
        <v>10306.719999999999</v>
      </c>
      <c r="J65" s="460">
        <v>0.7</v>
      </c>
      <c r="K65" s="461"/>
      <c r="L65" s="461"/>
      <c r="M65" s="240">
        <v>7214.7</v>
      </c>
      <c r="N65" s="230"/>
      <c r="O65" s="231" t="str">
        <f>O14</f>
        <v>5 S 02 400 00</v>
      </c>
      <c r="P65" s="241">
        <f>P14</f>
        <v>1687</v>
      </c>
      <c r="Q65" s="238">
        <f>I65/P65</f>
        <v>6.1094961470065199</v>
      </c>
      <c r="R65" s="238">
        <f t="shared" ref="R65:R66" si="15">S65/P65</f>
        <v>9.5435684647302903</v>
      </c>
      <c r="S65" s="232">
        <f>S64</f>
        <v>16100</v>
      </c>
      <c r="T65" s="239">
        <f>Q65/R65</f>
        <v>0.64016894409937886</v>
      </c>
      <c r="U65" s="232"/>
      <c r="V65" s="234"/>
      <c r="W65" s="18">
        <v>700</v>
      </c>
    </row>
    <row r="66" spans="1:23" ht="12" customHeight="1" x14ac:dyDescent="0.2">
      <c r="A66" s="458" t="s">
        <v>105</v>
      </c>
      <c r="B66" s="458"/>
      <c r="C66" s="235">
        <v>40277</v>
      </c>
      <c r="D66" s="458" t="s">
        <v>43</v>
      </c>
      <c r="E66" s="458"/>
      <c r="F66" s="458"/>
      <c r="G66" s="459" t="s">
        <v>44</v>
      </c>
      <c r="H66" s="459"/>
      <c r="I66" s="242">
        <v>1288.3399999999999</v>
      </c>
      <c r="J66" s="462">
        <v>193.52</v>
      </c>
      <c r="K66" s="461"/>
      <c r="L66" s="461"/>
      <c r="M66" s="237">
        <v>249319.56</v>
      </c>
      <c r="N66" s="230"/>
      <c r="O66" s="231" t="str">
        <f>$O$15</f>
        <v>5 S 02 540 01</v>
      </c>
      <c r="P66" s="243">
        <f>$P$15</f>
        <v>75</v>
      </c>
      <c r="Q66" s="238">
        <f t="shared" ref="Q66:Q67" si="16">I66/P66</f>
        <v>17.177866666666667</v>
      </c>
      <c r="R66" s="238">
        <f t="shared" si="15"/>
        <v>26.833333333333332</v>
      </c>
      <c r="S66" s="232">
        <f>W65*23*0.05*2.5</f>
        <v>2012.5</v>
      </c>
      <c r="T66" s="239">
        <f t="shared" ref="T66" si="17">Q66/R66</f>
        <v>0.64016894409937886</v>
      </c>
      <c r="U66" s="232"/>
      <c r="V66" s="234"/>
      <c r="W66" s="18" t="s">
        <v>146</v>
      </c>
    </row>
    <row r="67" spans="1:23" ht="12" customHeight="1" x14ac:dyDescent="0.2">
      <c r="A67" s="458" t="s">
        <v>106</v>
      </c>
      <c r="B67" s="458"/>
      <c r="C67" s="235">
        <v>40277</v>
      </c>
      <c r="D67" s="458" t="s">
        <v>124</v>
      </c>
      <c r="E67" s="458"/>
      <c r="F67" s="458"/>
      <c r="G67" s="459" t="s">
        <v>44</v>
      </c>
      <c r="H67" s="459"/>
      <c r="I67" s="244">
        <v>147.29</v>
      </c>
      <c r="J67" s="462">
        <v>193.52</v>
      </c>
      <c r="K67" s="461"/>
      <c r="L67" s="461"/>
      <c r="M67" s="245">
        <v>28503.56</v>
      </c>
      <c r="N67" s="230"/>
      <c r="O67" s="231" t="str">
        <f>$O$15</f>
        <v>5 S 02 540 01</v>
      </c>
      <c r="P67" s="243">
        <f>$P$15</f>
        <v>75</v>
      </c>
      <c r="Q67" s="238">
        <f t="shared" si="16"/>
        <v>1.9638666666666666</v>
      </c>
      <c r="R67" s="238"/>
      <c r="S67" s="232"/>
      <c r="T67" s="239"/>
      <c r="U67" s="232"/>
      <c r="V67" s="234"/>
      <c r="W67" s="46">
        <f>SUM(R64:R68)</f>
        <v>51.793568464730285</v>
      </c>
    </row>
    <row r="68" spans="1:23" ht="12" customHeight="1" x14ac:dyDescent="0.2">
      <c r="A68" s="463"/>
      <c r="B68" s="464"/>
      <c r="C68" s="228"/>
      <c r="D68" s="458" t="s">
        <v>141</v>
      </c>
      <c r="E68" s="458"/>
      <c r="F68" s="458"/>
      <c r="G68" s="458"/>
      <c r="H68" s="458"/>
      <c r="I68" s="458"/>
      <c r="J68" s="458"/>
      <c r="K68" s="458"/>
      <c r="L68" s="458"/>
      <c r="M68" s="229"/>
      <c r="N68" s="230"/>
      <c r="O68" s="231"/>
      <c r="P68" s="232"/>
      <c r="Q68" s="232"/>
      <c r="R68" s="232">
        <v>2</v>
      </c>
      <c r="S68" s="232"/>
      <c r="T68" s="232"/>
      <c r="U68" s="233"/>
      <c r="V68" s="234"/>
      <c r="W68" s="46"/>
    </row>
    <row r="69" spans="1:23" x14ac:dyDescent="0.2">
      <c r="A69" s="487">
        <v>11</v>
      </c>
      <c r="B69" s="488"/>
      <c r="C69" s="247"/>
      <c r="D69" s="488" t="s">
        <v>148</v>
      </c>
      <c r="E69" s="488"/>
      <c r="F69" s="488"/>
      <c r="G69" s="488"/>
      <c r="H69" s="488"/>
      <c r="I69" s="488"/>
      <c r="J69" s="488"/>
      <c r="K69" s="488"/>
      <c r="L69" s="488"/>
      <c r="M69" s="248">
        <v>128283.07</v>
      </c>
      <c r="N69" s="127"/>
      <c r="O69" s="128"/>
      <c r="P69" s="129"/>
      <c r="Q69" s="129"/>
      <c r="R69" s="129"/>
      <c r="S69" s="129"/>
      <c r="T69" s="129"/>
      <c r="U69" s="129"/>
      <c r="V69" s="58"/>
    </row>
    <row r="70" spans="1:23" ht="24.75" customHeight="1" x14ac:dyDescent="0.2">
      <c r="A70" s="483" t="s">
        <v>115</v>
      </c>
      <c r="B70" s="483"/>
      <c r="C70" s="249">
        <v>25150</v>
      </c>
      <c r="D70" s="483" t="s">
        <v>116</v>
      </c>
      <c r="E70" s="483"/>
      <c r="F70" s="483"/>
      <c r="G70" s="484" t="s">
        <v>24</v>
      </c>
      <c r="H70" s="484"/>
      <c r="I70" s="250">
        <v>2238.1320000000001</v>
      </c>
      <c r="J70" s="485">
        <v>11.54</v>
      </c>
      <c r="K70" s="486"/>
      <c r="L70" s="486"/>
      <c r="M70" s="251">
        <v>25828.04</v>
      </c>
      <c r="N70" s="127"/>
      <c r="O70" s="128" t="s">
        <v>136</v>
      </c>
      <c r="P70" s="133">
        <v>125</v>
      </c>
      <c r="Q70" s="79">
        <f t="shared" ref="Q70" si="18">I70/P70</f>
        <v>17.905056000000002</v>
      </c>
      <c r="R70" s="129">
        <v>62</v>
      </c>
      <c r="S70" s="79"/>
      <c r="T70" s="79">
        <f>Q70/R70</f>
        <v>0.28879122580645167</v>
      </c>
      <c r="U70" s="129"/>
      <c r="V70" s="58"/>
    </row>
    <row r="71" spans="1:23" x14ac:dyDescent="0.2">
      <c r="A71" s="134"/>
      <c r="B71" s="134"/>
      <c r="C71" s="134"/>
      <c r="D71" s="13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</row>
    <row r="72" spans="1:23" x14ac:dyDescent="0.2">
      <c r="A72" s="134"/>
      <c r="B72" s="134"/>
      <c r="C72" s="134"/>
      <c r="D72" s="13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</row>
    <row r="73" spans="1:23" x14ac:dyDescent="0.2">
      <c r="A73" s="134"/>
      <c r="B73" s="134"/>
      <c r="C73" s="134"/>
      <c r="D73" s="13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</row>
    <row r="74" spans="1:23" x14ac:dyDescent="0.2">
      <c r="A74" s="134"/>
      <c r="B74" s="134"/>
      <c r="C74" s="134"/>
      <c r="D74" s="13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</row>
    <row r="75" spans="1:23" x14ac:dyDescent="0.2">
      <c r="A75" s="134"/>
      <c r="B75" s="134"/>
      <c r="C75" s="134"/>
      <c r="D75" s="135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</row>
    <row r="76" spans="1:23" x14ac:dyDescent="0.2">
      <c r="A76" s="134"/>
      <c r="B76" s="134"/>
      <c r="C76" s="134"/>
      <c r="D76" s="135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</row>
    <row r="77" spans="1:23" x14ac:dyDescent="0.2">
      <c r="A77" s="134"/>
      <c r="B77" s="134"/>
      <c r="C77" s="134"/>
      <c r="D77" s="135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</row>
  </sheetData>
  <mergeCells count="258">
    <mergeCell ref="A1:B1"/>
    <mergeCell ref="D1:F1"/>
    <mergeCell ref="G1:H1"/>
    <mergeCell ref="J1:L1"/>
    <mergeCell ref="A2:B2"/>
    <mergeCell ref="D2:L2"/>
    <mergeCell ref="A5:B5"/>
    <mergeCell ref="D5:F5"/>
    <mergeCell ref="G5:H5"/>
    <mergeCell ref="J5:L5"/>
    <mergeCell ref="A6:B6"/>
    <mergeCell ref="D6:F6"/>
    <mergeCell ref="G6:H6"/>
    <mergeCell ref="J6:L6"/>
    <mergeCell ref="A3:B3"/>
    <mergeCell ref="D3:F3"/>
    <mergeCell ref="G3:H3"/>
    <mergeCell ref="J3:L3"/>
    <mergeCell ref="A4:B4"/>
    <mergeCell ref="D4:F4"/>
    <mergeCell ref="G4:H4"/>
    <mergeCell ref="J4:L4"/>
    <mergeCell ref="A9:B9"/>
    <mergeCell ref="D9:F9"/>
    <mergeCell ref="G9:H9"/>
    <mergeCell ref="J9:L9"/>
    <mergeCell ref="A10:B10"/>
    <mergeCell ref="D10:F10"/>
    <mergeCell ref="G10:H10"/>
    <mergeCell ref="J10:L10"/>
    <mergeCell ref="A7:B7"/>
    <mergeCell ref="D7:F7"/>
    <mergeCell ref="G7:H7"/>
    <mergeCell ref="J7:L7"/>
    <mergeCell ref="A8:B8"/>
    <mergeCell ref="D8:F8"/>
    <mergeCell ref="G8:H8"/>
    <mergeCell ref="J8:L8"/>
    <mergeCell ref="A13:B13"/>
    <mergeCell ref="D13:F13"/>
    <mergeCell ref="G13:H13"/>
    <mergeCell ref="J13:L13"/>
    <mergeCell ref="A14:B14"/>
    <mergeCell ref="D14:F14"/>
    <mergeCell ref="G14:H14"/>
    <mergeCell ref="J14:L14"/>
    <mergeCell ref="A11:B11"/>
    <mergeCell ref="D11:F11"/>
    <mergeCell ref="G11:H11"/>
    <mergeCell ref="J11:L11"/>
    <mergeCell ref="A12:B12"/>
    <mergeCell ref="D12:L12"/>
    <mergeCell ref="A17:B17"/>
    <mergeCell ref="D17:F17"/>
    <mergeCell ref="G17:H17"/>
    <mergeCell ref="J17:L17"/>
    <mergeCell ref="A18:B18"/>
    <mergeCell ref="D18:F18"/>
    <mergeCell ref="G18:H18"/>
    <mergeCell ref="J18:L18"/>
    <mergeCell ref="A15:B15"/>
    <mergeCell ref="D15:F15"/>
    <mergeCell ref="G15:H15"/>
    <mergeCell ref="J15:L15"/>
    <mergeCell ref="A16:B16"/>
    <mergeCell ref="D16:F16"/>
    <mergeCell ref="G16:H16"/>
    <mergeCell ref="J16:L16"/>
    <mergeCell ref="A21:B21"/>
    <mergeCell ref="D21:F21"/>
    <mergeCell ref="G21:H21"/>
    <mergeCell ref="J21:L21"/>
    <mergeCell ref="A22:B22"/>
    <mergeCell ref="D22:F22"/>
    <mergeCell ref="G22:H22"/>
    <mergeCell ref="J22:L22"/>
    <mergeCell ref="A19:B19"/>
    <mergeCell ref="D19:F19"/>
    <mergeCell ref="G19:H19"/>
    <mergeCell ref="J19:L19"/>
    <mergeCell ref="A20:B20"/>
    <mergeCell ref="D20:F20"/>
    <mergeCell ref="G20:H20"/>
    <mergeCell ref="J20:L20"/>
    <mergeCell ref="A25:B25"/>
    <mergeCell ref="D25:F25"/>
    <mergeCell ref="G25:H25"/>
    <mergeCell ref="J25:L25"/>
    <mergeCell ref="A26:B26"/>
    <mergeCell ref="D26:F26"/>
    <mergeCell ref="G26:H26"/>
    <mergeCell ref="J26:L26"/>
    <mergeCell ref="A23:B23"/>
    <mergeCell ref="D23:F23"/>
    <mergeCell ref="G23:H23"/>
    <mergeCell ref="J23:L23"/>
    <mergeCell ref="A24:B24"/>
    <mergeCell ref="D24:F24"/>
    <mergeCell ref="G24:H24"/>
    <mergeCell ref="J24:L24"/>
    <mergeCell ref="A29:B29"/>
    <mergeCell ref="D29:F29"/>
    <mergeCell ref="G29:H29"/>
    <mergeCell ref="J29:L29"/>
    <mergeCell ref="A30:B30"/>
    <mergeCell ref="D30:L30"/>
    <mergeCell ref="A27:B27"/>
    <mergeCell ref="D27:F27"/>
    <mergeCell ref="G27:H27"/>
    <mergeCell ref="J27:L27"/>
    <mergeCell ref="A28:B28"/>
    <mergeCell ref="D28:F28"/>
    <mergeCell ref="G28:H28"/>
    <mergeCell ref="J28:L28"/>
    <mergeCell ref="A33:B33"/>
    <mergeCell ref="D33:F33"/>
    <mergeCell ref="G33:H33"/>
    <mergeCell ref="J33:L33"/>
    <mergeCell ref="A34:B34"/>
    <mergeCell ref="D34:F34"/>
    <mergeCell ref="G34:H34"/>
    <mergeCell ref="J34:L34"/>
    <mergeCell ref="A31:B31"/>
    <mergeCell ref="D31:F31"/>
    <mergeCell ref="G31:H31"/>
    <mergeCell ref="J31:L31"/>
    <mergeCell ref="A32:B32"/>
    <mergeCell ref="D32:F32"/>
    <mergeCell ref="G32:H32"/>
    <mergeCell ref="J32:L32"/>
    <mergeCell ref="A37:B37"/>
    <mergeCell ref="D37:F37"/>
    <mergeCell ref="G37:H37"/>
    <mergeCell ref="J37:L37"/>
    <mergeCell ref="A38:B38"/>
    <mergeCell ref="D38:L38"/>
    <mergeCell ref="A35:B35"/>
    <mergeCell ref="D35:F35"/>
    <mergeCell ref="G35:H35"/>
    <mergeCell ref="J35:L35"/>
    <mergeCell ref="A36:B36"/>
    <mergeCell ref="D36:F36"/>
    <mergeCell ref="G36:H36"/>
    <mergeCell ref="J36:L36"/>
    <mergeCell ref="A41:B41"/>
    <mergeCell ref="D41:F41"/>
    <mergeCell ref="G41:H41"/>
    <mergeCell ref="J41:L41"/>
    <mergeCell ref="A42:B42"/>
    <mergeCell ref="D42:F42"/>
    <mergeCell ref="G42:H42"/>
    <mergeCell ref="J42:L42"/>
    <mergeCell ref="A39:B39"/>
    <mergeCell ref="D39:F39"/>
    <mergeCell ref="G39:H39"/>
    <mergeCell ref="J39:L39"/>
    <mergeCell ref="A40:B40"/>
    <mergeCell ref="D40:F40"/>
    <mergeCell ref="G40:H40"/>
    <mergeCell ref="J40:L40"/>
    <mergeCell ref="A45:B45"/>
    <mergeCell ref="D45:F45"/>
    <mergeCell ref="G45:H45"/>
    <mergeCell ref="J45:L45"/>
    <mergeCell ref="A46:B46"/>
    <mergeCell ref="D46:F46"/>
    <mergeCell ref="G46:H46"/>
    <mergeCell ref="J46:L46"/>
    <mergeCell ref="A43:B43"/>
    <mergeCell ref="D43:F43"/>
    <mergeCell ref="G43:H43"/>
    <mergeCell ref="J43:L43"/>
    <mergeCell ref="A44:B44"/>
    <mergeCell ref="D44:F44"/>
    <mergeCell ref="G44:H44"/>
    <mergeCell ref="J44:L44"/>
    <mergeCell ref="A49:B49"/>
    <mergeCell ref="D49:F49"/>
    <mergeCell ref="G49:H49"/>
    <mergeCell ref="J49:L49"/>
    <mergeCell ref="A50:B50"/>
    <mergeCell ref="D50:F50"/>
    <mergeCell ref="G50:H50"/>
    <mergeCell ref="J50:L50"/>
    <mergeCell ref="A47:B47"/>
    <mergeCell ref="D47:F47"/>
    <mergeCell ref="G47:H47"/>
    <mergeCell ref="J47:L47"/>
    <mergeCell ref="A48:B48"/>
    <mergeCell ref="D48:F48"/>
    <mergeCell ref="G48:H48"/>
    <mergeCell ref="J48:L48"/>
    <mergeCell ref="A53:B53"/>
    <mergeCell ref="D53:F53"/>
    <mergeCell ref="G53:H53"/>
    <mergeCell ref="J53:L53"/>
    <mergeCell ref="A54:B54"/>
    <mergeCell ref="D54:F54"/>
    <mergeCell ref="G54:H54"/>
    <mergeCell ref="J54:L54"/>
    <mergeCell ref="A51:B51"/>
    <mergeCell ref="D51:L51"/>
    <mergeCell ref="A52:B52"/>
    <mergeCell ref="D52:F52"/>
    <mergeCell ref="G52:H52"/>
    <mergeCell ref="J52:L52"/>
    <mergeCell ref="A58:B58"/>
    <mergeCell ref="D58:F58"/>
    <mergeCell ref="G58:H58"/>
    <mergeCell ref="J58:L58"/>
    <mergeCell ref="A59:B59"/>
    <mergeCell ref="D59:F59"/>
    <mergeCell ref="G59:H59"/>
    <mergeCell ref="J59:L59"/>
    <mergeCell ref="A55:B55"/>
    <mergeCell ref="D55:F55"/>
    <mergeCell ref="G55:H55"/>
    <mergeCell ref="J55:L55"/>
    <mergeCell ref="A57:B57"/>
    <mergeCell ref="D57:L57"/>
    <mergeCell ref="D63:L63"/>
    <mergeCell ref="A64:B64"/>
    <mergeCell ref="D64:F64"/>
    <mergeCell ref="G64:H64"/>
    <mergeCell ref="J64:L64"/>
    <mergeCell ref="A60:B60"/>
    <mergeCell ref="D60:F60"/>
    <mergeCell ref="G60:H60"/>
    <mergeCell ref="J60:L60"/>
    <mergeCell ref="A61:B61"/>
    <mergeCell ref="D61:F61"/>
    <mergeCell ref="G61:H61"/>
    <mergeCell ref="J61:L61"/>
    <mergeCell ref="D62:L62"/>
    <mergeCell ref="A68:B68"/>
    <mergeCell ref="D68:L68"/>
    <mergeCell ref="A70:B70"/>
    <mergeCell ref="D70:F70"/>
    <mergeCell ref="G70:H70"/>
    <mergeCell ref="J70:L70"/>
    <mergeCell ref="A56:B56"/>
    <mergeCell ref="D56:L56"/>
    <mergeCell ref="A62:B62"/>
    <mergeCell ref="A67:B67"/>
    <mergeCell ref="D67:F67"/>
    <mergeCell ref="G67:H67"/>
    <mergeCell ref="J67:L67"/>
    <mergeCell ref="A69:B69"/>
    <mergeCell ref="D69:L69"/>
    <mergeCell ref="A65:B65"/>
    <mergeCell ref="D65:F65"/>
    <mergeCell ref="G65:H65"/>
    <mergeCell ref="J65:L65"/>
    <mergeCell ref="A66:B66"/>
    <mergeCell ref="D66:F66"/>
    <mergeCell ref="G66:H66"/>
    <mergeCell ref="J66:L66"/>
    <mergeCell ref="A63:B63"/>
  </mergeCells>
  <conditionalFormatting sqref="W16">
    <cfRule type="cellIs" dxfId="6" priority="7" operator="greaterThan">
      <formula>62</formula>
    </cfRule>
  </conditionalFormatting>
  <conditionalFormatting sqref="W33">
    <cfRule type="cellIs" dxfId="5" priority="6" operator="greaterThan">
      <formula>62</formula>
    </cfRule>
  </conditionalFormatting>
  <conditionalFormatting sqref="W42">
    <cfRule type="cellIs" dxfId="4" priority="5" operator="greaterThan">
      <formula>62</formula>
    </cfRule>
  </conditionalFormatting>
  <conditionalFormatting sqref="W55:W56">
    <cfRule type="cellIs" dxfId="3" priority="4" operator="greaterThan">
      <formula>62</formula>
    </cfRule>
  </conditionalFormatting>
  <conditionalFormatting sqref="W16 W33 W42 W55 W61 W67">
    <cfRule type="cellIs" dxfId="2" priority="3" operator="greaterThan">
      <formula>55</formula>
    </cfRule>
  </conditionalFormatting>
  <conditionalFormatting sqref="W21">
    <cfRule type="cellIs" dxfId="1" priority="2" operator="greaterThan">
      <formula>62</formula>
    </cfRule>
  </conditionalFormatting>
  <conditionalFormatting sqref="W21">
    <cfRule type="cellIs" dxfId="0" priority="1" operator="greaterThan">
      <formula>55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R48"/>
  <sheetViews>
    <sheetView zoomScale="80" zoomScaleNormal="80" zoomScaleSheetLayoutView="87" workbookViewId="0">
      <selection activeCell="P48" sqref="P48"/>
    </sheetView>
  </sheetViews>
  <sheetFormatPr defaultColWidth="10.88671875" defaultRowHeight="12.75" x14ac:dyDescent="0.2"/>
  <cols>
    <col min="1" max="1" width="2.5546875" style="1" customWidth="1"/>
    <col min="2" max="2" width="3.6640625" style="1" customWidth="1"/>
    <col min="3" max="3" width="33" style="4" customWidth="1"/>
    <col min="4" max="4" width="13.44140625" style="1" hidden="1" customWidth="1"/>
    <col min="5" max="6" width="8.33203125" style="2" customWidth="1"/>
    <col min="7" max="7" width="4" style="2" customWidth="1"/>
    <col min="8" max="8" width="3.88671875" style="2" customWidth="1"/>
    <col min="9" max="9" width="8.33203125" style="2" customWidth="1"/>
    <col min="10" max="16" width="3.77734375" style="2" customWidth="1"/>
    <col min="17" max="17" width="4.109375" style="2" customWidth="1"/>
    <col min="18" max="18" width="3.88671875" style="2" customWidth="1"/>
    <col min="19" max="21" width="3.77734375" style="2" customWidth="1"/>
    <col min="22" max="22" width="8.33203125" style="2" customWidth="1"/>
    <col min="23" max="24" width="4" style="2" customWidth="1"/>
    <col min="25" max="25" width="11.21875" style="2" bestFit="1" customWidth="1"/>
    <col min="26" max="327" width="10.88671875" style="2"/>
    <col min="328" max="16384" width="10.88671875" style="1"/>
  </cols>
  <sheetData>
    <row r="1" spans="2:330" ht="25.5" customHeight="1" x14ac:dyDescent="0.2">
      <c r="B1" s="8"/>
      <c r="C1" s="23"/>
      <c r="D1" s="23" t="s">
        <v>117</v>
      </c>
      <c r="E1" s="362" t="s">
        <v>117</v>
      </c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271"/>
      <c r="U1" s="9"/>
      <c r="V1" s="10"/>
      <c r="W1" s="10"/>
      <c r="X1" s="11"/>
    </row>
    <row r="2" spans="2:330" ht="12.75" customHeight="1" x14ac:dyDescent="0.2">
      <c r="B2" s="12"/>
      <c r="C2" s="24"/>
      <c r="D2" s="25" t="s">
        <v>118</v>
      </c>
      <c r="E2" s="363" t="s">
        <v>118</v>
      </c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272"/>
      <c r="X2" s="13"/>
    </row>
    <row r="3" spans="2:330" ht="15" customHeight="1" x14ac:dyDescent="0.2">
      <c r="B3" s="12"/>
      <c r="C3" s="24"/>
      <c r="D3" s="25" t="s">
        <v>119</v>
      </c>
      <c r="E3" s="363" t="s">
        <v>119</v>
      </c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272"/>
      <c r="X3" s="13"/>
    </row>
    <row r="4" spans="2:330" ht="12.75" customHeight="1" x14ac:dyDescent="0.2">
      <c r="B4" s="14"/>
      <c r="C4" s="3"/>
      <c r="D4" s="25" t="s">
        <v>6</v>
      </c>
      <c r="E4" s="363" t="s">
        <v>122</v>
      </c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272"/>
      <c r="X4" s="13"/>
    </row>
    <row r="5" spans="2:330" ht="31.5" customHeight="1" thickBot="1" x14ac:dyDescent="0.25">
      <c r="B5" s="378" t="s">
        <v>120</v>
      </c>
      <c r="C5" s="379"/>
      <c r="D5" s="379"/>
      <c r="E5" s="379"/>
      <c r="F5" s="380"/>
      <c r="G5" s="380"/>
      <c r="H5" s="380"/>
      <c r="I5" s="380"/>
      <c r="J5" s="380"/>
      <c r="K5" s="380"/>
      <c r="L5" s="380"/>
      <c r="M5" s="379"/>
      <c r="N5" s="380"/>
      <c r="O5" s="379"/>
      <c r="P5" s="380"/>
      <c r="Q5" s="379"/>
      <c r="R5" s="380"/>
      <c r="S5" s="379"/>
      <c r="T5" s="380"/>
      <c r="U5" s="379"/>
      <c r="V5" s="379"/>
      <c r="W5" s="380"/>
      <c r="X5" s="381"/>
    </row>
    <row r="6" spans="2:330" ht="12.75" customHeight="1" thickBot="1" x14ac:dyDescent="0.25">
      <c r="B6" s="382" t="s">
        <v>1</v>
      </c>
      <c r="C6" s="385" t="s">
        <v>2</v>
      </c>
      <c r="D6" s="273"/>
      <c r="E6" s="388" t="s">
        <v>4</v>
      </c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90"/>
    </row>
    <row r="7" spans="2:330" ht="12.75" customHeight="1" thickBot="1" x14ac:dyDescent="0.25">
      <c r="B7" s="383"/>
      <c r="C7" s="386"/>
      <c r="D7" s="80"/>
      <c r="E7" s="394" t="s">
        <v>153</v>
      </c>
      <c r="F7" s="395"/>
      <c r="G7" s="395"/>
      <c r="H7" s="390"/>
      <c r="I7" s="394" t="s">
        <v>154</v>
      </c>
      <c r="J7" s="395"/>
      <c r="K7" s="395"/>
      <c r="L7" s="395"/>
      <c r="M7" s="390"/>
      <c r="N7" s="394" t="s">
        <v>155</v>
      </c>
      <c r="O7" s="395"/>
      <c r="P7" s="395"/>
      <c r="Q7" s="395"/>
      <c r="R7" s="395"/>
      <c r="S7" s="396"/>
      <c r="T7" s="394" t="s">
        <v>158</v>
      </c>
      <c r="U7" s="395"/>
      <c r="V7" s="395"/>
      <c r="W7" s="395"/>
      <c r="X7" s="396"/>
    </row>
    <row r="8" spans="2:330" s="2" customFormat="1" ht="15.75" customHeight="1" thickBot="1" x14ac:dyDescent="0.25">
      <c r="B8" s="384"/>
      <c r="C8" s="387"/>
      <c r="D8" s="20" t="s">
        <v>0</v>
      </c>
      <c r="E8" s="84" t="s">
        <v>152</v>
      </c>
      <c r="F8" s="275" t="s">
        <v>152</v>
      </c>
      <c r="G8" s="394" t="s">
        <v>152</v>
      </c>
      <c r="H8" s="396"/>
      <c r="I8" s="84" t="s">
        <v>152</v>
      </c>
      <c r="J8" s="394" t="s">
        <v>152</v>
      </c>
      <c r="K8" s="396"/>
      <c r="L8" s="394" t="s">
        <v>152</v>
      </c>
      <c r="M8" s="396"/>
      <c r="N8" s="394" t="s">
        <v>152</v>
      </c>
      <c r="O8" s="396"/>
      <c r="P8" s="394" t="s">
        <v>152</v>
      </c>
      <c r="Q8" s="396"/>
      <c r="R8" s="394" t="s">
        <v>152</v>
      </c>
      <c r="S8" s="396"/>
      <c r="T8" s="394" t="s">
        <v>152</v>
      </c>
      <c r="U8" s="396"/>
      <c r="V8" s="84" t="s">
        <v>152</v>
      </c>
      <c r="W8" s="394" t="s">
        <v>152</v>
      </c>
      <c r="X8" s="402"/>
      <c r="LP8" s="1"/>
      <c r="LQ8" s="1"/>
      <c r="LR8" s="1"/>
    </row>
    <row r="9" spans="2:330" s="2" customFormat="1" ht="9.9499999999999993" customHeight="1" x14ac:dyDescent="0.2">
      <c r="B9" s="399" t="s">
        <v>149</v>
      </c>
      <c r="C9" s="397" t="s">
        <v>150</v>
      </c>
      <c r="D9" s="81"/>
      <c r="E9" s="86"/>
      <c r="F9" s="89"/>
      <c r="G9" s="89"/>
      <c r="H9" s="89"/>
      <c r="I9" s="98"/>
      <c r="J9" s="89"/>
      <c r="K9" s="89"/>
      <c r="L9" s="89"/>
      <c r="M9" s="111"/>
      <c r="N9" s="98"/>
      <c r="O9" s="89"/>
      <c r="P9" s="89"/>
      <c r="Q9" s="89"/>
      <c r="R9" s="89"/>
      <c r="S9" s="111"/>
      <c r="T9" s="98"/>
      <c r="U9" s="89"/>
      <c r="V9" s="89"/>
      <c r="W9" s="89"/>
      <c r="X9" s="87"/>
      <c r="LP9" s="1"/>
      <c r="LQ9" s="1"/>
      <c r="LR9" s="1"/>
    </row>
    <row r="10" spans="2:330" s="2" customFormat="1" ht="9.9499999999999993" customHeight="1" x14ac:dyDescent="0.2">
      <c r="B10" s="391"/>
      <c r="C10" s="398"/>
      <c r="D10" s="270"/>
      <c r="E10" s="120"/>
      <c r="F10" s="121"/>
      <c r="G10" s="121"/>
      <c r="H10" s="121"/>
      <c r="I10" s="136"/>
      <c r="J10" s="121"/>
      <c r="K10" s="121"/>
      <c r="L10" s="90"/>
      <c r="M10" s="112"/>
      <c r="N10" s="99"/>
      <c r="O10" s="90"/>
      <c r="P10" s="90"/>
      <c r="Q10" s="90"/>
      <c r="R10" s="90"/>
      <c r="S10" s="112"/>
      <c r="T10" s="99"/>
      <c r="U10" s="90"/>
      <c r="V10" s="90"/>
      <c r="W10" s="90"/>
      <c r="X10" s="31"/>
      <c r="LP10" s="1"/>
      <c r="LQ10" s="1"/>
      <c r="LR10" s="1"/>
    </row>
    <row r="11" spans="2:330" s="2" customFormat="1" ht="9.9499999999999993" customHeight="1" x14ac:dyDescent="0.2">
      <c r="B11" s="391"/>
      <c r="C11" s="398"/>
      <c r="D11" s="270"/>
      <c r="E11" s="27"/>
      <c r="F11" s="90"/>
      <c r="G11" s="90"/>
      <c r="H11" s="90"/>
      <c r="I11" s="99"/>
      <c r="J11" s="90"/>
      <c r="K11" s="90"/>
      <c r="L11" s="90"/>
      <c r="M11" s="112"/>
      <c r="N11" s="99"/>
      <c r="O11" s="90"/>
      <c r="P11" s="90"/>
      <c r="Q11" s="90"/>
      <c r="R11" s="90"/>
      <c r="S11" s="112"/>
      <c r="T11" s="99"/>
      <c r="U11" s="90"/>
      <c r="V11" s="90"/>
      <c r="W11" s="90"/>
      <c r="X11" s="31"/>
      <c r="LP11" s="1"/>
      <c r="LQ11" s="1"/>
      <c r="LR11" s="1"/>
    </row>
    <row r="12" spans="2:330" s="2" customFormat="1" ht="9.9499999999999993" customHeight="1" x14ac:dyDescent="0.2">
      <c r="B12" s="391">
        <v>1</v>
      </c>
      <c r="C12" s="392" t="str">
        <f>'Planejamento - 100 m'!D2</f>
        <v>SERVIÇOS PRELIMINARES</v>
      </c>
      <c r="D12" s="393" t="e">
        <f>#REF!</f>
        <v>#REF!</v>
      </c>
      <c r="E12" s="27"/>
      <c r="F12" s="90"/>
      <c r="G12" s="90"/>
      <c r="H12" s="90"/>
      <c r="I12" s="99"/>
      <c r="J12" s="90"/>
      <c r="K12" s="90"/>
      <c r="L12" s="90"/>
      <c r="M12" s="112"/>
      <c r="N12" s="99"/>
      <c r="O12" s="90"/>
      <c r="P12" s="90"/>
      <c r="Q12" s="90"/>
      <c r="R12" s="90"/>
      <c r="S12" s="112"/>
      <c r="T12" s="99"/>
      <c r="U12" s="90"/>
      <c r="V12" s="90"/>
      <c r="W12" s="90"/>
      <c r="X12" s="31"/>
      <c r="Y12" s="6"/>
      <c r="LP12" s="1"/>
      <c r="LQ12" s="1"/>
      <c r="LR12" s="1"/>
    </row>
    <row r="13" spans="2:330" s="2" customFormat="1" ht="9.9499999999999993" customHeight="1" x14ac:dyDescent="0.2">
      <c r="B13" s="391"/>
      <c r="C13" s="392"/>
      <c r="D13" s="393"/>
      <c r="E13" s="26"/>
      <c r="F13" s="93"/>
      <c r="G13" s="93"/>
      <c r="H13" s="93"/>
      <c r="I13" s="108"/>
      <c r="J13" s="93"/>
      <c r="K13" s="93"/>
      <c r="L13" s="91"/>
      <c r="M13" s="113"/>
      <c r="N13" s="100"/>
      <c r="O13" s="91"/>
      <c r="P13" s="91"/>
      <c r="Q13" s="91"/>
      <c r="R13" s="91"/>
      <c r="S13" s="113"/>
      <c r="T13" s="100"/>
      <c r="U13" s="91"/>
      <c r="V13" s="91"/>
      <c r="W13" s="91"/>
      <c r="X13" s="88"/>
      <c r="LP13" s="1"/>
      <c r="LQ13" s="1"/>
      <c r="LR13" s="1"/>
    </row>
    <row r="14" spans="2:330" s="16" customFormat="1" ht="9.9499999999999993" customHeight="1" x14ac:dyDescent="0.2">
      <c r="B14" s="391"/>
      <c r="C14" s="392"/>
      <c r="D14" s="372"/>
      <c r="E14" s="82"/>
      <c r="F14" s="92"/>
      <c r="G14" s="92"/>
      <c r="H14" s="92"/>
      <c r="I14" s="101"/>
      <c r="J14" s="92"/>
      <c r="K14" s="92"/>
      <c r="L14" s="92"/>
      <c r="M14" s="114"/>
      <c r="N14" s="101"/>
      <c r="O14" s="92"/>
      <c r="P14" s="92"/>
      <c r="Q14" s="92"/>
      <c r="R14" s="92"/>
      <c r="S14" s="114"/>
      <c r="T14" s="101"/>
      <c r="U14" s="92"/>
      <c r="V14" s="92"/>
      <c r="W14" s="92"/>
      <c r="X14" s="83"/>
      <c r="LP14" s="17"/>
      <c r="LQ14" s="17"/>
      <c r="LR14" s="17"/>
    </row>
    <row r="15" spans="2:330" s="2" customFormat="1" ht="9.9499999999999993" customHeight="1" x14ac:dyDescent="0.2">
      <c r="B15" s="403">
        <v>2</v>
      </c>
      <c r="C15" s="404" t="str">
        <f>'Planejamento - 100 m'!D12</f>
        <v>REPAROS EM PATOLOGIAS LOCALIZADAS</v>
      </c>
      <c r="D15" s="366" t="e">
        <f>#REF!+#REF!</f>
        <v>#REF!</v>
      </c>
      <c r="E15" s="27"/>
      <c r="F15" s="90"/>
      <c r="G15" s="90"/>
      <c r="H15" s="90"/>
      <c r="I15" s="99"/>
      <c r="J15" s="90"/>
      <c r="K15" s="90"/>
      <c r="L15" s="90"/>
      <c r="M15" s="112"/>
      <c r="N15" s="99"/>
      <c r="O15" s="90"/>
      <c r="P15" s="90"/>
      <c r="Q15" s="90"/>
      <c r="R15" s="90"/>
      <c r="S15" s="112"/>
      <c r="T15" s="99"/>
      <c r="U15" s="90"/>
      <c r="V15" s="90"/>
      <c r="W15" s="90"/>
      <c r="X15" s="31"/>
      <c r="Y15" s="7"/>
    </row>
    <row r="16" spans="2:330" ht="9.9499999999999993" customHeight="1" x14ac:dyDescent="0.2">
      <c r="B16" s="403"/>
      <c r="C16" s="404"/>
      <c r="D16" s="366"/>
      <c r="E16" s="28"/>
      <c r="F16" s="91"/>
      <c r="G16" s="91"/>
      <c r="H16" s="91"/>
      <c r="I16" s="108"/>
      <c r="J16" s="91"/>
      <c r="K16" s="91"/>
      <c r="L16" s="91"/>
      <c r="M16" s="113"/>
      <c r="N16" s="100"/>
      <c r="O16" s="91"/>
      <c r="P16" s="91"/>
      <c r="Q16" s="91"/>
      <c r="R16" s="91"/>
      <c r="S16" s="113"/>
      <c r="T16" s="100"/>
      <c r="U16" s="91"/>
      <c r="V16" s="96"/>
      <c r="W16" s="96"/>
      <c r="X16" s="88"/>
    </row>
    <row r="17" spans="2:25" ht="9.9499999999999993" customHeight="1" x14ac:dyDescent="0.2">
      <c r="B17" s="403"/>
      <c r="C17" s="404"/>
      <c r="D17" s="366"/>
      <c r="E17" s="29"/>
      <c r="F17" s="94"/>
      <c r="G17" s="94"/>
      <c r="H17" s="94"/>
      <c r="I17" s="102"/>
      <c r="J17" s="94"/>
      <c r="K17" s="94"/>
      <c r="L17" s="94"/>
      <c r="M17" s="115"/>
      <c r="N17" s="102"/>
      <c r="O17" s="94"/>
      <c r="P17" s="94"/>
      <c r="Q17" s="94"/>
      <c r="R17" s="94"/>
      <c r="S17" s="115"/>
      <c r="T17" s="102"/>
      <c r="U17" s="94"/>
      <c r="V17" s="94"/>
      <c r="W17" s="94"/>
      <c r="X17" s="32"/>
      <c r="Y17" s="5"/>
    </row>
    <row r="18" spans="2:25" ht="9.9499999999999993" customHeight="1" x14ac:dyDescent="0.2">
      <c r="B18" s="403">
        <v>3</v>
      </c>
      <c r="C18" s="404" t="str">
        <f>'Planejamento - 100 m'!D17</f>
        <v>REPARO EM PLACAS DE CONCRETO NA CABECEIRA 14</v>
      </c>
      <c r="D18" s="366" t="e">
        <f>#REF!+#REF!</f>
        <v>#REF!</v>
      </c>
      <c r="E18" s="27"/>
      <c r="F18" s="90"/>
      <c r="G18" s="90"/>
      <c r="H18" s="90"/>
      <c r="I18" s="99"/>
      <c r="J18" s="90"/>
      <c r="K18" s="90"/>
      <c r="L18" s="90"/>
      <c r="M18" s="112"/>
      <c r="N18" s="99"/>
      <c r="O18" s="90"/>
      <c r="P18" s="90"/>
      <c r="Q18" s="90"/>
      <c r="R18" s="90"/>
      <c r="S18" s="112"/>
      <c r="T18" s="99"/>
      <c r="U18" s="90"/>
      <c r="V18" s="90"/>
      <c r="W18" s="90"/>
      <c r="X18" s="32"/>
      <c r="Y18" s="7"/>
    </row>
    <row r="19" spans="2:25" ht="9.9499999999999993" customHeight="1" x14ac:dyDescent="0.2">
      <c r="B19" s="403"/>
      <c r="C19" s="404"/>
      <c r="D19" s="366"/>
      <c r="E19" s="28"/>
      <c r="F19" s="91"/>
      <c r="G19" s="91"/>
      <c r="H19" s="91"/>
      <c r="I19" s="108"/>
      <c r="J19" s="93"/>
      <c r="K19" s="91"/>
      <c r="L19" s="91"/>
      <c r="M19" s="113"/>
      <c r="N19" s="100"/>
      <c r="O19" s="91"/>
      <c r="P19" s="91"/>
      <c r="Q19" s="91"/>
      <c r="R19" s="91"/>
      <c r="S19" s="113"/>
      <c r="T19" s="100"/>
      <c r="U19" s="91"/>
      <c r="V19" s="96"/>
      <c r="W19" s="96"/>
      <c r="X19" s="97"/>
    </row>
    <row r="20" spans="2:25" ht="9.9499999999999993" customHeight="1" x14ac:dyDescent="0.2">
      <c r="B20" s="403"/>
      <c r="C20" s="404"/>
      <c r="D20" s="366"/>
      <c r="E20" s="29"/>
      <c r="F20" s="94"/>
      <c r="G20" s="94"/>
      <c r="H20" s="94"/>
      <c r="I20" s="102"/>
      <c r="J20" s="94"/>
      <c r="K20" s="94"/>
      <c r="L20" s="94"/>
      <c r="M20" s="115"/>
      <c r="N20" s="102"/>
      <c r="O20" s="94"/>
      <c r="P20" s="94"/>
      <c r="Q20" s="94"/>
      <c r="R20" s="94"/>
      <c r="S20" s="115"/>
      <c r="T20" s="102"/>
      <c r="U20" s="94"/>
      <c r="V20" s="94"/>
      <c r="W20" s="94"/>
      <c r="X20" s="32"/>
      <c r="Y20" s="5"/>
    </row>
    <row r="21" spans="2:25" ht="9.9499999999999993" customHeight="1" x14ac:dyDescent="0.2">
      <c r="B21" s="403">
        <v>4</v>
      </c>
      <c r="C21" s="404" t="str">
        <f>'Planejamento - 100 m'!D30</f>
        <v>CAMADA ANTI-REFLEXÃO DE TRINCAS</v>
      </c>
      <c r="D21" s="366" t="e">
        <f>#REF!</f>
        <v>#REF!</v>
      </c>
      <c r="E21" s="27"/>
      <c r="F21" s="90"/>
      <c r="G21" s="90"/>
      <c r="H21" s="90"/>
      <c r="I21" s="99"/>
      <c r="J21" s="90"/>
      <c r="K21" s="90"/>
      <c r="L21" s="90"/>
      <c r="M21" s="112"/>
      <c r="N21" s="99"/>
      <c r="O21" s="90"/>
      <c r="P21" s="90"/>
      <c r="Q21" s="90"/>
      <c r="R21" s="90"/>
      <c r="S21" s="112"/>
      <c r="T21" s="99"/>
      <c r="U21" s="90"/>
      <c r="V21" s="90"/>
      <c r="W21" s="90"/>
      <c r="X21" s="32"/>
      <c r="Y21" s="7"/>
    </row>
    <row r="22" spans="2:25" ht="9.9499999999999993" customHeight="1" x14ac:dyDescent="0.2">
      <c r="B22" s="403"/>
      <c r="C22" s="404"/>
      <c r="D22" s="366"/>
      <c r="E22" s="28"/>
      <c r="F22" s="91"/>
      <c r="G22" s="91"/>
      <c r="H22" s="91"/>
      <c r="I22" s="100"/>
      <c r="J22" s="93"/>
      <c r="K22" s="93"/>
      <c r="L22" s="91"/>
      <c r="M22" s="113"/>
      <c r="N22" s="100"/>
      <c r="O22" s="91"/>
      <c r="P22" s="91"/>
      <c r="Q22" s="91"/>
      <c r="R22" s="91"/>
      <c r="S22" s="113"/>
      <c r="T22" s="100"/>
      <c r="U22" s="91"/>
      <c r="V22" s="96"/>
      <c r="W22" s="96"/>
      <c r="X22" s="97"/>
    </row>
    <row r="23" spans="2:25" ht="9.9499999999999993" customHeight="1" x14ac:dyDescent="0.2">
      <c r="B23" s="405"/>
      <c r="C23" s="406"/>
      <c r="D23" s="366"/>
      <c r="E23" s="104"/>
      <c r="F23" s="105"/>
      <c r="G23" s="105"/>
      <c r="H23" s="105"/>
      <c r="I23" s="106"/>
      <c r="J23" s="105"/>
      <c r="K23" s="105"/>
      <c r="L23" s="105"/>
      <c r="M23" s="116"/>
      <c r="N23" s="106"/>
      <c r="O23" s="105"/>
      <c r="P23" s="105"/>
      <c r="Q23" s="105"/>
      <c r="R23" s="105"/>
      <c r="S23" s="116"/>
      <c r="T23" s="106"/>
      <c r="U23" s="105"/>
      <c r="V23" s="105"/>
      <c r="W23" s="105"/>
      <c r="X23" s="107"/>
      <c r="Y23" s="5"/>
    </row>
    <row r="24" spans="2:25" ht="9.75" customHeight="1" x14ac:dyDescent="0.2">
      <c r="B24" s="374" t="s">
        <v>156</v>
      </c>
      <c r="C24" s="376" t="s">
        <v>157</v>
      </c>
      <c r="D24" s="366" t="e">
        <f>#REF!</f>
        <v>#REF!</v>
      </c>
      <c r="E24" s="27"/>
      <c r="F24" s="90"/>
      <c r="G24" s="90"/>
      <c r="H24" s="90"/>
      <c r="I24" s="99"/>
      <c r="J24" s="90"/>
      <c r="K24" s="90"/>
      <c r="L24" s="90"/>
      <c r="M24" s="112"/>
      <c r="N24" s="99"/>
      <c r="O24" s="90"/>
      <c r="P24" s="90"/>
      <c r="Q24" s="90"/>
      <c r="R24" s="90"/>
      <c r="S24" s="112"/>
      <c r="T24" s="99"/>
      <c r="U24" s="90"/>
      <c r="V24" s="90"/>
      <c r="W24" s="90"/>
      <c r="X24" s="32"/>
    </row>
    <row r="25" spans="2:25" s="2" customFormat="1" ht="9.75" customHeight="1" x14ac:dyDescent="0.2">
      <c r="B25" s="375"/>
      <c r="C25" s="365"/>
      <c r="D25" s="366"/>
      <c r="E25" s="28"/>
      <c r="F25" s="91"/>
      <c r="G25" s="91"/>
      <c r="H25" s="91"/>
      <c r="I25" s="100"/>
      <c r="J25" s="91"/>
      <c r="K25" s="91"/>
      <c r="L25" s="123"/>
      <c r="M25" s="124"/>
      <c r="N25" s="122"/>
      <c r="O25" s="123"/>
      <c r="P25" s="123"/>
      <c r="Q25" s="123"/>
      <c r="R25" s="123"/>
      <c r="S25" s="124"/>
      <c r="T25" s="100"/>
      <c r="U25" s="91"/>
      <c r="V25" s="96"/>
      <c r="W25" s="96"/>
      <c r="X25" s="97"/>
    </row>
    <row r="26" spans="2:25" s="2" customFormat="1" ht="9.75" customHeight="1" x14ac:dyDescent="0.2">
      <c r="B26" s="375"/>
      <c r="C26" s="365"/>
      <c r="D26" s="366"/>
      <c r="E26" s="29"/>
      <c r="F26" s="94"/>
      <c r="G26" s="94"/>
      <c r="H26" s="94"/>
      <c r="I26" s="102"/>
      <c r="J26" s="94"/>
      <c r="K26" s="94"/>
      <c r="L26" s="94"/>
      <c r="M26" s="115"/>
      <c r="N26" s="102"/>
      <c r="O26" s="94"/>
      <c r="P26" s="94"/>
      <c r="Q26" s="94"/>
      <c r="R26" s="94"/>
      <c r="S26" s="115"/>
      <c r="T26" s="102"/>
      <c r="U26" s="94"/>
      <c r="V26" s="94"/>
      <c r="W26" s="94"/>
      <c r="X26" s="32"/>
    </row>
    <row r="27" spans="2:25" s="2" customFormat="1" ht="9.75" customHeight="1" x14ac:dyDescent="0.2">
      <c r="B27" s="364">
        <v>5</v>
      </c>
      <c r="C27" s="377" t="s">
        <v>3</v>
      </c>
      <c r="D27" s="274"/>
      <c r="E27" s="29"/>
      <c r="F27" s="94"/>
      <c r="G27" s="94"/>
      <c r="H27" s="94"/>
      <c r="I27" s="102"/>
      <c r="J27" s="94"/>
      <c r="K27" s="94"/>
      <c r="L27" s="94"/>
      <c r="M27" s="115"/>
      <c r="N27" s="102"/>
      <c r="O27" s="94"/>
      <c r="P27" s="94"/>
      <c r="Q27" s="94"/>
      <c r="R27" s="94"/>
      <c r="S27" s="115"/>
      <c r="T27" s="102"/>
      <c r="U27" s="94"/>
      <c r="V27" s="94"/>
      <c r="W27" s="94"/>
      <c r="X27" s="32"/>
    </row>
    <row r="28" spans="2:25" s="2" customFormat="1" ht="9.75" customHeight="1" x14ac:dyDescent="0.2">
      <c r="B28" s="364"/>
      <c r="C28" s="377"/>
      <c r="D28" s="274"/>
      <c r="E28" s="29"/>
      <c r="F28" s="94"/>
      <c r="G28" s="94"/>
      <c r="H28" s="94"/>
      <c r="I28" s="102"/>
      <c r="J28" s="94"/>
      <c r="K28" s="94"/>
      <c r="L28" s="110"/>
      <c r="M28" s="118"/>
      <c r="N28" s="109"/>
      <c r="O28" s="110"/>
      <c r="P28" s="110"/>
      <c r="Q28" s="110"/>
      <c r="R28" s="110"/>
      <c r="S28" s="118"/>
      <c r="T28" s="109"/>
      <c r="U28" s="110"/>
      <c r="V28" s="110"/>
      <c r="W28" s="110"/>
      <c r="X28" s="139"/>
    </row>
    <row r="29" spans="2:25" s="2" customFormat="1" ht="9.75" customHeight="1" x14ac:dyDescent="0.2">
      <c r="B29" s="364"/>
      <c r="C29" s="377"/>
      <c r="D29" s="274"/>
      <c r="E29" s="29"/>
      <c r="F29" s="94"/>
      <c r="G29" s="94"/>
      <c r="H29" s="94"/>
      <c r="I29" s="102"/>
      <c r="J29" s="94"/>
      <c r="K29" s="94"/>
      <c r="L29" s="94"/>
      <c r="M29" s="115"/>
      <c r="N29" s="102"/>
      <c r="O29" s="94"/>
      <c r="P29" s="94"/>
      <c r="Q29" s="94"/>
      <c r="R29" s="94"/>
      <c r="S29" s="115"/>
      <c r="T29" s="102"/>
      <c r="U29" s="94"/>
      <c r="V29" s="94"/>
      <c r="W29" s="94"/>
      <c r="X29" s="32"/>
    </row>
    <row r="30" spans="2:25" s="2" customFormat="1" ht="9.75" customHeight="1" x14ac:dyDescent="0.2">
      <c r="B30" s="364">
        <v>6</v>
      </c>
      <c r="C30" s="365" t="str">
        <f>'Planejamento - 100 m'!D38</f>
        <v>REPARAÇÃO DA PAVIMENTAÇÃO EM CBUQ DA PISTA 14/32</v>
      </c>
      <c r="D30" s="366" t="e">
        <f>#REF!</f>
        <v>#REF!</v>
      </c>
      <c r="E30" s="27"/>
      <c r="F30" s="90"/>
      <c r="G30" s="90"/>
      <c r="H30" s="90"/>
      <c r="I30" s="99"/>
      <c r="J30" s="90"/>
      <c r="K30" s="90"/>
      <c r="L30" s="90"/>
      <c r="M30" s="112"/>
      <c r="N30" s="99"/>
      <c r="O30" s="90"/>
      <c r="P30" s="90"/>
      <c r="Q30" s="90"/>
      <c r="R30" s="90"/>
      <c r="S30" s="112"/>
      <c r="T30" s="99"/>
      <c r="U30" s="90"/>
      <c r="V30" s="90"/>
      <c r="W30" s="90"/>
      <c r="X30" s="31"/>
      <c r="Y30" s="7"/>
    </row>
    <row r="31" spans="2:25" s="2" customFormat="1" ht="9.75" customHeight="1" x14ac:dyDescent="0.2">
      <c r="B31" s="364"/>
      <c r="C31" s="365"/>
      <c r="D31" s="366"/>
      <c r="E31" s="28"/>
      <c r="F31" s="91"/>
      <c r="G31" s="91"/>
      <c r="H31" s="91"/>
      <c r="I31" s="100"/>
      <c r="J31" s="91"/>
      <c r="K31" s="91"/>
      <c r="L31" s="93"/>
      <c r="M31" s="117"/>
      <c r="N31" s="108"/>
      <c r="O31" s="93"/>
      <c r="P31" s="93"/>
      <c r="Q31" s="93"/>
      <c r="R31" s="91"/>
      <c r="S31" s="113"/>
      <c r="T31" s="100"/>
      <c r="U31" s="91"/>
      <c r="V31" s="91"/>
      <c r="W31" s="91"/>
      <c r="X31" s="97"/>
    </row>
    <row r="32" spans="2:25" s="2" customFormat="1" ht="9.75" customHeight="1" x14ac:dyDescent="0.2">
      <c r="B32" s="364"/>
      <c r="C32" s="365"/>
      <c r="D32" s="366"/>
      <c r="E32" s="29"/>
      <c r="F32" s="94"/>
      <c r="G32" s="94"/>
      <c r="H32" s="94"/>
      <c r="I32" s="102"/>
      <c r="J32" s="94"/>
      <c r="K32" s="94"/>
      <c r="L32" s="94"/>
      <c r="M32" s="115"/>
      <c r="N32" s="102"/>
      <c r="O32" s="94"/>
      <c r="P32" s="94"/>
      <c r="Q32" s="94"/>
      <c r="R32" s="94"/>
      <c r="S32" s="115"/>
      <c r="T32" s="102"/>
      <c r="U32" s="94"/>
      <c r="V32" s="94"/>
      <c r="W32" s="94"/>
      <c r="X32" s="32"/>
      <c r="Y32" s="5"/>
    </row>
    <row r="33" spans="2:25" s="2" customFormat="1" ht="9.75" customHeight="1" x14ac:dyDescent="0.2">
      <c r="B33" s="364">
        <v>7</v>
      </c>
      <c r="C33" s="365" t="str">
        <f>'Planejamento - 100 m'!D51</f>
        <v>REPARAÇÃO DA PAVIMENTAÇÃO EM CBUQ DA PISTA DE TAXI "ALPHA"</v>
      </c>
      <c r="D33" s="366" t="e">
        <f>#REF!</f>
        <v>#REF!</v>
      </c>
      <c r="E33" s="27"/>
      <c r="F33" s="90"/>
      <c r="G33" s="90"/>
      <c r="H33" s="90"/>
      <c r="I33" s="99"/>
      <c r="J33" s="90"/>
      <c r="K33" s="90"/>
      <c r="L33" s="90"/>
      <c r="M33" s="112"/>
      <c r="N33" s="99"/>
      <c r="O33" s="90"/>
      <c r="P33" s="90"/>
      <c r="Q33" s="90"/>
      <c r="R33" s="90"/>
      <c r="S33" s="112"/>
      <c r="T33" s="99"/>
      <c r="U33" s="90"/>
      <c r="V33" s="90"/>
      <c r="W33" s="90"/>
      <c r="X33" s="33"/>
      <c r="Y33" s="7"/>
    </row>
    <row r="34" spans="2:25" s="2" customFormat="1" ht="9.75" customHeight="1" x14ac:dyDescent="0.2">
      <c r="B34" s="364"/>
      <c r="C34" s="365"/>
      <c r="D34" s="366"/>
      <c r="E34" s="28"/>
      <c r="F34" s="91"/>
      <c r="G34" s="91"/>
      <c r="H34" s="91"/>
      <c r="I34" s="100"/>
      <c r="J34" s="91"/>
      <c r="K34" s="91"/>
      <c r="L34" s="93"/>
      <c r="M34" s="117"/>
      <c r="N34" s="108"/>
      <c r="O34" s="91"/>
      <c r="P34" s="91"/>
      <c r="Q34" s="91"/>
      <c r="R34" s="91"/>
      <c r="S34" s="113"/>
      <c r="T34" s="100"/>
      <c r="U34" s="91"/>
      <c r="V34" s="91"/>
      <c r="W34" s="91"/>
      <c r="X34" s="97"/>
    </row>
    <row r="35" spans="2:25" s="2" customFormat="1" ht="9.75" customHeight="1" x14ac:dyDescent="0.2">
      <c r="B35" s="364"/>
      <c r="C35" s="365"/>
      <c r="D35" s="366"/>
      <c r="E35" s="29"/>
      <c r="F35" s="94"/>
      <c r="G35" s="94"/>
      <c r="H35" s="94"/>
      <c r="I35" s="102"/>
      <c r="J35" s="94"/>
      <c r="K35" s="94"/>
      <c r="L35" s="94"/>
      <c r="M35" s="115"/>
      <c r="N35" s="102"/>
      <c r="O35" s="94"/>
      <c r="P35" s="94"/>
      <c r="Q35" s="94"/>
      <c r="R35" s="94"/>
      <c r="S35" s="115"/>
      <c r="T35" s="102"/>
      <c r="U35" s="94"/>
      <c r="V35" s="94"/>
      <c r="W35" s="94"/>
      <c r="X35" s="32"/>
      <c r="Y35" s="5"/>
    </row>
    <row r="36" spans="2:25" s="2" customFormat="1" ht="9.75" customHeight="1" x14ac:dyDescent="0.2">
      <c r="B36" s="364">
        <v>8</v>
      </c>
      <c r="C36" s="365" t="str">
        <f>'Planejamento - 100 m'!D56</f>
        <v>REPARAÇÃO DA PAVIMENTAÇÃO EM CBUQ DA PISTA DE TAXI "BRAVO"</v>
      </c>
      <c r="D36" s="366" t="e">
        <f>#REF!</f>
        <v>#REF!</v>
      </c>
      <c r="E36" s="27"/>
      <c r="F36" s="90"/>
      <c r="G36" s="90"/>
      <c r="H36" s="90"/>
      <c r="I36" s="99"/>
      <c r="J36" s="90"/>
      <c r="K36" s="90"/>
      <c r="L36" s="90"/>
      <c r="M36" s="112"/>
      <c r="N36" s="99"/>
      <c r="O36" s="90"/>
      <c r="P36" s="90"/>
      <c r="Q36" s="90"/>
      <c r="R36" s="90"/>
      <c r="S36" s="112"/>
      <c r="T36" s="99"/>
      <c r="U36" s="90"/>
      <c r="V36" s="90"/>
      <c r="W36" s="90"/>
      <c r="X36" s="31"/>
      <c r="Y36" s="7"/>
    </row>
    <row r="37" spans="2:25" ht="9.75" customHeight="1" x14ac:dyDescent="0.2">
      <c r="B37" s="364"/>
      <c r="C37" s="365"/>
      <c r="D37" s="366"/>
      <c r="E37" s="28"/>
      <c r="F37" s="91"/>
      <c r="G37" s="91"/>
      <c r="H37" s="91"/>
      <c r="I37" s="100"/>
      <c r="J37" s="91"/>
      <c r="K37" s="91"/>
      <c r="L37" s="91"/>
      <c r="M37" s="113"/>
      <c r="N37" s="100"/>
      <c r="O37" s="93"/>
      <c r="P37" s="91"/>
      <c r="Q37" s="91"/>
      <c r="R37" s="91"/>
      <c r="S37" s="113"/>
      <c r="T37" s="100"/>
      <c r="U37" s="91"/>
      <c r="V37" s="91"/>
      <c r="W37" s="91"/>
      <c r="X37" s="97"/>
    </row>
    <row r="38" spans="2:25" ht="9.75" customHeight="1" x14ac:dyDescent="0.2">
      <c r="B38" s="364"/>
      <c r="C38" s="365"/>
      <c r="D38" s="366"/>
      <c r="E38" s="29"/>
      <c r="F38" s="94"/>
      <c r="G38" s="94"/>
      <c r="H38" s="94"/>
      <c r="I38" s="102"/>
      <c r="J38" s="94"/>
      <c r="K38" s="94"/>
      <c r="L38" s="94"/>
      <c r="M38" s="115"/>
      <c r="N38" s="102"/>
      <c r="O38" s="94"/>
      <c r="P38" s="94"/>
      <c r="Q38" s="94"/>
      <c r="R38" s="94"/>
      <c r="S38" s="115"/>
      <c r="T38" s="102"/>
      <c r="U38" s="94"/>
      <c r="V38" s="94"/>
      <c r="W38" s="94"/>
      <c r="X38" s="32"/>
      <c r="Y38" s="5"/>
    </row>
    <row r="39" spans="2:25" ht="9.75" customHeight="1" x14ac:dyDescent="0.2">
      <c r="B39" s="364">
        <v>9</v>
      </c>
      <c r="C39" s="365" t="str">
        <f>'Planejamento - 100 m'!D61</f>
        <v>REPARAÇÃO DA PAVIMENTAÇÃO EM CBUQ DA PISTA DE TAXI "ECHO"</v>
      </c>
      <c r="D39" s="366" t="e">
        <f>#REF!</f>
        <v>#REF!</v>
      </c>
      <c r="E39" s="27"/>
      <c r="F39" s="90"/>
      <c r="G39" s="90"/>
      <c r="H39" s="90"/>
      <c r="I39" s="99"/>
      <c r="J39" s="90"/>
      <c r="K39" s="90"/>
      <c r="L39" s="90"/>
      <c r="M39" s="112"/>
      <c r="N39" s="99"/>
      <c r="O39" s="90"/>
      <c r="P39" s="90"/>
      <c r="Q39" s="90"/>
      <c r="R39" s="90"/>
      <c r="S39" s="112"/>
      <c r="T39" s="99"/>
      <c r="U39" s="90"/>
      <c r="V39" s="90"/>
      <c r="W39" s="90"/>
      <c r="X39" s="32"/>
      <c r="Y39" s="7"/>
    </row>
    <row r="40" spans="2:25" ht="9.75" customHeight="1" x14ac:dyDescent="0.2">
      <c r="B40" s="364"/>
      <c r="C40" s="365"/>
      <c r="D40" s="366"/>
      <c r="E40" s="28"/>
      <c r="F40" s="91"/>
      <c r="G40" s="91"/>
      <c r="H40" s="91"/>
      <c r="I40" s="100"/>
      <c r="J40" s="91"/>
      <c r="K40" s="91"/>
      <c r="L40" s="91"/>
      <c r="M40" s="113"/>
      <c r="N40" s="100"/>
      <c r="O40" s="91"/>
      <c r="P40" s="93"/>
      <c r="Q40" s="91"/>
      <c r="R40" s="91"/>
      <c r="S40" s="113"/>
      <c r="T40" s="100"/>
      <c r="U40" s="91"/>
      <c r="V40" s="91"/>
      <c r="W40" s="91"/>
      <c r="X40" s="97"/>
    </row>
    <row r="41" spans="2:25" ht="9.75" customHeight="1" x14ac:dyDescent="0.2">
      <c r="B41" s="364"/>
      <c r="C41" s="365"/>
      <c r="D41" s="366"/>
      <c r="E41" s="29"/>
      <c r="F41" s="94"/>
      <c r="G41" s="94"/>
      <c r="H41" s="94"/>
      <c r="I41" s="102"/>
      <c r="J41" s="94"/>
      <c r="K41" s="94"/>
      <c r="L41" s="94"/>
      <c r="M41" s="115"/>
      <c r="N41" s="102"/>
      <c r="O41" s="94"/>
      <c r="P41" s="94"/>
      <c r="Q41" s="94"/>
      <c r="R41" s="94"/>
      <c r="S41" s="115"/>
      <c r="T41" s="102"/>
      <c r="U41" s="94"/>
      <c r="V41" s="94"/>
      <c r="W41" s="94"/>
      <c r="X41" s="32"/>
      <c r="Y41" s="5"/>
    </row>
    <row r="42" spans="2:25" ht="9.75" customHeight="1" x14ac:dyDescent="0.2">
      <c r="B42" s="364">
        <v>10</v>
      </c>
      <c r="C42" s="365" t="str">
        <f>'Planejamento - 100 m'!D66</f>
        <v>SINALIZAÇÃO HORIZONTAL DAS TAXIS</v>
      </c>
      <c r="D42" s="274"/>
      <c r="E42" s="29"/>
      <c r="F42" s="94"/>
      <c r="G42" s="94"/>
      <c r="H42" s="94"/>
      <c r="I42" s="102"/>
      <c r="J42" s="94"/>
      <c r="K42" s="94"/>
      <c r="L42" s="94"/>
      <c r="M42" s="115"/>
      <c r="N42" s="102"/>
      <c r="O42" s="94"/>
      <c r="P42" s="94"/>
      <c r="Q42" s="94"/>
      <c r="R42" s="94"/>
      <c r="S42" s="115"/>
      <c r="T42" s="102"/>
      <c r="U42" s="94"/>
      <c r="V42" s="94"/>
      <c r="W42" s="94"/>
      <c r="X42" s="32"/>
      <c r="Y42" s="5"/>
    </row>
    <row r="43" spans="2:25" ht="9.75" customHeight="1" x14ac:dyDescent="0.2">
      <c r="B43" s="364"/>
      <c r="C43" s="365"/>
      <c r="D43" s="274"/>
      <c r="E43" s="29"/>
      <c r="F43" s="94"/>
      <c r="G43" s="94"/>
      <c r="H43" s="94"/>
      <c r="I43" s="102"/>
      <c r="J43" s="94"/>
      <c r="K43" s="94"/>
      <c r="L43" s="110"/>
      <c r="M43" s="118"/>
      <c r="N43" s="109"/>
      <c r="O43" s="110"/>
      <c r="P43" s="110"/>
      <c r="Q43" s="110"/>
      <c r="R43" s="94"/>
      <c r="S43" s="115"/>
      <c r="T43" s="102"/>
      <c r="U43" s="94"/>
      <c r="V43" s="94"/>
      <c r="W43" s="94"/>
      <c r="X43" s="32"/>
      <c r="Y43" s="5"/>
    </row>
    <row r="44" spans="2:25" ht="9.75" customHeight="1" x14ac:dyDescent="0.2">
      <c r="B44" s="400"/>
      <c r="C44" s="401"/>
      <c r="D44" s="274"/>
      <c r="E44" s="104"/>
      <c r="F44" s="105"/>
      <c r="G44" s="105"/>
      <c r="H44" s="105"/>
      <c r="I44" s="106"/>
      <c r="J44" s="105"/>
      <c r="K44" s="105"/>
      <c r="L44" s="105"/>
      <c r="M44" s="116"/>
      <c r="N44" s="106"/>
      <c r="O44" s="105"/>
      <c r="P44" s="105"/>
      <c r="Q44" s="105"/>
      <c r="R44" s="105"/>
      <c r="S44" s="116"/>
      <c r="T44" s="106"/>
      <c r="U44" s="105"/>
      <c r="V44" s="105"/>
      <c r="W44" s="105"/>
      <c r="X44" s="107"/>
      <c r="Y44" s="5"/>
    </row>
    <row r="45" spans="2:25" ht="9.75" customHeight="1" x14ac:dyDescent="0.2">
      <c r="B45" s="367">
        <v>11</v>
      </c>
      <c r="C45" s="369" t="s">
        <v>121</v>
      </c>
      <c r="D45" s="372">
        <v>0</v>
      </c>
      <c r="E45" s="27"/>
      <c r="F45" s="90"/>
      <c r="G45" s="90"/>
      <c r="H45" s="90"/>
      <c r="I45" s="99"/>
      <c r="J45" s="90"/>
      <c r="K45" s="90"/>
      <c r="L45" s="90"/>
      <c r="M45" s="112"/>
      <c r="N45" s="99"/>
      <c r="O45" s="90"/>
      <c r="P45" s="90"/>
      <c r="Q45" s="90"/>
      <c r="R45" s="90"/>
      <c r="S45" s="112"/>
      <c r="T45" s="99"/>
      <c r="U45" s="90"/>
      <c r="V45" s="90"/>
      <c r="W45" s="90"/>
      <c r="X45" s="31"/>
    </row>
    <row r="46" spans="2:25" ht="9.75" customHeight="1" x14ac:dyDescent="0.2">
      <c r="B46" s="367"/>
      <c r="C46" s="370"/>
      <c r="D46" s="366"/>
      <c r="E46" s="28"/>
      <c r="F46" s="91"/>
      <c r="G46" s="91"/>
      <c r="H46" s="91"/>
      <c r="I46" s="100"/>
      <c r="J46" s="91"/>
      <c r="K46" s="91"/>
      <c r="L46" s="91"/>
      <c r="M46" s="113"/>
      <c r="N46" s="100"/>
      <c r="O46" s="91"/>
      <c r="P46" s="91"/>
      <c r="Q46" s="91"/>
      <c r="R46" s="93"/>
      <c r="S46" s="117"/>
      <c r="T46" s="108"/>
      <c r="U46" s="93"/>
      <c r="V46" s="137"/>
      <c r="W46" s="137"/>
      <c r="X46" s="138"/>
    </row>
    <row r="47" spans="2:25" ht="9.75" customHeight="1" thickBot="1" x14ac:dyDescent="0.25">
      <c r="B47" s="368"/>
      <c r="C47" s="371"/>
      <c r="D47" s="373"/>
      <c r="E47" s="30"/>
      <c r="F47" s="95"/>
      <c r="G47" s="95"/>
      <c r="H47" s="95"/>
      <c r="I47" s="103"/>
      <c r="J47" s="95"/>
      <c r="K47" s="95"/>
      <c r="L47" s="95"/>
      <c r="M47" s="119"/>
      <c r="N47" s="103"/>
      <c r="O47" s="95"/>
      <c r="P47" s="95"/>
      <c r="Q47" s="95"/>
      <c r="R47" s="95"/>
      <c r="S47" s="119"/>
      <c r="T47" s="103"/>
      <c r="U47" s="95"/>
      <c r="V47" s="95"/>
      <c r="W47" s="95"/>
      <c r="X47" s="34"/>
    </row>
    <row r="48" spans="2:25" hidden="1" x14ac:dyDescent="0.2">
      <c r="B48" s="360" t="s">
        <v>5</v>
      </c>
      <c r="C48" s="361"/>
      <c r="D48" s="36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</sheetData>
  <mergeCells count="57">
    <mergeCell ref="E7:H7"/>
    <mergeCell ref="I7:M7"/>
    <mergeCell ref="E1:S1"/>
    <mergeCell ref="E2:S2"/>
    <mergeCell ref="E3:S3"/>
    <mergeCell ref="E4:S4"/>
    <mergeCell ref="B5:X5"/>
    <mergeCell ref="B15:B17"/>
    <mergeCell ref="C15:C17"/>
    <mergeCell ref="D15:D17"/>
    <mergeCell ref="N7:S7"/>
    <mergeCell ref="T7:X7"/>
    <mergeCell ref="G8:H8"/>
    <mergeCell ref="J8:K8"/>
    <mergeCell ref="L8:M8"/>
    <mergeCell ref="N8:O8"/>
    <mergeCell ref="P8:Q8"/>
    <mergeCell ref="R8:S8"/>
    <mergeCell ref="T8:U8"/>
    <mergeCell ref="W8:X8"/>
    <mergeCell ref="B6:B8"/>
    <mergeCell ref="C6:C8"/>
    <mergeCell ref="E6:X6"/>
    <mergeCell ref="B9:B11"/>
    <mergeCell ref="C9:C11"/>
    <mergeCell ref="B12:B14"/>
    <mergeCell ref="C12:C14"/>
    <mergeCell ref="D12:D14"/>
    <mergeCell ref="B30:B32"/>
    <mergeCell ref="C30:C32"/>
    <mergeCell ref="D30:D32"/>
    <mergeCell ref="B18:B20"/>
    <mergeCell ref="C18:C20"/>
    <mergeCell ref="D18:D20"/>
    <mergeCell ref="B21:B23"/>
    <mergeCell ref="C21:C23"/>
    <mergeCell ref="D21:D23"/>
    <mergeCell ref="B24:B26"/>
    <mergeCell ref="C24:C26"/>
    <mergeCell ref="D24:D26"/>
    <mergeCell ref="B27:B29"/>
    <mergeCell ref="C27:C29"/>
    <mergeCell ref="B33:B35"/>
    <mergeCell ref="C33:C35"/>
    <mergeCell ref="D33:D35"/>
    <mergeCell ref="B36:B38"/>
    <mergeCell ref="C36:C38"/>
    <mergeCell ref="D36:D38"/>
    <mergeCell ref="B48:D48"/>
    <mergeCell ref="B39:B41"/>
    <mergeCell ref="C39:C41"/>
    <mergeCell ref="D39:D41"/>
    <mergeCell ref="B42:B44"/>
    <mergeCell ref="C42:C44"/>
    <mergeCell ref="B45:B47"/>
    <mergeCell ref="C45:C47"/>
    <mergeCell ref="D45:D47"/>
  </mergeCells>
  <printOptions horizontalCentered="1" verticalCentered="1"/>
  <pageMargins left="0.19685039370078741" right="0.19685039370078741" top="0.47244094488188981" bottom="0.35433070866141736" header="0.62992125984251968" footer="0.15748031496062992"/>
  <pageSetup paperSize="9" scale="91" fitToHeight="1000" orientation="landscape" r:id="rId1"/>
  <headerFooter alignWithMargins="0">
    <oddHeader>&amp;R&amp;9&amp;P/&amp;N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22" workbookViewId="0">
      <selection activeCell="P48" sqref="P48"/>
    </sheetView>
  </sheetViews>
  <sheetFormatPr defaultColWidth="25.5546875" defaultRowHeight="12" x14ac:dyDescent="0.2"/>
  <cols>
    <col min="1" max="1" width="4.88671875" style="18" customWidth="1"/>
    <col min="2" max="2" width="3.109375" style="18" customWidth="1"/>
    <col min="3" max="3" width="5.77734375" style="18" hidden="1" customWidth="1"/>
    <col min="4" max="4" width="8.5546875" style="19" customWidth="1"/>
    <col min="5" max="5" width="11.44140625" style="18" customWidth="1"/>
    <col min="6" max="6" width="25.5546875" style="18"/>
    <col min="7" max="7" width="3.6640625" style="18" customWidth="1"/>
    <col min="8" max="8" width="3.44140625" style="18" customWidth="1"/>
    <col min="9" max="9" width="8.77734375" style="18" customWidth="1"/>
    <col min="10" max="10" width="3.109375" style="18" hidden="1" customWidth="1"/>
    <col min="11" max="11" width="3.33203125" style="18" hidden="1" customWidth="1"/>
    <col min="12" max="12" width="4" style="18" hidden="1" customWidth="1"/>
    <col min="13" max="13" width="8.6640625" style="18" hidden="1" customWidth="1"/>
    <col min="14" max="14" width="0" style="18" hidden="1" customWidth="1"/>
    <col min="15" max="15" width="10.33203125" style="18" customWidth="1"/>
    <col min="16" max="16" width="13.33203125" style="18" customWidth="1"/>
    <col min="17" max="17" width="7.21875" style="18" bestFit="1" customWidth="1"/>
    <col min="18" max="19" width="8.77734375" style="18" customWidth="1"/>
    <col min="20" max="20" width="7.21875" style="18" customWidth="1"/>
    <col min="21" max="22" width="12.109375" style="18" customWidth="1"/>
    <col min="23" max="16384" width="25.5546875" style="18"/>
  </cols>
  <sheetData>
    <row r="1" spans="1:22" ht="38.25" x14ac:dyDescent="0.2">
      <c r="A1" s="407" t="s">
        <v>7</v>
      </c>
      <c r="B1" s="407"/>
      <c r="C1" s="276" t="s">
        <v>8</v>
      </c>
      <c r="D1" s="408" t="s">
        <v>9</v>
      </c>
      <c r="E1" s="408"/>
      <c r="F1" s="408"/>
      <c r="G1" s="408" t="s">
        <v>10</v>
      </c>
      <c r="H1" s="408"/>
      <c r="I1" s="276" t="s">
        <v>11</v>
      </c>
      <c r="J1" s="408" t="s">
        <v>12</v>
      </c>
      <c r="K1" s="408"/>
      <c r="L1" s="408"/>
      <c r="M1" s="276" t="s">
        <v>13</v>
      </c>
      <c r="N1" s="276" t="s">
        <v>13</v>
      </c>
      <c r="O1" s="276" t="s">
        <v>127</v>
      </c>
      <c r="P1" s="276" t="s">
        <v>130</v>
      </c>
      <c r="Q1" s="276" t="s">
        <v>133</v>
      </c>
      <c r="R1" s="276" t="s">
        <v>134</v>
      </c>
      <c r="S1" s="276" t="s">
        <v>139</v>
      </c>
      <c r="T1" s="276" t="s">
        <v>125</v>
      </c>
      <c r="U1" s="276" t="s">
        <v>126</v>
      </c>
      <c r="V1" s="276" t="s">
        <v>128</v>
      </c>
    </row>
    <row r="2" spans="1:22" x14ac:dyDescent="0.2">
      <c r="A2" s="409" t="s">
        <v>14</v>
      </c>
      <c r="B2" s="409"/>
      <c r="C2" s="277"/>
      <c r="D2" s="409" t="s">
        <v>3</v>
      </c>
      <c r="E2" s="409"/>
      <c r="F2" s="409"/>
      <c r="G2" s="409"/>
      <c r="H2" s="409"/>
      <c r="I2" s="409"/>
      <c r="J2" s="409"/>
      <c r="K2" s="409"/>
      <c r="L2" s="409"/>
      <c r="M2" s="49">
        <v>634730.5</v>
      </c>
      <c r="N2" s="50"/>
      <c r="O2" s="50"/>
      <c r="P2" s="50"/>
      <c r="Q2" s="50"/>
      <c r="R2" s="50"/>
      <c r="S2" s="50"/>
      <c r="T2" s="50"/>
      <c r="U2" s="50"/>
      <c r="V2" s="50"/>
    </row>
    <row r="3" spans="1:22" x14ac:dyDescent="0.2">
      <c r="A3" s="410" t="s">
        <v>15</v>
      </c>
      <c r="B3" s="410"/>
      <c r="C3" s="51">
        <v>41800</v>
      </c>
      <c r="D3" s="410" t="s">
        <v>16</v>
      </c>
      <c r="E3" s="410"/>
      <c r="F3" s="410"/>
      <c r="G3" s="411" t="s">
        <v>17</v>
      </c>
      <c r="H3" s="411"/>
      <c r="I3" s="52">
        <v>1</v>
      </c>
      <c r="J3" s="412">
        <v>7327.93</v>
      </c>
      <c r="K3" s="413"/>
      <c r="L3" s="413"/>
      <c r="M3" s="53">
        <v>7327.93</v>
      </c>
      <c r="N3" s="50"/>
      <c r="O3" s="54"/>
      <c r="P3" s="55"/>
      <c r="Q3" s="55"/>
      <c r="R3" s="55"/>
      <c r="S3" s="55"/>
      <c r="T3" s="55"/>
      <c r="U3" s="55"/>
      <c r="V3" s="56"/>
    </row>
    <row r="4" spans="1:22" x14ac:dyDescent="0.2">
      <c r="A4" s="410" t="s">
        <v>18</v>
      </c>
      <c r="B4" s="410"/>
      <c r="C4" s="51">
        <v>41800</v>
      </c>
      <c r="D4" s="410" t="s">
        <v>16</v>
      </c>
      <c r="E4" s="410"/>
      <c r="F4" s="410"/>
      <c r="G4" s="411" t="s">
        <v>17</v>
      </c>
      <c r="H4" s="411"/>
      <c r="I4" s="52">
        <v>1</v>
      </c>
      <c r="J4" s="412">
        <v>7327.93</v>
      </c>
      <c r="K4" s="413"/>
      <c r="L4" s="413"/>
      <c r="M4" s="53">
        <v>7327.93</v>
      </c>
      <c r="N4" s="50"/>
      <c r="O4" s="47"/>
      <c r="P4" s="57"/>
      <c r="Q4" s="57"/>
      <c r="R4" s="57"/>
      <c r="S4" s="57"/>
      <c r="T4" s="57"/>
      <c r="U4" s="57"/>
      <c r="V4" s="58"/>
    </row>
    <row r="5" spans="1:22" x14ac:dyDescent="0.2">
      <c r="A5" s="410" t="s">
        <v>19</v>
      </c>
      <c r="B5" s="410"/>
      <c r="C5" s="51">
        <v>40178</v>
      </c>
      <c r="D5" s="410" t="s">
        <v>20</v>
      </c>
      <c r="E5" s="410"/>
      <c r="F5" s="410"/>
      <c r="G5" s="411" t="s">
        <v>21</v>
      </c>
      <c r="H5" s="411"/>
      <c r="I5" s="59">
        <v>12</v>
      </c>
      <c r="J5" s="412">
        <v>3518.31</v>
      </c>
      <c r="K5" s="413"/>
      <c r="L5" s="413"/>
      <c r="M5" s="60">
        <v>42219.72</v>
      </c>
      <c r="N5" s="50"/>
      <c r="O5" s="47"/>
      <c r="P5" s="57"/>
      <c r="Q5" s="57"/>
      <c r="R5" s="57"/>
      <c r="S5" s="57"/>
      <c r="T5" s="57"/>
      <c r="U5" s="57"/>
      <c r="V5" s="58"/>
    </row>
    <row r="6" spans="1:22" x14ac:dyDescent="0.2">
      <c r="A6" s="410" t="s">
        <v>22</v>
      </c>
      <c r="B6" s="410"/>
      <c r="C6" s="61">
        <v>5325</v>
      </c>
      <c r="D6" s="410" t="s">
        <v>23</v>
      </c>
      <c r="E6" s="410"/>
      <c r="F6" s="410"/>
      <c r="G6" s="411" t="s">
        <v>24</v>
      </c>
      <c r="H6" s="411"/>
      <c r="I6" s="59">
        <v>18</v>
      </c>
      <c r="J6" s="414">
        <v>279.05</v>
      </c>
      <c r="K6" s="413"/>
      <c r="L6" s="413"/>
      <c r="M6" s="53">
        <v>5022.8999999999996</v>
      </c>
      <c r="N6" s="50"/>
      <c r="O6" s="47"/>
      <c r="P6" s="57"/>
      <c r="Q6" s="57"/>
      <c r="R6" s="57"/>
      <c r="S6" s="57"/>
      <c r="T6" s="57"/>
      <c r="U6" s="57"/>
      <c r="V6" s="58"/>
    </row>
    <row r="7" spans="1:22" x14ac:dyDescent="0.2">
      <c r="A7" s="410" t="s">
        <v>25</v>
      </c>
      <c r="B7" s="410"/>
      <c r="C7" s="51">
        <v>41768</v>
      </c>
      <c r="D7" s="410" t="s">
        <v>26</v>
      </c>
      <c r="E7" s="410"/>
      <c r="F7" s="410"/>
      <c r="G7" s="411" t="s">
        <v>21</v>
      </c>
      <c r="H7" s="411"/>
      <c r="I7" s="59">
        <v>12</v>
      </c>
      <c r="J7" s="415">
        <v>39759.69</v>
      </c>
      <c r="K7" s="413"/>
      <c r="L7" s="413"/>
      <c r="M7" s="62">
        <v>477116.28</v>
      </c>
      <c r="N7" s="50"/>
      <c r="O7" s="47"/>
      <c r="P7" s="57"/>
      <c r="Q7" s="57"/>
      <c r="R7" s="57"/>
      <c r="S7" s="57"/>
      <c r="T7" s="57"/>
      <c r="U7" s="57"/>
      <c r="V7" s="58"/>
    </row>
    <row r="8" spans="1:22" x14ac:dyDescent="0.2">
      <c r="A8" s="410" t="s">
        <v>27</v>
      </c>
      <c r="B8" s="410"/>
      <c r="C8" s="51">
        <v>40180</v>
      </c>
      <c r="D8" s="410" t="s">
        <v>28</v>
      </c>
      <c r="E8" s="410"/>
      <c r="F8" s="410"/>
      <c r="G8" s="411" t="s">
        <v>17</v>
      </c>
      <c r="H8" s="411"/>
      <c r="I8" s="52">
        <v>1</v>
      </c>
      <c r="J8" s="414">
        <v>267.18</v>
      </c>
      <c r="K8" s="413"/>
      <c r="L8" s="413"/>
      <c r="M8" s="63">
        <v>267.18</v>
      </c>
      <c r="N8" s="50"/>
      <c r="O8" s="47"/>
      <c r="P8" s="57"/>
      <c r="Q8" s="57"/>
      <c r="R8" s="57"/>
      <c r="S8" s="57"/>
      <c r="T8" s="57"/>
      <c r="U8" s="57"/>
      <c r="V8" s="58"/>
    </row>
    <row r="9" spans="1:22" x14ac:dyDescent="0.2">
      <c r="A9" s="410" t="s">
        <v>29</v>
      </c>
      <c r="B9" s="410"/>
      <c r="C9" s="51">
        <v>40181</v>
      </c>
      <c r="D9" s="410" t="s">
        <v>30</v>
      </c>
      <c r="E9" s="410"/>
      <c r="F9" s="410"/>
      <c r="G9" s="411" t="s">
        <v>17</v>
      </c>
      <c r="H9" s="411"/>
      <c r="I9" s="52">
        <v>1</v>
      </c>
      <c r="J9" s="412">
        <v>1262.81</v>
      </c>
      <c r="K9" s="413"/>
      <c r="L9" s="413"/>
      <c r="M9" s="53">
        <v>1262.81</v>
      </c>
      <c r="N9" s="50"/>
      <c r="O9" s="47"/>
      <c r="P9" s="57"/>
      <c r="Q9" s="57"/>
      <c r="R9" s="57"/>
      <c r="S9" s="57"/>
      <c r="T9" s="57"/>
      <c r="U9" s="57"/>
      <c r="V9" s="58"/>
    </row>
    <row r="10" spans="1:22" x14ac:dyDescent="0.2">
      <c r="A10" s="410" t="s">
        <v>31</v>
      </c>
      <c r="B10" s="410"/>
      <c r="C10" s="61">
        <v>8089</v>
      </c>
      <c r="D10" s="410" t="s">
        <v>32</v>
      </c>
      <c r="E10" s="410"/>
      <c r="F10" s="410"/>
      <c r="G10" s="411" t="s">
        <v>33</v>
      </c>
      <c r="H10" s="411"/>
      <c r="I10" s="52">
        <v>1</v>
      </c>
      <c r="J10" s="412">
        <v>1041.75</v>
      </c>
      <c r="K10" s="413"/>
      <c r="L10" s="413"/>
      <c r="M10" s="53">
        <v>1041.75</v>
      </c>
      <c r="N10" s="50"/>
      <c r="O10" s="47"/>
      <c r="P10" s="57"/>
      <c r="Q10" s="57"/>
      <c r="R10" s="57"/>
      <c r="S10" s="57"/>
      <c r="T10" s="57"/>
      <c r="U10" s="57"/>
      <c r="V10" s="58"/>
    </row>
    <row r="11" spans="1:22" x14ac:dyDescent="0.2">
      <c r="A11" s="410" t="s">
        <v>34</v>
      </c>
      <c r="B11" s="410"/>
      <c r="C11" s="51">
        <v>41772</v>
      </c>
      <c r="D11" s="410" t="s">
        <v>35</v>
      </c>
      <c r="E11" s="410"/>
      <c r="F11" s="410"/>
      <c r="G11" s="411" t="s">
        <v>21</v>
      </c>
      <c r="H11" s="411"/>
      <c r="I11" s="59">
        <v>12</v>
      </c>
      <c r="J11" s="412">
        <v>7762</v>
      </c>
      <c r="K11" s="413"/>
      <c r="L11" s="413"/>
      <c r="M11" s="60">
        <v>93144</v>
      </c>
      <c r="N11" s="50"/>
      <c r="O11" s="47"/>
      <c r="P11" s="57"/>
      <c r="Q11" s="57"/>
      <c r="R11" s="57"/>
      <c r="S11" s="57"/>
      <c r="T11" s="57"/>
      <c r="U11" s="57"/>
      <c r="V11" s="58"/>
    </row>
    <row r="12" spans="1:22" x14ac:dyDescent="0.2">
      <c r="A12" s="421" t="s">
        <v>36</v>
      </c>
      <c r="B12" s="421"/>
      <c r="C12" s="278"/>
      <c r="D12" s="421" t="s">
        <v>151</v>
      </c>
      <c r="E12" s="421"/>
      <c r="F12" s="421"/>
      <c r="G12" s="421"/>
      <c r="H12" s="421"/>
      <c r="I12" s="421"/>
      <c r="J12" s="421"/>
      <c r="K12" s="421"/>
      <c r="L12" s="421"/>
      <c r="M12" s="156">
        <v>293139</v>
      </c>
      <c r="N12" s="157"/>
      <c r="O12" s="158"/>
      <c r="P12" s="159"/>
      <c r="Q12" s="159"/>
      <c r="R12" s="159"/>
      <c r="S12" s="159"/>
      <c r="T12" s="159"/>
      <c r="U12" s="160">
        <v>8</v>
      </c>
      <c r="V12" s="161"/>
    </row>
    <row r="13" spans="1:22" x14ac:dyDescent="0.2">
      <c r="A13" s="416" t="s">
        <v>37</v>
      </c>
      <c r="B13" s="416"/>
      <c r="C13" s="162">
        <v>25332</v>
      </c>
      <c r="D13" s="416" t="s">
        <v>38</v>
      </c>
      <c r="E13" s="416"/>
      <c r="F13" s="416"/>
      <c r="G13" s="417" t="s">
        <v>39</v>
      </c>
      <c r="H13" s="417"/>
      <c r="I13" s="163">
        <v>450</v>
      </c>
      <c r="J13" s="418">
        <v>130.4</v>
      </c>
      <c r="K13" s="419"/>
      <c r="L13" s="419"/>
      <c r="M13" s="164">
        <v>58680</v>
      </c>
      <c r="N13" s="157"/>
      <c r="O13" s="158" t="s">
        <v>129</v>
      </c>
      <c r="P13" s="165">
        <v>11</v>
      </c>
      <c r="Q13" s="166">
        <f>I13/P13</f>
        <v>40.909090909090907</v>
      </c>
      <c r="R13" s="159">
        <v>6</v>
      </c>
      <c r="S13" s="159">
        <f>P13*R13</f>
        <v>66</v>
      </c>
      <c r="T13" s="167">
        <f>Q13/R13</f>
        <v>6.8181818181818175</v>
      </c>
      <c r="U13" s="159"/>
      <c r="V13" s="161"/>
    </row>
    <row r="14" spans="1:22" x14ac:dyDescent="0.2">
      <c r="A14" s="416" t="s">
        <v>40</v>
      </c>
      <c r="B14" s="416"/>
      <c r="C14" s="162">
        <v>40257</v>
      </c>
      <c r="D14" s="416" t="s">
        <v>41</v>
      </c>
      <c r="E14" s="416"/>
      <c r="F14" s="416"/>
      <c r="G14" s="417" t="s">
        <v>24</v>
      </c>
      <c r="H14" s="417"/>
      <c r="I14" s="168">
        <v>4500</v>
      </c>
      <c r="J14" s="420">
        <v>0.7</v>
      </c>
      <c r="K14" s="419"/>
      <c r="L14" s="419"/>
      <c r="M14" s="169">
        <v>3150</v>
      </c>
      <c r="N14" s="157"/>
      <c r="O14" s="158" t="s">
        <v>131</v>
      </c>
      <c r="P14" s="165">
        <v>1687</v>
      </c>
      <c r="Q14" s="166">
        <f t="shared" ref="Q14:Q15" si="0">I14/P14</f>
        <v>2.6674570243034972</v>
      </c>
      <c r="R14" s="159">
        <v>1</v>
      </c>
      <c r="S14" s="159">
        <f t="shared" ref="S14" si="1">P14*R14</f>
        <v>1687</v>
      </c>
      <c r="T14" s="167">
        <f t="shared" ref="T14:T15" si="2">Q14/R14</f>
        <v>2.6674570243034972</v>
      </c>
      <c r="U14" s="159"/>
      <c r="V14" s="161"/>
    </row>
    <row r="15" spans="1:22" x14ac:dyDescent="0.2">
      <c r="A15" s="416" t="s">
        <v>42</v>
      </c>
      <c r="B15" s="416"/>
      <c r="C15" s="162">
        <v>40277</v>
      </c>
      <c r="D15" s="416" t="s">
        <v>43</v>
      </c>
      <c r="E15" s="416"/>
      <c r="F15" s="416"/>
      <c r="G15" s="417" t="s">
        <v>44</v>
      </c>
      <c r="H15" s="417"/>
      <c r="I15" s="168">
        <v>1125</v>
      </c>
      <c r="J15" s="418">
        <v>193.52</v>
      </c>
      <c r="K15" s="419"/>
      <c r="L15" s="419"/>
      <c r="M15" s="170">
        <v>217710</v>
      </c>
      <c r="N15" s="157"/>
      <c r="O15" s="158" t="s">
        <v>132</v>
      </c>
      <c r="P15" s="165">
        <v>75</v>
      </c>
      <c r="Q15" s="166">
        <f t="shared" si="0"/>
        <v>15</v>
      </c>
      <c r="R15" s="159">
        <v>2</v>
      </c>
      <c r="S15" s="159">
        <f>P15/2.5*R15</f>
        <v>60</v>
      </c>
      <c r="T15" s="167">
        <f t="shared" si="2"/>
        <v>7.5</v>
      </c>
      <c r="U15" s="159"/>
      <c r="V15" s="161"/>
    </row>
    <row r="16" spans="1:22" x14ac:dyDescent="0.2">
      <c r="A16" s="416" t="s">
        <v>123</v>
      </c>
      <c r="B16" s="416"/>
      <c r="C16" s="162">
        <v>40198</v>
      </c>
      <c r="D16" s="416" t="s">
        <v>67</v>
      </c>
      <c r="E16" s="416"/>
      <c r="F16" s="416"/>
      <c r="G16" s="417" t="s">
        <v>39</v>
      </c>
      <c r="H16" s="417"/>
      <c r="I16" s="163">
        <v>450</v>
      </c>
      <c r="J16" s="427">
        <v>30.22</v>
      </c>
      <c r="K16" s="419"/>
      <c r="L16" s="419"/>
      <c r="M16" s="164">
        <v>13599</v>
      </c>
      <c r="N16" s="157"/>
      <c r="O16" s="158"/>
      <c r="P16" s="159"/>
      <c r="Q16" s="159"/>
      <c r="R16" s="159"/>
      <c r="S16" s="159"/>
      <c r="T16" s="159"/>
      <c r="U16" s="159"/>
      <c r="V16" s="161"/>
    </row>
    <row r="17" spans="1:23" ht="12" customHeight="1" x14ac:dyDescent="0.2">
      <c r="A17" s="472">
        <v>3</v>
      </c>
      <c r="B17" s="472"/>
      <c r="C17" s="284"/>
      <c r="D17" s="472" t="s">
        <v>147</v>
      </c>
      <c r="E17" s="472"/>
      <c r="F17" s="472"/>
      <c r="G17" s="423"/>
      <c r="H17" s="423"/>
      <c r="I17" s="70"/>
      <c r="J17" s="426"/>
      <c r="K17" s="425"/>
      <c r="L17" s="425"/>
      <c r="M17" s="71"/>
      <c r="N17" s="65"/>
      <c r="O17" s="66"/>
      <c r="P17" s="67"/>
      <c r="Q17" s="67"/>
      <c r="R17" s="67"/>
      <c r="S17" s="67"/>
      <c r="T17" s="67"/>
      <c r="U17" s="68">
        <v>15</v>
      </c>
      <c r="V17" s="153"/>
    </row>
    <row r="18" spans="1:23" ht="23.25" customHeight="1" x14ac:dyDescent="0.2">
      <c r="A18" s="422" t="s">
        <v>107</v>
      </c>
      <c r="B18" s="422"/>
      <c r="C18" s="69">
        <v>25150</v>
      </c>
      <c r="D18" s="422" t="s">
        <v>108</v>
      </c>
      <c r="E18" s="422"/>
      <c r="F18" s="422"/>
      <c r="G18" s="423" t="s">
        <v>24</v>
      </c>
      <c r="H18" s="423"/>
      <c r="I18" s="70">
        <v>347.2</v>
      </c>
      <c r="J18" s="426">
        <v>11.54</v>
      </c>
      <c r="K18" s="425"/>
      <c r="L18" s="425"/>
      <c r="M18" s="74">
        <v>4006.69</v>
      </c>
      <c r="N18" s="65"/>
      <c r="O18" s="66" t="s">
        <v>136</v>
      </c>
      <c r="P18" s="75">
        <v>125</v>
      </c>
      <c r="Q18" s="72">
        <f t="shared" ref="Q18:Q19" si="3">I18/P18</f>
        <v>2.7776000000000001</v>
      </c>
      <c r="R18" s="67">
        <v>10</v>
      </c>
      <c r="S18" s="67"/>
      <c r="T18" s="72">
        <f>Q18/R18</f>
        <v>0.27776000000000001</v>
      </c>
      <c r="U18" s="67"/>
      <c r="V18" s="153"/>
    </row>
    <row r="19" spans="1:23" ht="24.75" customHeight="1" x14ac:dyDescent="0.2">
      <c r="A19" s="422" t="s">
        <v>109</v>
      </c>
      <c r="B19" s="422"/>
      <c r="C19" s="69">
        <v>25152</v>
      </c>
      <c r="D19" s="422" t="s">
        <v>110</v>
      </c>
      <c r="E19" s="422"/>
      <c r="F19" s="422"/>
      <c r="G19" s="423" t="s">
        <v>24</v>
      </c>
      <c r="H19" s="423"/>
      <c r="I19" s="70">
        <v>730.2</v>
      </c>
      <c r="J19" s="426">
        <v>12.32</v>
      </c>
      <c r="K19" s="425"/>
      <c r="L19" s="425"/>
      <c r="M19" s="74">
        <v>8996.06</v>
      </c>
      <c r="N19" s="65"/>
      <c r="O19" s="66" t="s">
        <v>136</v>
      </c>
      <c r="P19" s="75">
        <v>125</v>
      </c>
      <c r="Q19" s="72">
        <f t="shared" si="3"/>
        <v>5.8416000000000006</v>
      </c>
      <c r="R19" s="67">
        <v>10</v>
      </c>
      <c r="S19" s="67"/>
      <c r="T19" s="72">
        <f>Q19/R19</f>
        <v>0.58416000000000001</v>
      </c>
      <c r="U19" s="67"/>
      <c r="V19" s="153"/>
    </row>
    <row r="20" spans="1:23" x14ac:dyDescent="0.2">
      <c r="A20" s="422" t="s">
        <v>45</v>
      </c>
      <c r="B20" s="422"/>
      <c r="C20" s="76">
        <v>8080</v>
      </c>
      <c r="D20" s="422" t="s">
        <v>46</v>
      </c>
      <c r="E20" s="422"/>
      <c r="F20" s="422"/>
      <c r="G20" s="423" t="s">
        <v>39</v>
      </c>
      <c r="H20" s="423"/>
      <c r="I20" s="70">
        <v>308.7</v>
      </c>
      <c r="J20" s="424">
        <v>102.23</v>
      </c>
      <c r="K20" s="425"/>
      <c r="L20" s="425"/>
      <c r="M20" s="71">
        <v>31558.400000000001</v>
      </c>
      <c r="N20" s="65"/>
      <c r="O20" s="66"/>
      <c r="P20" s="67"/>
      <c r="Q20" s="72"/>
      <c r="R20" s="67"/>
      <c r="S20" s="67"/>
      <c r="T20" s="73"/>
      <c r="U20" s="67"/>
      <c r="V20" s="153"/>
    </row>
    <row r="21" spans="1:23" x14ac:dyDescent="0.2">
      <c r="A21" s="422" t="s">
        <v>47</v>
      </c>
      <c r="B21" s="422"/>
      <c r="C21" s="69">
        <v>40186</v>
      </c>
      <c r="D21" s="422" t="s">
        <v>48</v>
      </c>
      <c r="E21" s="422"/>
      <c r="F21" s="422"/>
      <c r="G21" s="423" t="s">
        <v>39</v>
      </c>
      <c r="H21" s="423"/>
      <c r="I21" s="70">
        <v>308.7</v>
      </c>
      <c r="J21" s="426">
        <v>30.22</v>
      </c>
      <c r="K21" s="425"/>
      <c r="L21" s="425"/>
      <c r="M21" s="74">
        <v>9328.91</v>
      </c>
      <c r="N21" s="65"/>
      <c r="O21" s="66"/>
      <c r="P21" s="67"/>
      <c r="Q21" s="67"/>
      <c r="R21" s="67"/>
      <c r="S21" s="67"/>
      <c r="T21" s="67"/>
      <c r="U21" s="67"/>
      <c r="V21" s="153"/>
    </row>
    <row r="22" spans="1:23" x14ac:dyDescent="0.2">
      <c r="A22" s="422" t="s">
        <v>49</v>
      </c>
      <c r="B22" s="422"/>
      <c r="C22" s="76">
        <v>6713</v>
      </c>
      <c r="D22" s="422" t="s">
        <v>50</v>
      </c>
      <c r="E22" s="422"/>
      <c r="F22" s="422"/>
      <c r="G22" s="423" t="s">
        <v>39</v>
      </c>
      <c r="H22" s="423"/>
      <c r="I22" s="70">
        <v>176.4</v>
      </c>
      <c r="J22" s="428">
        <v>5.38</v>
      </c>
      <c r="K22" s="425"/>
      <c r="L22" s="425"/>
      <c r="M22" s="77">
        <v>949.03</v>
      </c>
      <c r="N22" s="65"/>
      <c r="O22" s="66"/>
      <c r="P22" s="67"/>
      <c r="Q22" s="67"/>
      <c r="R22" s="67"/>
      <c r="S22" s="67"/>
      <c r="T22" s="67"/>
      <c r="U22" s="67"/>
      <c r="V22" s="153"/>
    </row>
    <row r="23" spans="1:23" x14ac:dyDescent="0.2">
      <c r="A23" s="422" t="s">
        <v>51</v>
      </c>
      <c r="B23" s="422"/>
      <c r="C23" s="69">
        <v>40259</v>
      </c>
      <c r="D23" s="422" t="s">
        <v>52</v>
      </c>
      <c r="E23" s="422"/>
      <c r="F23" s="422"/>
      <c r="G23" s="423" t="s">
        <v>53</v>
      </c>
      <c r="H23" s="423"/>
      <c r="I23" s="70">
        <v>882</v>
      </c>
      <c r="J23" s="428">
        <v>0.5</v>
      </c>
      <c r="K23" s="425"/>
      <c r="L23" s="425"/>
      <c r="M23" s="77">
        <v>441</v>
      </c>
      <c r="N23" s="65"/>
      <c r="O23" s="66"/>
      <c r="P23" s="67"/>
      <c r="Q23" s="67"/>
      <c r="R23" s="67"/>
      <c r="S23" s="67"/>
      <c r="T23" s="67"/>
      <c r="U23" s="67"/>
      <c r="V23" s="153"/>
    </row>
    <row r="24" spans="1:23" x14ac:dyDescent="0.2">
      <c r="A24" s="422" t="s">
        <v>54</v>
      </c>
      <c r="B24" s="422"/>
      <c r="C24" s="69">
        <v>40257</v>
      </c>
      <c r="D24" s="422" t="s">
        <v>41</v>
      </c>
      <c r="E24" s="422"/>
      <c r="F24" s="422"/>
      <c r="G24" s="423" t="s">
        <v>24</v>
      </c>
      <c r="H24" s="423"/>
      <c r="I24" s="70">
        <v>882</v>
      </c>
      <c r="J24" s="428">
        <v>0.7</v>
      </c>
      <c r="K24" s="425"/>
      <c r="L24" s="425"/>
      <c r="M24" s="77">
        <v>617.4</v>
      </c>
      <c r="N24" s="65"/>
      <c r="O24" s="66"/>
      <c r="P24" s="67"/>
      <c r="Q24" s="67"/>
      <c r="R24" s="67"/>
      <c r="S24" s="67"/>
      <c r="T24" s="67"/>
      <c r="U24" s="67"/>
      <c r="V24" s="153"/>
    </row>
    <row r="25" spans="1:23" x14ac:dyDescent="0.2">
      <c r="A25" s="422" t="s">
        <v>56</v>
      </c>
      <c r="B25" s="422"/>
      <c r="C25" s="69">
        <v>41639</v>
      </c>
      <c r="D25" s="422" t="s">
        <v>57</v>
      </c>
      <c r="E25" s="422"/>
      <c r="F25" s="422"/>
      <c r="G25" s="423" t="s">
        <v>33</v>
      </c>
      <c r="H25" s="423"/>
      <c r="I25" s="78">
        <v>1</v>
      </c>
      <c r="J25" s="429">
        <v>22242.5</v>
      </c>
      <c r="K25" s="425"/>
      <c r="L25" s="425"/>
      <c r="M25" s="71">
        <v>22242.5</v>
      </c>
      <c r="N25" s="65"/>
      <c r="O25" s="66"/>
      <c r="P25" s="67"/>
      <c r="Q25" s="67"/>
      <c r="R25" s="67"/>
      <c r="S25" s="67"/>
      <c r="T25" s="67"/>
      <c r="U25" s="67"/>
      <c r="V25" s="153"/>
    </row>
    <row r="26" spans="1:23" x14ac:dyDescent="0.2">
      <c r="A26" s="422" t="s">
        <v>58</v>
      </c>
      <c r="B26" s="422"/>
      <c r="C26" s="69">
        <v>40190</v>
      </c>
      <c r="D26" s="422" t="s">
        <v>59</v>
      </c>
      <c r="E26" s="422"/>
      <c r="F26" s="422"/>
      <c r="G26" s="423" t="s">
        <v>39</v>
      </c>
      <c r="H26" s="423"/>
      <c r="I26" s="70">
        <v>176.4</v>
      </c>
      <c r="J26" s="424">
        <v>127.09</v>
      </c>
      <c r="K26" s="425"/>
      <c r="L26" s="425"/>
      <c r="M26" s="71">
        <v>22418.68</v>
      </c>
      <c r="N26" s="65"/>
      <c r="O26" s="66"/>
      <c r="P26" s="67"/>
      <c r="Q26" s="67"/>
      <c r="R26" s="67"/>
      <c r="S26" s="67"/>
      <c r="T26" s="67"/>
      <c r="U26" s="67"/>
      <c r="V26" s="153"/>
    </row>
    <row r="27" spans="1:23" ht="24.75" customHeight="1" x14ac:dyDescent="0.2">
      <c r="A27" s="422" t="s">
        <v>60</v>
      </c>
      <c r="B27" s="422"/>
      <c r="C27" s="69">
        <v>23886</v>
      </c>
      <c r="D27" s="422" t="s">
        <v>61</v>
      </c>
      <c r="E27" s="422"/>
      <c r="F27" s="422"/>
      <c r="G27" s="423" t="s">
        <v>39</v>
      </c>
      <c r="H27" s="423"/>
      <c r="I27" s="70">
        <v>308.7</v>
      </c>
      <c r="J27" s="424">
        <v>281.41000000000003</v>
      </c>
      <c r="K27" s="425"/>
      <c r="L27" s="425"/>
      <c r="M27" s="71">
        <v>86871.27</v>
      </c>
      <c r="N27" s="65"/>
      <c r="O27" s="66" t="s">
        <v>138</v>
      </c>
      <c r="P27" s="67">
        <v>4.3</v>
      </c>
      <c r="Q27" s="72">
        <f t="shared" ref="Q27" si="4">I27/P27</f>
        <v>71.79069767441861</v>
      </c>
      <c r="R27" s="67">
        <v>10</v>
      </c>
      <c r="S27" s="67">
        <f>P27*R27</f>
        <v>43</v>
      </c>
      <c r="T27" s="73">
        <f t="shared" ref="T27" si="5">Q27/R27</f>
        <v>7.1790697674418613</v>
      </c>
      <c r="U27" s="67"/>
      <c r="V27" s="153"/>
    </row>
    <row r="28" spans="1:23" x14ac:dyDescent="0.2">
      <c r="A28" s="422" t="s">
        <v>62</v>
      </c>
      <c r="B28" s="422"/>
      <c r="C28" s="69">
        <v>23857</v>
      </c>
      <c r="D28" s="422" t="s">
        <v>63</v>
      </c>
      <c r="E28" s="422"/>
      <c r="F28" s="422"/>
      <c r="G28" s="423" t="s">
        <v>53</v>
      </c>
      <c r="H28" s="423"/>
      <c r="I28" s="70">
        <v>742</v>
      </c>
      <c r="J28" s="428">
        <v>2.2799999999999998</v>
      </c>
      <c r="K28" s="425"/>
      <c r="L28" s="425"/>
      <c r="M28" s="74">
        <v>1691.76</v>
      </c>
      <c r="N28" s="65"/>
      <c r="O28" s="66"/>
      <c r="P28" s="67"/>
      <c r="Q28" s="67"/>
      <c r="R28" s="67"/>
      <c r="S28" s="67"/>
      <c r="T28" s="67"/>
      <c r="U28" s="67"/>
      <c r="V28" s="153"/>
    </row>
    <row r="29" spans="1:23" x14ac:dyDescent="0.2">
      <c r="A29" s="422"/>
      <c r="B29" s="422"/>
      <c r="C29" s="69"/>
      <c r="D29" s="422" t="s">
        <v>140</v>
      </c>
      <c r="E29" s="422"/>
      <c r="F29" s="422"/>
      <c r="G29" s="423"/>
      <c r="H29" s="423"/>
      <c r="I29" s="70"/>
      <c r="J29" s="428"/>
      <c r="K29" s="425"/>
      <c r="L29" s="425"/>
      <c r="M29" s="74"/>
      <c r="N29" s="65"/>
      <c r="O29" s="66"/>
      <c r="P29" s="67"/>
      <c r="Q29" s="67"/>
      <c r="R29" s="67"/>
      <c r="S29" s="67"/>
      <c r="T29" s="67">
        <v>7</v>
      </c>
      <c r="U29" s="67"/>
      <c r="V29" s="153"/>
    </row>
    <row r="30" spans="1:23" x14ac:dyDescent="0.2">
      <c r="A30" s="435" t="s">
        <v>55</v>
      </c>
      <c r="B30" s="435"/>
      <c r="C30" s="174"/>
      <c r="D30" s="435" t="s">
        <v>70</v>
      </c>
      <c r="E30" s="435"/>
      <c r="F30" s="435"/>
      <c r="G30" s="435"/>
      <c r="H30" s="435"/>
      <c r="I30" s="435"/>
      <c r="J30" s="435"/>
      <c r="K30" s="435"/>
      <c r="L30" s="435"/>
      <c r="M30" s="175"/>
      <c r="N30" s="176"/>
      <c r="O30" s="177"/>
      <c r="P30" s="178"/>
      <c r="Q30" s="178"/>
      <c r="R30" s="178"/>
      <c r="S30" s="178"/>
      <c r="T30" s="178"/>
      <c r="U30" s="179">
        <v>4</v>
      </c>
      <c r="V30" s="180"/>
    </row>
    <row r="31" spans="1:23" x14ac:dyDescent="0.2">
      <c r="A31" s="430" t="s">
        <v>64</v>
      </c>
      <c r="B31" s="430"/>
      <c r="C31" s="174">
        <v>25332</v>
      </c>
      <c r="D31" s="430" t="s">
        <v>65</v>
      </c>
      <c r="E31" s="430"/>
      <c r="F31" s="430"/>
      <c r="G31" s="431" t="s">
        <v>39</v>
      </c>
      <c r="H31" s="431"/>
      <c r="I31" s="181">
        <v>236.25</v>
      </c>
      <c r="J31" s="432">
        <v>130.4</v>
      </c>
      <c r="K31" s="433"/>
      <c r="L31" s="433"/>
      <c r="M31" s="182">
        <v>30807</v>
      </c>
      <c r="N31" s="176"/>
      <c r="O31" s="177" t="str">
        <f>O13</f>
        <v>5 S 02 990 12</v>
      </c>
      <c r="P31" s="183">
        <f>P13</f>
        <v>11</v>
      </c>
      <c r="Q31" s="184">
        <f>I31/P31</f>
        <v>21.477272727272727</v>
      </c>
      <c r="R31" s="178">
        <v>5</v>
      </c>
      <c r="S31" s="178">
        <f>P31*R31</f>
        <v>55</v>
      </c>
      <c r="T31" s="185">
        <f>Q31/R31</f>
        <v>4.295454545454545</v>
      </c>
      <c r="U31" s="178"/>
      <c r="V31" s="180"/>
    </row>
    <row r="32" spans="1:23" x14ac:dyDescent="0.2">
      <c r="A32" s="430" t="s">
        <v>66</v>
      </c>
      <c r="B32" s="430"/>
      <c r="C32" s="174">
        <v>40198</v>
      </c>
      <c r="D32" s="430" t="s">
        <v>67</v>
      </c>
      <c r="E32" s="430"/>
      <c r="F32" s="430"/>
      <c r="G32" s="431" t="s">
        <v>39</v>
      </c>
      <c r="H32" s="431"/>
      <c r="I32" s="181">
        <v>236.25</v>
      </c>
      <c r="J32" s="434">
        <v>30.22</v>
      </c>
      <c r="K32" s="433"/>
      <c r="L32" s="433"/>
      <c r="M32" s="175">
        <v>7139.48</v>
      </c>
      <c r="N32" s="176"/>
      <c r="O32" s="177"/>
      <c r="P32" s="178"/>
      <c r="Q32" s="178"/>
      <c r="R32" s="178"/>
      <c r="S32" s="178"/>
      <c r="T32" s="178"/>
      <c r="U32" s="178"/>
      <c r="V32" s="180"/>
      <c r="W32" s="18">
        <f>55/0.05/45</f>
        <v>24.444444444444443</v>
      </c>
    </row>
    <row r="33" spans="1:23" ht="12" customHeight="1" x14ac:dyDescent="0.2">
      <c r="A33" s="430" t="s">
        <v>68</v>
      </c>
      <c r="B33" s="430"/>
      <c r="C33" s="174">
        <v>41488</v>
      </c>
      <c r="D33" s="430" t="s">
        <v>69</v>
      </c>
      <c r="E33" s="430"/>
      <c r="F33" s="430"/>
      <c r="G33" s="431" t="s">
        <v>24</v>
      </c>
      <c r="H33" s="431"/>
      <c r="I33" s="186">
        <v>4725</v>
      </c>
      <c r="J33" s="434">
        <v>28.46</v>
      </c>
      <c r="K33" s="433"/>
      <c r="L33" s="433"/>
      <c r="M33" s="187">
        <v>134473.5</v>
      </c>
      <c r="N33" s="176"/>
      <c r="O33" s="177" t="s">
        <v>135</v>
      </c>
      <c r="P33" s="183">
        <v>1200</v>
      </c>
      <c r="Q33" s="184">
        <f>I33/P33</f>
        <v>3.9375</v>
      </c>
      <c r="R33" s="178">
        <f>S33/P33</f>
        <v>0.9375</v>
      </c>
      <c r="S33" s="178">
        <f>25*45</f>
        <v>1125</v>
      </c>
      <c r="T33" s="185">
        <f>Q33/R33</f>
        <v>4.2</v>
      </c>
      <c r="U33" s="178"/>
      <c r="V33" s="180"/>
    </row>
    <row r="34" spans="1:23" x14ac:dyDescent="0.2">
      <c r="A34" s="430" t="s">
        <v>71</v>
      </c>
      <c r="B34" s="430"/>
      <c r="C34" s="174">
        <v>40247</v>
      </c>
      <c r="D34" s="430" t="s">
        <v>72</v>
      </c>
      <c r="E34" s="430"/>
      <c r="F34" s="430"/>
      <c r="G34" s="431" t="s">
        <v>53</v>
      </c>
      <c r="H34" s="431"/>
      <c r="I34" s="186">
        <v>2571.4290000000001</v>
      </c>
      <c r="J34" s="434">
        <v>14.36</v>
      </c>
      <c r="K34" s="433"/>
      <c r="L34" s="433"/>
      <c r="M34" s="182">
        <v>36925.71</v>
      </c>
      <c r="N34" s="176"/>
      <c r="O34" s="177"/>
      <c r="P34" s="178"/>
      <c r="Q34" s="178"/>
      <c r="R34" s="178"/>
      <c r="S34" s="178"/>
      <c r="T34" s="178"/>
      <c r="U34" s="178"/>
      <c r="V34" s="180"/>
    </row>
    <row r="35" spans="1:23" x14ac:dyDescent="0.2">
      <c r="A35" s="430" t="s">
        <v>73</v>
      </c>
      <c r="B35" s="430"/>
      <c r="C35" s="174">
        <v>40257</v>
      </c>
      <c r="D35" s="430" t="s">
        <v>41</v>
      </c>
      <c r="E35" s="430"/>
      <c r="F35" s="430"/>
      <c r="G35" s="431" t="s">
        <v>24</v>
      </c>
      <c r="H35" s="431"/>
      <c r="I35" s="186">
        <v>4725</v>
      </c>
      <c r="J35" s="436">
        <v>0.7</v>
      </c>
      <c r="K35" s="433"/>
      <c r="L35" s="433"/>
      <c r="M35" s="175">
        <v>3307.5</v>
      </c>
      <c r="N35" s="176"/>
      <c r="O35" s="177" t="str">
        <f>O14</f>
        <v>5 S 02 400 00</v>
      </c>
      <c r="P35" s="183">
        <f>P14</f>
        <v>1687</v>
      </c>
      <c r="Q35" s="184">
        <f>I35/P35</f>
        <v>2.800829875518672</v>
      </c>
      <c r="R35" s="184">
        <f>S35/P35</f>
        <v>0.6668642560758743</v>
      </c>
      <c r="S35" s="178">
        <f>S33</f>
        <v>1125</v>
      </c>
      <c r="T35" s="185">
        <f>Q35/R35</f>
        <v>4.2</v>
      </c>
      <c r="U35" s="178"/>
      <c r="V35" s="180"/>
    </row>
    <row r="36" spans="1:23" x14ac:dyDescent="0.2">
      <c r="A36" s="430" t="s">
        <v>74</v>
      </c>
      <c r="B36" s="430"/>
      <c r="C36" s="174">
        <v>41493</v>
      </c>
      <c r="D36" s="430" t="s">
        <v>75</v>
      </c>
      <c r="E36" s="430"/>
      <c r="F36" s="430"/>
      <c r="G36" s="431" t="s">
        <v>24</v>
      </c>
      <c r="H36" s="431"/>
      <c r="I36" s="186">
        <v>4725</v>
      </c>
      <c r="J36" s="434">
        <v>30.01</v>
      </c>
      <c r="K36" s="433"/>
      <c r="L36" s="433"/>
      <c r="M36" s="187">
        <v>141797.25</v>
      </c>
      <c r="N36" s="176"/>
      <c r="O36" s="177" t="s">
        <v>137</v>
      </c>
      <c r="P36" s="183">
        <v>2925</v>
      </c>
      <c r="Q36" s="184">
        <f>I36/P36</f>
        <v>1.6153846153846154</v>
      </c>
      <c r="R36" s="184">
        <f>S36/P36</f>
        <v>0.38461538461538464</v>
      </c>
      <c r="S36" s="178">
        <f>S33</f>
        <v>1125</v>
      </c>
      <c r="T36" s="185">
        <f>Q36/R36</f>
        <v>4.2</v>
      </c>
      <c r="U36" s="178"/>
      <c r="V36" s="180"/>
    </row>
    <row r="37" spans="1:23" x14ac:dyDescent="0.2">
      <c r="A37" s="430" t="s">
        <v>76</v>
      </c>
      <c r="B37" s="430"/>
      <c r="C37" s="174">
        <v>40277</v>
      </c>
      <c r="D37" s="430" t="s">
        <v>43</v>
      </c>
      <c r="E37" s="430"/>
      <c r="F37" s="430"/>
      <c r="G37" s="431" t="s">
        <v>44</v>
      </c>
      <c r="H37" s="431"/>
      <c r="I37" s="181">
        <v>590.63</v>
      </c>
      <c r="J37" s="432">
        <v>193.52</v>
      </c>
      <c r="K37" s="433"/>
      <c r="L37" s="433"/>
      <c r="M37" s="187">
        <v>114298.72</v>
      </c>
      <c r="N37" s="176"/>
      <c r="O37" s="177" t="str">
        <f>$O$15</f>
        <v>5 S 02 540 01</v>
      </c>
      <c r="P37" s="188">
        <f>$P$15</f>
        <v>75</v>
      </c>
      <c r="Q37" s="184">
        <f>I37/P37</f>
        <v>7.8750666666666662</v>
      </c>
      <c r="R37" s="178">
        <f>S37/P37</f>
        <v>1.875</v>
      </c>
      <c r="S37" s="178">
        <f>25*45*0.05*2.5</f>
        <v>140.625</v>
      </c>
      <c r="T37" s="185">
        <f>Q37/R37</f>
        <v>4.2000355555555551</v>
      </c>
      <c r="U37" s="178"/>
      <c r="V37" s="180"/>
    </row>
    <row r="38" spans="1:23" x14ac:dyDescent="0.2">
      <c r="A38" s="437" t="s">
        <v>77</v>
      </c>
      <c r="B38" s="437"/>
      <c r="C38" s="279"/>
      <c r="D38" s="437" t="s">
        <v>78</v>
      </c>
      <c r="E38" s="437"/>
      <c r="F38" s="437"/>
      <c r="G38" s="437"/>
      <c r="H38" s="437"/>
      <c r="I38" s="437"/>
      <c r="J38" s="437"/>
      <c r="K38" s="437"/>
      <c r="L38" s="437"/>
      <c r="M38" s="190">
        <v>5823422.3499999996</v>
      </c>
      <c r="N38" s="191"/>
      <c r="O38" s="192"/>
      <c r="P38" s="193"/>
      <c r="Q38" s="193"/>
      <c r="R38" s="193"/>
      <c r="S38" s="193"/>
      <c r="T38" s="193"/>
      <c r="U38" s="194">
        <v>30</v>
      </c>
      <c r="V38" s="195"/>
    </row>
    <row r="39" spans="1:23" x14ac:dyDescent="0.2">
      <c r="A39" s="438" t="s">
        <v>79</v>
      </c>
      <c r="B39" s="438"/>
      <c r="C39" s="196">
        <v>41488</v>
      </c>
      <c r="D39" s="438" t="s">
        <v>69</v>
      </c>
      <c r="E39" s="438"/>
      <c r="F39" s="438"/>
      <c r="G39" s="439" t="s">
        <v>24</v>
      </c>
      <c r="H39" s="439"/>
      <c r="I39" s="197">
        <v>103500</v>
      </c>
      <c r="J39" s="440">
        <v>28.46</v>
      </c>
      <c r="K39" s="441"/>
      <c r="L39" s="441"/>
      <c r="M39" s="198">
        <v>2945610</v>
      </c>
      <c r="N39" s="191"/>
      <c r="O39" s="192" t="s">
        <v>135</v>
      </c>
      <c r="P39" s="285">
        <v>1200</v>
      </c>
      <c r="Q39" s="200">
        <f>I39/P39</f>
        <v>86.25</v>
      </c>
      <c r="R39" s="200">
        <f>S39/P39</f>
        <v>3.75</v>
      </c>
      <c r="S39" s="193">
        <f>W40*45</f>
        <v>4500</v>
      </c>
      <c r="T39" s="201">
        <f>Q39/R39</f>
        <v>23</v>
      </c>
      <c r="U39" s="193"/>
      <c r="V39" s="195"/>
      <c r="W39" s="18" t="s">
        <v>145</v>
      </c>
    </row>
    <row r="40" spans="1:23" x14ac:dyDescent="0.2">
      <c r="A40" s="438" t="s">
        <v>80</v>
      </c>
      <c r="B40" s="438"/>
      <c r="C40" s="196">
        <v>40257</v>
      </c>
      <c r="D40" s="438" t="s">
        <v>41</v>
      </c>
      <c r="E40" s="438"/>
      <c r="F40" s="438"/>
      <c r="G40" s="439" t="s">
        <v>24</v>
      </c>
      <c r="H40" s="439"/>
      <c r="I40" s="197">
        <v>103500</v>
      </c>
      <c r="J40" s="448">
        <v>0.7</v>
      </c>
      <c r="K40" s="441"/>
      <c r="L40" s="441"/>
      <c r="M40" s="202">
        <v>72450</v>
      </c>
      <c r="N40" s="191"/>
      <c r="O40" s="192" t="str">
        <f>O14</f>
        <v>5 S 02 400 00</v>
      </c>
      <c r="P40" s="285">
        <f>P14</f>
        <v>1687</v>
      </c>
      <c r="Q40" s="200">
        <f>I40/P40</f>
        <v>61.351511558980441</v>
      </c>
      <c r="R40" s="200">
        <f>S40/P40</f>
        <v>2.6674570243034972</v>
      </c>
      <c r="S40" s="193">
        <f>S39</f>
        <v>4500</v>
      </c>
      <c r="T40" s="201">
        <f>Q40/R40</f>
        <v>23.000000000000004</v>
      </c>
      <c r="U40" s="193"/>
      <c r="V40" s="195"/>
      <c r="W40" s="18">
        <v>100</v>
      </c>
    </row>
    <row r="41" spans="1:23" x14ac:dyDescent="0.2">
      <c r="A41" s="438" t="s">
        <v>81</v>
      </c>
      <c r="B41" s="438"/>
      <c r="C41" s="196">
        <v>40277</v>
      </c>
      <c r="D41" s="438" t="s">
        <v>43</v>
      </c>
      <c r="E41" s="438"/>
      <c r="F41" s="438"/>
      <c r="G41" s="439" t="s">
        <v>44</v>
      </c>
      <c r="H41" s="439"/>
      <c r="I41" s="203">
        <f>5175*2.5</f>
        <v>12937.5</v>
      </c>
      <c r="J41" s="447">
        <v>193.52</v>
      </c>
      <c r="K41" s="441"/>
      <c r="L41" s="441"/>
      <c r="M41" s="198">
        <v>2616330.41</v>
      </c>
      <c r="N41" s="191"/>
      <c r="O41" s="192" t="str">
        <f>$O$15</f>
        <v>5 S 02 540 01</v>
      </c>
      <c r="P41" s="204">
        <v>75</v>
      </c>
      <c r="Q41" s="200">
        <f t="shared" ref="Q41:Q42" si="6">I41/P41</f>
        <v>172.5</v>
      </c>
      <c r="R41" s="200">
        <f>S41/P41</f>
        <v>7.5</v>
      </c>
      <c r="S41" s="193">
        <f>W40*45*0.05*2.5</f>
        <v>562.5</v>
      </c>
      <c r="T41" s="201">
        <f t="shared" ref="T41:T42" si="7">Q41/R41</f>
        <v>23</v>
      </c>
      <c r="U41" s="193"/>
      <c r="V41" s="195"/>
      <c r="W41" s="18" t="s">
        <v>146</v>
      </c>
    </row>
    <row r="42" spans="1:23" x14ac:dyDescent="0.2">
      <c r="A42" s="438" t="s">
        <v>82</v>
      </c>
      <c r="B42" s="438"/>
      <c r="C42" s="196">
        <v>40277</v>
      </c>
      <c r="D42" s="438" t="s">
        <v>124</v>
      </c>
      <c r="E42" s="438"/>
      <c r="F42" s="438"/>
      <c r="G42" s="439" t="s">
        <v>44</v>
      </c>
      <c r="H42" s="439"/>
      <c r="I42" s="205">
        <f>2*0.05*2300*2.5</f>
        <v>575</v>
      </c>
      <c r="J42" s="447">
        <v>193.52</v>
      </c>
      <c r="K42" s="441"/>
      <c r="L42" s="441"/>
      <c r="M42" s="206">
        <v>111274</v>
      </c>
      <c r="N42" s="191"/>
      <c r="O42" s="192" t="str">
        <f>$O$15</f>
        <v>5 S 02 540 01</v>
      </c>
      <c r="P42" s="204">
        <v>75</v>
      </c>
      <c r="Q42" s="200">
        <f t="shared" si="6"/>
        <v>7.666666666666667</v>
      </c>
      <c r="R42" s="200">
        <f>S42/P42</f>
        <v>0.33333333333333331</v>
      </c>
      <c r="S42" s="193">
        <f>W40*0.05*2*2.5</f>
        <v>25</v>
      </c>
      <c r="T42" s="201">
        <f t="shared" si="7"/>
        <v>23.000000000000004</v>
      </c>
      <c r="U42" s="193"/>
      <c r="V42" s="195"/>
      <c r="W42" s="46">
        <f>R40+R41+R46+R47+R48+R39</f>
        <v>16.817457024303497</v>
      </c>
    </row>
    <row r="43" spans="1:23" x14ac:dyDescent="0.2">
      <c r="A43" s="438" t="s">
        <v>83</v>
      </c>
      <c r="B43" s="438"/>
      <c r="C43" s="196">
        <v>41486</v>
      </c>
      <c r="D43" s="438" t="s">
        <v>84</v>
      </c>
      <c r="E43" s="438"/>
      <c r="F43" s="438"/>
      <c r="G43" s="439" t="s">
        <v>53</v>
      </c>
      <c r="H43" s="439"/>
      <c r="I43" s="207">
        <v>9200</v>
      </c>
      <c r="J43" s="448">
        <v>3.09</v>
      </c>
      <c r="K43" s="441"/>
      <c r="L43" s="441"/>
      <c r="M43" s="202">
        <v>28428</v>
      </c>
      <c r="N43" s="191"/>
      <c r="O43" s="192" t="str">
        <f>$O$15</f>
        <v>5 S 02 540 01</v>
      </c>
      <c r="P43" s="204">
        <f>$P$15</f>
        <v>75</v>
      </c>
      <c r="Q43" s="193"/>
      <c r="R43" s="200"/>
      <c r="S43" s="193"/>
      <c r="T43" s="193"/>
      <c r="U43" s="193"/>
      <c r="V43" s="195"/>
    </row>
    <row r="44" spans="1:23" x14ac:dyDescent="0.2">
      <c r="A44" s="438" t="s">
        <v>85</v>
      </c>
      <c r="B44" s="438"/>
      <c r="C44" s="196">
        <v>41490</v>
      </c>
      <c r="D44" s="438" t="s">
        <v>86</v>
      </c>
      <c r="E44" s="438"/>
      <c r="F44" s="438"/>
      <c r="G44" s="439" t="s">
        <v>87</v>
      </c>
      <c r="H44" s="439"/>
      <c r="I44" s="208">
        <v>46</v>
      </c>
      <c r="J44" s="447">
        <v>294.39</v>
      </c>
      <c r="K44" s="441"/>
      <c r="L44" s="441"/>
      <c r="M44" s="202">
        <v>13541.94</v>
      </c>
      <c r="N44" s="191"/>
      <c r="O44" s="192"/>
      <c r="P44" s="193"/>
      <c r="Q44" s="193"/>
      <c r="R44" s="200"/>
      <c r="S44" s="193"/>
      <c r="T44" s="193"/>
      <c r="U44" s="193"/>
      <c r="V44" s="195"/>
    </row>
    <row r="45" spans="1:23" x14ac:dyDescent="0.2">
      <c r="A45" s="438" t="s">
        <v>88</v>
      </c>
      <c r="B45" s="438"/>
      <c r="C45" s="196">
        <v>41492</v>
      </c>
      <c r="D45" s="438" t="s">
        <v>89</v>
      </c>
      <c r="E45" s="438"/>
      <c r="F45" s="438"/>
      <c r="G45" s="439" t="s">
        <v>53</v>
      </c>
      <c r="H45" s="439"/>
      <c r="I45" s="207">
        <v>4600</v>
      </c>
      <c r="J45" s="448">
        <v>7.78</v>
      </c>
      <c r="K45" s="441"/>
      <c r="L45" s="441"/>
      <c r="M45" s="202">
        <v>35788</v>
      </c>
      <c r="N45" s="191"/>
      <c r="O45" s="192"/>
      <c r="P45" s="193"/>
      <c r="Q45" s="193"/>
      <c r="R45" s="200"/>
      <c r="S45" s="193">
        <v>100</v>
      </c>
      <c r="T45" s="193"/>
      <c r="U45" s="193"/>
      <c r="V45" s="195"/>
    </row>
    <row r="46" spans="1:23" x14ac:dyDescent="0.2">
      <c r="A46" s="438"/>
      <c r="B46" s="438"/>
      <c r="C46" s="196"/>
      <c r="D46" s="438" t="s">
        <v>141</v>
      </c>
      <c r="E46" s="438"/>
      <c r="F46" s="438"/>
      <c r="G46" s="439"/>
      <c r="H46" s="439"/>
      <c r="I46" s="207"/>
      <c r="J46" s="448"/>
      <c r="K46" s="441"/>
      <c r="L46" s="441"/>
      <c r="M46" s="202"/>
      <c r="N46" s="191"/>
      <c r="O46" s="192"/>
      <c r="P46" s="193"/>
      <c r="Q46" s="193"/>
      <c r="R46" s="200">
        <v>2</v>
      </c>
      <c r="S46" s="193"/>
      <c r="T46" s="193"/>
      <c r="U46" s="193"/>
      <c r="V46" s="195"/>
    </row>
    <row r="47" spans="1:23" x14ac:dyDescent="0.2">
      <c r="A47" s="438" t="s">
        <v>88</v>
      </c>
      <c r="B47" s="438"/>
      <c r="C47" s="196">
        <v>41492</v>
      </c>
      <c r="D47" s="438" t="s">
        <v>143</v>
      </c>
      <c r="E47" s="438"/>
      <c r="F47" s="438"/>
      <c r="G47" s="439" t="s">
        <v>44</v>
      </c>
      <c r="H47" s="439"/>
      <c r="I47" s="207">
        <f>232.875*2.5</f>
        <v>582.1875</v>
      </c>
      <c r="J47" s="448">
        <v>7.78</v>
      </c>
      <c r="K47" s="441"/>
      <c r="L47" s="441"/>
      <c r="M47" s="202">
        <v>35788</v>
      </c>
      <c r="N47" s="191"/>
      <c r="O47" s="192" t="str">
        <f>$O$15</f>
        <v>5 S 02 540 01</v>
      </c>
      <c r="P47" s="204">
        <v>75</v>
      </c>
      <c r="Q47" s="200">
        <f t="shared" ref="Q47:Q50" si="8">I47/P47</f>
        <v>7.7625000000000002</v>
      </c>
      <c r="R47" s="200">
        <f>S47/P47</f>
        <v>0.67500000000000004</v>
      </c>
      <c r="S47" s="193">
        <f>9*0.05*45*2.5</f>
        <v>50.625</v>
      </c>
      <c r="T47" s="201">
        <f t="shared" ref="T47:T48" si="9">Q47/R47</f>
        <v>11.5</v>
      </c>
      <c r="U47" s="193"/>
      <c r="V47" s="195"/>
    </row>
    <row r="48" spans="1:23" x14ac:dyDescent="0.2">
      <c r="A48" s="438" t="s">
        <v>88</v>
      </c>
      <c r="B48" s="438"/>
      <c r="C48" s="196">
        <v>41492</v>
      </c>
      <c r="D48" s="438" t="s">
        <v>142</v>
      </c>
      <c r="E48" s="438"/>
      <c r="F48" s="438"/>
      <c r="G48" s="439" t="s">
        <v>24</v>
      </c>
      <c r="H48" s="439"/>
      <c r="I48" s="207">
        <f>I45/2*0.45</f>
        <v>1035</v>
      </c>
      <c r="J48" s="448">
        <v>7.78</v>
      </c>
      <c r="K48" s="441"/>
      <c r="L48" s="441"/>
      <c r="M48" s="202">
        <v>35788</v>
      </c>
      <c r="N48" s="191"/>
      <c r="O48" s="192" t="s">
        <v>144</v>
      </c>
      <c r="P48" s="193">
        <v>200</v>
      </c>
      <c r="Q48" s="200">
        <f t="shared" si="8"/>
        <v>5.1749999999999998</v>
      </c>
      <c r="R48" s="200">
        <f>S48/P48</f>
        <v>0.22500000000000001</v>
      </c>
      <c r="S48" s="193">
        <f>W40*0.45</f>
        <v>45</v>
      </c>
      <c r="T48" s="201">
        <f t="shared" si="9"/>
        <v>23</v>
      </c>
      <c r="U48" s="193"/>
      <c r="V48" s="195"/>
    </row>
    <row r="49" spans="1:23" ht="24" customHeight="1" x14ac:dyDescent="0.2">
      <c r="A49" s="438" t="s">
        <v>113</v>
      </c>
      <c r="B49" s="438"/>
      <c r="C49" s="196">
        <v>25150</v>
      </c>
      <c r="D49" s="438" t="s">
        <v>114</v>
      </c>
      <c r="E49" s="438"/>
      <c r="F49" s="438"/>
      <c r="G49" s="439" t="s">
        <v>24</v>
      </c>
      <c r="H49" s="439"/>
      <c r="I49" s="207">
        <v>6413.86</v>
      </c>
      <c r="J49" s="440">
        <v>11.54</v>
      </c>
      <c r="K49" s="441"/>
      <c r="L49" s="441"/>
      <c r="M49" s="202">
        <v>74015.94</v>
      </c>
      <c r="N49" s="191"/>
      <c r="O49" s="192" t="s">
        <v>136</v>
      </c>
      <c r="P49" s="204">
        <v>125</v>
      </c>
      <c r="Q49" s="200">
        <f t="shared" si="8"/>
        <v>51.310879999999997</v>
      </c>
      <c r="R49" s="193">
        <v>10</v>
      </c>
      <c r="S49" s="193"/>
      <c r="T49" s="200"/>
      <c r="U49" s="193"/>
      <c r="V49" s="195"/>
    </row>
    <row r="50" spans="1:23" ht="24" customHeight="1" x14ac:dyDescent="0.2">
      <c r="A50" s="438" t="s">
        <v>111</v>
      </c>
      <c r="B50" s="438"/>
      <c r="C50" s="196">
        <v>25152</v>
      </c>
      <c r="D50" s="438" t="s">
        <v>112</v>
      </c>
      <c r="E50" s="438"/>
      <c r="F50" s="438"/>
      <c r="G50" s="439" t="s">
        <v>24</v>
      </c>
      <c r="H50" s="439"/>
      <c r="I50" s="207">
        <v>1252.95</v>
      </c>
      <c r="J50" s="440">
        <v>12.32</v>
      </c>
      <c r="K50" s="441"/>
      <c r="L50" s="441"/>
      <c r="M50" s="202">
        <v>15436.34</v>
      </c>
      <c r="N50" s="191"/>
      <c r="O50" s="192" t="s">
        <v>136</v>
      </c>
      <c r="P50" s="204">
        <v>125</v>
      </c>
      <c r="Q50" s="200">
        <f t="shared" si="8"/>
        <v>10.0236</v>
      </c>
      <c r="R50" s="193">
        <v>10</v>
      </c>
      <c r="S50" s="193"/>
      <c r="T50" s="200">
        <f t="shared" ref="T50" si="10">Q50/R50</f>
        <v>1.0023599999999999</v>
      </c>
      <c r="U50" s="193"/>
      <c r="V50" s="195"/>
    </row>
    <row r="51" spans="1:23" x14ac:dyDescent="0.2">
      <c r="A51" s="442" t="s">
        <v>90</v>
      </c>
      <c r="B51" s="442"/>
      <c r="C51" s="280"/>
      <c r="D51" s="442" t="s">
        <v>91</v>
      </c>
      <c r="E51" s="442"/>
      <c r="F51" s="442"/>
      <c r="G51" s="442"/>
      <c r="H51" s="442"/>
      <c r="I51" s="442"/>
      <c r="J51" s="442"/>
      <c r="K51" s="442"/>
      <c r="L51" s="442"/>
      <c r="M51" s="210">
        <v>2678403</v>
      </c>
      <c r="N51" s="211"/>
      <c r="O51" s="212"/>
      <c r="P51" s="213"/>
      <c r="Q51" s="213"/>
      <c r="R51" s="214"/>
      <c r="S51" s="213"/>
      <c r="T51" s="213"/>
      <c r="U51" s="215">
        <v>12</v>
      </c>
      <c r="V51" s="216"/>
    </row>
    <row r="52" spans="1:23" x14ac:dyDescent="0.2">
      <c r="A52" s="443" t="s">
        <v>92</v>
      </c>
      <c r="B52" s="443"/>
      <c r="C52" s="217">
        <v>41488</v>
      </c>
      <c r="D52" s="443" t="s">
        <v>69</v>
      </c>
      <c r="E52" s="443"/>
      <c r="F52" s="443"/>
      <c r="G52" s="444" t="s">
        <v>24</v>
      </c>
      <c r="H52" s="444"/>
      <c r="I52" s="218">
        <v>48300</v>
      </c>
      <c r="J52" s="445">
        <v>28.46</v>
      </c>
      <c r="K52" s="446"/>
      <c r="L52" s="446"/>
      <c r="M52" s="219">
        <v>1374618</v>
      </c>
      <c r="N52" s="211"/>
      <c r="O52" s="212" t="str">
        <f>O39</f>
        <v>cotação</v>
      </c>
      <c r="P52" s="213">
        <f>P39</f>
        <v>1200</v>
      </c>
      <c r="Q52" s="214">
        <f>I52/P52</f>
        <v>40.25</v>
      </c>
      <c r="R52" s="214">
        <f>S52/P52</f>
        <v>3.3541666666666665</v>
      </c>
      <c r="S52" s="213">
        <f>W53*23</f>
        <v>4025</v>
      </c>
      <c r="T52" s="220">
        <f>Q52/R52</f>
        <v>12</v>
      </c>
      <c r="U52" s="213"/>
      <c r="V52" s="216"/>
      <c r="W52" s="18" t="s">
        <v>145</v>
      </c>
    </row>
    <row r="53" spans="1:23" x14ac:dyDescent="0.2">
      <c r="A53" s="443" t="s">
        <v>93</v>
      </c>
      <c r="B53" s="443"/>
      <c r="C53" s="217">
        <v>40257</v>
      </c>
      <c r="D53" s="443" t="s">
        <v>41</v>
      </c>
      <c r="E53" s="443"/>
      <c r="F53" s="443"/>
      <c r="G53" s="444" t="s">
        <v>24</v>
      </c>
      <c r="H53" s="444"/>
      <c r="I53" s="218">
        <v>48300</v>
      </c>
      <c r="J53" s="451">
        <v>0.7</v>
      </c>
      <c r="K53" s="446"/>
      <c r="L53" s="446"/>
      <c r="M53" s="221">
        <v>33810</v>
      </c>
      <c r="N53" s="211"/>
      <c r="O53" s="212" t="str">
        <f>O14</f>
        <v>5 S 02 400 00</v>
      </c>
      <c r="P53" s="222">
        <f>P14</f>
        <v>1687</v>
      </c>
      <c r="Q53" s="214">
        <f>I53/P53</f>
        <v>28.630705394190873</v>
      </c>
      <c r="R53" s="214">
        <f t="shared" ref="R53:R55" si="11">S53/P53</f>
        <v>2.3858921161825726</v>
      </c>
      <c r="S53" s="213">
        <f>S52</f>
        <v>4025</v>
      </c>
      <c r="T53" s="220">
        <f>Q53/R53</f>
        <v>12</v>
      </c>
      <c r="U53" s="213"/>
      <c r="V53" s="216"/>
      <c r="W53" s="18">
        <v>175</v>
      </c>
    </row>
    <row r="54" spans="1:23" x14ac:dyDescent="0.2">
      <c r="A54" s="443" t="s">
        <v>94</v>
      </c>
      <c r="B54" s="443"/>
      <c r="C54" s="217">
        <v>40277</v>
      </c>
      <c r="D54" s="443" t="s">
        <v>43</v>
      </c>
      <c r="E54" s="443"/>
      <c r="F54" s="443"/>
      <c r="G54" s="444" t="s">
        <v>44</v>
      </c>
      <c r="H54" s="444"/>
      <c r="I54" s="223">
        <v>6037.5</v>
      </c>
      <c r="J54" s="449">
        <v>193.52</v>
      </c>
      <c r="K54" s="446"/>
      <c r="L54" s="446"/>
      <c r="M54" s="219">
        <v>1168377</v>
      </c>
      <c r="N54" s="211"/>
      <c r="O54" s="212" t="str">
        <f>$O$15</f>
        <v>5 S 02 540 01</v>
      </c>
      <c r="P54" s="224">
        <f>$P$15</f>
        <v>75</v>
      </c>
      <c r="Q54" s="214">
        <f t="shared" ref="Q54:Q55" si="12">I54/P54</f>
        <v>80.5</v>
      </c>
      <c r="R54" s="214">
        <f t="shared" si="11"/>
        <v>6.708333333333333</v>
      </c>
      <c r="S54" s="213">
        <f>W53*23*0.05*2.5</f>
        <v>503.125</v>
      </c>
      <c r="T54" s="220">
        <f t="shared" ref="T54:T55" si="13">Q54/R54</f>
        <v>12</v>
      </c>
      <c r="U54" s="213"/>
      <c r="V54" s="216"/>
      <c r="W54" s="18" t="s">
        <v>146</v>
      </c>
    </row>
    <row r="55" spans="1:23" x14ac:dyDescent="0.2">
      <c r="A55" s="443" t="s">
        <v>95</v>
      </c>
      <c r="B55" s="443"/>
      <c r="C55" s="217">
        <v>40277</v>
      </c>
      <c r="D55" s="443" t="s">
        <v>124</v>
      </c>
      <c r="E55" s="443"/>
      <c r="F55" s="443"/>
      <c r="G55" s="444" t="s">
        <v>44</v>
      </c>
      <c r="H55" s="444"/>
      <c r="I55" s="225">
        <v>525</v>
      </c>
      <c r="J55" s="449">
        <v>193.52</v>
      </c>
      <c r="K55" s="446"/>
      <c r="L55" s="446"/>
      <c r="M55" s="226">
        <v>101598</v>
      </c>
      <c r="N55" s="211"/>
      <c r="O55" s="212" t="str">
        <f>$O$15</f>
        <v>5 S 02 540 01</v>
      </c>
      <c r="P55" s="224">
        <f>$P$15</f>
        <v>75</v>
      </c>
      <c r="Q55" s="214">
        <f t="shared" si="12"/>
        <v>7</v>
      </c>
      <c r="R55" s="214">
        <f t="shared" si="11"/>
        <v>0.58333333333333337</v>
      </c>
      <c r="S55" s="213">
        <f>W53*2*0.05*2.5</f>
        <v>43.75</v>
      </c>
      <c r="T55" s="220">
        <f t="shared" si="13"/>
        <v>12</v>
      </c>
      <c r="U55" s="213"/>
      <c r="V55" s="216"/>
      <c r="W55" s="46">
        <f>R52+R53+R54+R55</f>
        <v>13.031725449515905</v>
      </c>
    </row>
    <row r="56" spans="1:23" x14ac:dyDescent="0.2">
      <c r="A56" s="450" t="s">
        <v>96</v>
      </c>
      <c r="B56" s="450"/>
      <c r="C56" s="281"/>
      <c r="D56" s="450" t="s">
        <v>97</v>
      </c>
      <c r="E56" s="450"/>
      <c r="F56" s="450"/>
      <c r="G56" s="450"/>
      <c r="H56" s="450"/>
      <c r="I56" s="450"/>
      <c r="J56" s="450"/>
      <c r="K56" s="450"/>
      <c r="L56" s="450"/>
      <c r="M56" s="227">
        <v>514562.2</v>
      </c>
      <c r="N56" s="143"/>
      <c r="O56" s="144"/>
      <c r="P56" s="145"/>
      <c r="Q56" s="145"/>
      <c r="R56" s="151"/>
      <c r="S56" s="145"/>
      <c r="T56" s="145"/>
      <c r="U56" s="146">
        <v>2</v>
      </c>
      <c r="V56" s="147"/>
    </row>
    <row r="57" spans="1:23" x14ac:dyDescent="0.2">
      <c r="A57" s="452" t="s">
        <v>98</v>
      </c>
      <c r="B57" s="452"/>
      <c r="C57" s="148">
        <v>41488</v>
      </c>
      <c r="D57" s="452" t="s">
        <v>69</v>
      </c>
      <c r="E57" s="452"/>
      <c r="F57" s="452"/>
      <c r="G57" s="453" t="s">
        <v>24</v>
      </c>
      <c r="H57" s="453"/>
      <c r="I57" s="172">
        <v>9145.82</v>
      </c>
      <c r="J57" s="456">
        <v>28.46</v>
      </c>
      <c r="K57" s="455"/>
      <c r="L57" s="455"/>
      <c r="M57" s="173">
        <v>260290.04</v>
      </c>
      <c r="N57" s="143"/>
      <c r="O57" s="144" t="str">
        <f>O39</f>
        <v>cotação</v>
      </c>
      <c r="P57" s="145">
        <f>P39</f>
        <v>1200</v>
      </c>
      <c r="Q57" s="151">
        <f>I57/P57</f>
        <v>7.6215166666666665</v>
      </c>
      <c r="R57" s="151">
        <f>S57/P57</f>
        <v>3.3541666666666665</v>
      </c>
      <c r="S57" s="145">
        <f>W58*23</f>
        <v>4025</v>
      </c>
      <c r="T57" s="152">
        <f>Q57/R57</f>
        <v>2.2722534161490682</v>
      </c>
      <c r="U57" s="145"/>
      <c r="V57" s="147"/>
      <c r="W57" s="18" t="s">
        <v>145</v>
      </c>
    </row>
    <row r="58" spans="1:23" x14ac:dyDescent="0.2">
      <c r="A58" s="452" t="s">
        <v>99</v>
      </c>
      <c r="B58" s="452"/>
      <c r="C58" s="148">
        <v>40257</v>
      </c>
      <c r="D58" s="452" t="s">
        <v>41</v>
      </c>
      <c r="E58" s="452"/>
      <c r="F58" s="452"/>
      <c r="G58" s="453" t="s">
        <v>24</v>
      </c>
      <c r="H58" s="453"/>
      <c r="I58" s="172">
        <v>9145.82</v>
      </c>
      <c r="J58" s="457">
        <v>0.7</v>
      </c>
      <c r="K58" s="455"/>
      <c r="L58" s="455"/>
      <c r="M58" s="149">
        <v>6402.07</v>
      </c>
      <c r="N58" s="143"/>
      <c r="O58" s="144" t="str">
        <f>O14</f>
        <v>5 S 02 400 00</v>
      </c>
      <c r="P58" s="171">
        <f>P14</f>
        <v>1687</v>
      </c>
      <c r="Q58" s="151">
        <f>I58/P58</f>
        <v>5.4213515115589805</v>
      </c>
      <c r="R58" s="151">
        <f t="shared" ref="R58:R65" si="14">S58/P58</f>
        <v>2.3858921161825726</v>
      </c>
      <c r="S58" s="145">
        <f>S57</f>
        <v>4025</v>
      </c>
      <c r="T58" s="152">
        <f>Q58/R58</f>
        <v>2.2722534161490686</v>
      </c>
      <c r="U58" s="145"/>
      <c r="V58" s="147"/>
      <c r="W58" s="18">
        <v>175</v>
      </c>
    </row>
    <row r="59" spans="1:23" x14ac:dyDescent="0.2">
      <c r="A59" s="452" t="s">
        <v>100</v>
      </c>
      <c r="B59" s="452"/>
      <c r="C59" s="148">
        <v>40277</v>
      </c>
      <c r="D59" s="452" t="s">
        <v>43</v>
      </c>
      <c r="E59" s="452"/>
      <c r="F59" s="452"/>
      <c r="G59" s="453" t="s">
        <v>44</v>
      </c>
      <c r="H59" s="453"/>
      <c r="I59" s="172">
        <v>1143.23</v>
      </c>
      <c r="J59" s="454">
        <v>193.52</v>
      </c>
      <c r="K59" s="455"/>
      <c r="L59" s="455"/>
      <c r="M59" s="173">
        <v>221237.87</v>
      </c>
      <c r="N59" s="143"/>
      <c r="O59" s="144" t="str">
        <f>$O$15</f>
        <v>5 S 02 540 01</v>
      </c>
      <c r="P59" s="150">
        <f>$P$15</f>
        <v>75</v>
      </c>
      <c r="Q59" s="151">
        <f t="shared" ref="Q59:Q60" si="15">I59/P59</f>
        <v>15.243066666666667</v>
      </c>
      <c r="R59" s="151">
        <f t="shared" si="14"/>
        <v>6.708333333333333</v>
      </c>
      <c r="S59" s="145">
        <f>W58*23*0.05*2.5</f>
        <v>503.125</v>
      </c>
      <c r="T59" s="152">
        <f t="shared" ref="T59:T60" si="16">Q59/R59</f>
        <v>2.2722583850931679</v>
      </c>
      <c r="U59" s="145"/>
      <c r="V59" s="147"/>
      <c r="W59" s="18" t="s">
        <v>146</v>
      </c>
    </row>
    <row r="60" spans="1:23" x14ac:dyDescent="0.2">
      <c r="A60" s="452" t="s">
        <v>101</v>
      </c>
      <c r="B60" s="452"/>
      <c r="C60" s="148">
        <v>40277</v>
      </c>
      <c r="D60" s="452" t="s">
        <v>124</v>
      </c>
      <c r="E60" s="452"/>
      <c r="F60" s="452"/>
      <c r="G60" s="453" t="s">
        <v>44</v>
      </c>
      <c r="H60" s="453"/>
      <c r="I60" s="141">
        <v>137.62</v>
      </c>
      <c r="J60" s="454">
        <v>193.52</v>
      </c>
      <c r="K60" s="455"/>
      <c r="L60" s="455"/>
      <c r="M60" s="142">
        <v>26632.22</v>
      </c>
      <c r="N60" s="143"/>
      <c r="O60" s="144" t="str">
        <f>$O$15</f>
        <v>5 S 02 540 01</v>
      </c>
      <c r="P60" s="150">
        <f>$P$15</f>
        <v>75</v>
      </c>
      <c r="Q60" s="151">
        <f t="shared" si="15"/>
        <v>1.8349333333333333</v>
      </c>
      <c r="R60" s="151">
        <f t="shared" si="14"/>
        <v>0.58333333333333337</v>
      </c>
      <c r="S60" s="145">
        <f>W58*2*0.05*2.5</f>
        <v>43.75</v>
      </c>
      <c r="T60" s="152">
        <f t="shared" si="16"/>
        <v>3.1456</v>
      </c>
      <c r="U60" s="145"/>
      <c r="V60" s="147"/>
      <c r="W60" s="46">
        <f>R57+R58+R59+R60</f>
        <v>13.031725449515905</v>
      </c>
    </row>
    <row r="61" spans="1:23" x14ac:dyDescent="0.2">
      <c r="A61" s="463">
        <v>10</v>
      </c>
      <c r="B61" s="464"/>
      <c r="C61" s="282"/>
      <c r="D61" s="464" t="s">
        <v>102</v>
      </c>
      <c r="E61" s="464"/>
      <c r="F61" s="464"/>
      <c r="G61" s="464"/>
      <c r="H61" s="464"/>
      <c r="I61" s="464"/>
      <c r="J61" s="464"/>
      <c r="K61" s="464"/>
      <c r="L61" s="464"/>
      <c r="M61" s="229">
        <v>578367.06999999995</v>
      </c>
      <c r="N61" s="230"/>
      <c r="O61" s="231"/>
      <c r="P61" s="232"/>
      <c r="Q61" s="232"/>
      <c r="R61" s="232"/>
      <c r="S61" s="232"/>
      <c r="T61" s="232"/>
      <c r="U61" s="233">
        <v>2</v>
      </c>
      <c r="V61" s="234"/>
    </row>
    <row r="62" spans="1:23" x14ac:dyDescent="0.2">
      <c r="A62" s="458" t="s">
        <v>103</v>
      </c>
      <c r="B62" s="458"/>
      <c r="C62" s="235">
        <v>41488</v>
      </c>
      <c r="D62" s="458" t="s">
        <v>69</v>
      </c>
      <c r="E62" s="458"/>
      <c r="F62" s="458"/>
      <c r="G62" s="459" t="s">
        <v>24</v>
      </c>
      <c r="H62" s="459"/>
      <c r="I62" s="236">
        <v>10306.719999999999</v>
      </c>
      <c r="J62" s="465">
        <v>28.46</v>
      </c>
      <c r="K62" s="461"/>
      <c r="L62" s="461"/>
      <c r="M62" s="237">
        <v>293329.25</v>
      </c>
      <c r="N62" s="230"/>
      <c r="O62" s="231" t="str">
        <f>O39</f>
        <v>cotação</v>
      </c>
      <c r="P62" s="232">
        <f>P39</f>
        <v>1200</v>
      </c>
      <c r="Q62" s="238">
        <f>I62/P62</f>
        <v>8.5889333333333333</v>
      </c>
      <c r="R62" s="238">
        <f t="shared" si="14"/>
        <v>3.0666666666666669</v>
      </c>
      <c r="S62" s="232">
        <f>W63*23</f>
        <v>3680</v>
      </c>
      <c r="T62" s="239">
        <f>Q62/R62</f>
        <v>2.8007391304347826</v>
      </c>
      <c r="U62" s="233"/>
      <c r="V62" s="234"/>
      <c r="W62" s="18" t="s">
        <v>145</v>
      </c>
    </row>
    <row r="63" spans="1:23" x14ac:dyDescent="0.2">
      <c r="A63" s="458" t="s">
        <v>104</v>
      </c>
      <c r="B63" s="458"/>
      <c r="C63" s="235">
        <v>40257</v>
      </c>
      <c r="D63" s="458" t="s">
        <v>41</v>
      </c>
      <c r="E63" s="458"/>
      <c r="F63" s="458"/>
      <c r="G63" s="459" t="s">
        <v>24</v>
      </c>
      <c r="H63" s="459"/>
      <c r="I63" s="236">
        <v>10306.719999999999</v>
      </c>
      <c r="J63" s="460">
        <v>0.7</v>
      </c>
      <c r="K63" s="461"/>
      <c r="L63" s="461"/>
      <c r="M63" s="240">
        <v>7214.7</v>
      </c>
      <c r="N63" s="230"/>
      <c r="O63" s="231" t="str">
        <f>O14</f>
        <v>5 S 02 400 00</v>
      </c>
      <c r="P63" s="241">
        <f>P14</f>
        <v>1687</v>
      </c>
      <c r="Q63" s="238">
        <f>I63/P63</f>
        <v>6.1094961470065199</v>
      </c>
      <c r="R63" s="238">
        <f t="shared" si="14"/>
        <v>2.1813870776526376</v>
      </c>
      <c r="S63" s="232">
        <f>S62</f>
        <v>3680</v>
      </c>
      <c r="T63" s="239">
        <f>Q63/R63</f>
        <v>2.8007391304347826</v>
      </c>
      <c r="U63" s="232"/>
      <c r="V63" s="234"/>
      <c r="W63" s="18">
        <v>160</v>
      </c>
    </row>
    <row r="64" spans="1:23" x14ac:dyDescent="0.2">
      <c r="A64" s="458" t="s">
        <v>105</v>
      </c>
      <c r="B64" s="458"/>
      <c r="C64" s="235">
        <v>40277</v>
      </c>
      <c r="D64" s="458" t="s">
        <v>43</v>
      </c>
      <c r="E64" s="458"/>
      <c r="F64" s="458"/>
      <c r="G64" s="459" t="s">
        <v>44</v>
      </c>
      <c r="H64" s="459"/>
      <c r="I64" s="242">
        <v>1288.3399999999999</v>
      </c>
      <c r="J64" s="462">
        <v>193.52</v>
      </c>
      <c r="K64" s="461"/>
      <c r="L64" s="461"/>
      <c r="M64" s="237">
        <v>249319.56</v>
      </c>
      <c r="N64" s="230"/>
      <c r="O64" s="231" t="str">
        <f>$O$15</f>
        <v>5 S 02 540 01</v>
      </c>
      <c r="P64" s="243">
        <f>$P$15</f>
        <v>75</v>
      </c>
      <c r="Q64" s="238">
        <f t="shared" ref="Q64:Q65" si="17">I64/P64</f>
        <v>17.177866666666667</v>
      </c>
      <c r="R64" s="238">
        <f t="shared" si="14"/>
        <v>6.1333333333333337</v>
      </c>
      <c r="S64" s="232">
        <f>W63*23*0.05*2.5</f>
        <v>460</v>
      </c>
      <c r="T64" s="239">
        <f t="shared" ref="T64:T65" si="18">Q64/R64</f>
        <v>2.8007391304347826</v>
      </c>
      <c r="U64" s="232"/>
      <c r="V64" s="234"/>
      <c r="W64" s="18" t="s">
        <v>146</v>
      </c>
    </row>
    <row r="65" spans="1:23" x14ac:dyDescent="0.2">
      <c r="A65" s="458" t="s">
        <v>106</v>
      </c>
      <c r="B65" s="458"/>
      <c r="C65" s="235">
        <v>40277</v>
      </c>
      <c r="D65" s="458" t="s">
        <v>124</v>
      </c>
      <c r="E65" s="458"/>
      <c r="F65" s="458"/>
      <c r="G65" s="459" t="s">
        <v>44</v>
      </c>
      <c r="H65" s="459"/>
      <c r="I65" s="244">
        <v>147.29</v>
      </c>
      <c r="J65" s="462">
        <v>193.52</v>
      </c>
      <c r="K65" s="461"/>
      <c r="L65" s="461"/>
      <c r="M65" s="245">
        <v>28503.56</v>
      </c>
      <c r="N65" s="230"/>
      <c r="O65" s="231" t="str">
        <f>$O$15</f>
        <v>5 S 02 540 01</v>
      </c>
      <c r="P65" s="243">
        <f>$P$15</f>
        <v>75</v>
      </c>
      <c r="Q65" s="238">
        <f t="shared" si="17"/>
        <v>1.9638666666666666</v>
      </c>
      <c r="R65" s="238">
        <f t="shared" si="14"/>
        <v>0.53333333333333333</v>
      </c>
      <c r="S65" s="232">
        <f>W63*2*0.05*2.5</f>
        <v>40</v>
      </c>
      <c r="T65" s="239">
        <f t="shared" si="18"/>
        <v>3.6822499999999998</v>
      </c>
      <c r="U65" s="232"/>
      <c r="V65" s="234"/>
      <c r="W65" s="46">
        <f>R62+R63+R64+R65</f>
        <v>11.914720410985971</v>
      </c>
    </row>
    <row r="66" spans="1:23" x14ac:dyDescent="0.2">
      <c r="A66" s="470">
        <v>11</v>
      </c>
      <c r="B66" s="471"/>
      <c r="C66" s="283"/>
      <c r="D66" s="471" t="s">
        <v>148</v>
      </c>
      <c r="E66" s="471"/>
      <c r="F66" s="471"/>
      <c r="G66" s="471"/>
      <c r="H66" s="471"/>
      <c r="I66" s="471"/>
      <c r="J66" s="471"/>
      <c r="K66" s="471"/>
      <c r="L66" s="471"/>
      <c r="M66" s="126">
        <v>128283.07</v>
      </c>
      <c r="N66" s="127"/>
      <c r="O66" s="128"/>
      <c r="P66" s="129"/>
      <c r="Q66" s="129"/>
      <c r="R66" s="129"/>
      <c r="S66" s="129"/>
      <c r="T66" s="129"/>
      <c r="U66" s="129"/>
      <c r="V66" s="58"/>
    </row>
    <row r="67" spans="1:23" ht="24.75" customHeight="1" x14ac:dyDescent="0.2">
      <c r="A67" s="466" t="s">
        <v>115</v>
      </c>
      <c r="B67" s="466"/>
      <c r="C67" s="130">
        <v>25150</v>
      </c>
      <c r="D67" s="466" t="s">
        <v>116</v>
      </c>
      <c r="E67" s="466"/>
      <c r="F67" s="466"/>
      <c r="G67" s="467" t="s">
        <v>24</v>
      </c>
      <c r="H67" s="467"/>
      <c r="I67" s="132">
        <v>2238.1320000000001</v>
      </c>
      <c r="J67" s="468">
        <v>11.54</v>
      </c>
      <c r="K67" s="469"/>
      <c r="L67" s="469"/>
      <c r="M67" s="131">
        <v>25828.04</v>
      </c>
      <c r="N67" s="127"/>
      <c r="O67" s="128" t="s">
        <v>136</v>
      </c>
      <c r="P67" s="133">
        <v>125</v>
      </c>
      <c r="Q67" s="79">
        <f t="shared" ref="Q67" si="19">I67/P67</f>
        <v>17.905056000000002</v>
      </c>
      <c r="R67" s="129">
        <v>10</v>
      </c>
      <c r="S67" s="129"/>
      <c r="T67" s="79">
        <f>Q67/R67</f>
        <v>1.7905056000000001</v>
      </c>
      <c r="U67" s="129"/>
      <c r="V67" s="58"/>
    </row>
    <row r="68" spans="1:23" x14ac:dyDescent="0.2">
      <c r="A68" s="134"/>
      <c r="B68" s="134"/>
      <c r="C68" s="134"/>
      <c r="D68" s="135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</row>
    <row r="69" spans="1:23" x14ac:dyDescent="0.2">
      <c r="A69" s="134"/>
      <c r="B69" s="134"/>
      <c r="C69" s="134"/>
      <c r="D69" s="135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</row>
    <row r="70" spans="1:23" x14ac:dyDescent="0.2">
      <c r="A70" s="134"/>
      <c r="B70" s="134"/>
      <c r="C70" s="134"/>
      <c r="D70" s="135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</row>
    <row r="71" spans="1:23" x14ac:dyDescent="0.2">
      <c r="A71" s="134"/>
      <c r="B71" s="134"/>
      <c r="C71" s="134"/>
      <c r="D71" s="135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</row>
    <row r="72" spans="1:23" x14ac:dyDescent="0.2">
      <c r="A72" s="134"/>
      <c r="B72" s="134"/>
      <c r="C72" s="134"/>
      <c r="D72" s="135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</row>
    <row r="73" spans="1:23" x14ac:dyDescent="0.2">
      <c r="A73" s="134"/>
      <c r="B73" s="134"/>
      <c r="C73" s="134"/>
      <c r="D73" s="135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</row>
    <row r="74" spans="1:23" x14ac:dyDescent="0.2">
      <c r="A74" s="134"/>
      <c r="B74" s="134"/>
      <c r="C74" s="134"/>
      <c r="D74" s="135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</row>
  </sheetData>
  <mergeCells count="252">
    <mergeCell ref="A3:B3"/>
    <mergeCell ref="D3:F3"/>
    <mergeCell ref="G3:H3"/>
    <mergeCell ref="J3:L3"/>
    <mergeCell ref="A4:B4"/>
    <mergeCell ref="D4:F4"/>
    <mergeCell ref="G4:H4"/>
    <mergeCell ref="J4:L4"/>
    <mergeCell ref="A1:B1"/>
    <mergeCell ref="D1:F1"/>
    <mergeCell ref="G1:H1"/>
    <mergeCell ref="J1:L1"/>
    <mergeCell ref="A2:B2"/>
    <mergeCell ref="D2:L2"/>
    <mergeCell ref="A7:B7"/>
    <mergeCell ref="D7:F7"/>
    <mergeCell ref="G7:H7"/>
    <mergeCell ref="J7:L7"/>
    <mergeCell ref="A8:B8"/>
    <mergeCell ref="D8:F8"/>
    <mergeCell ref="G8:H8"/>
    <mergeCell ref="J8:L8"/>
    <mergeCell ref="A5:B5"/>
    <mergeCell ref="D5:F5"/>
    <mergeCell ref="G5:H5"/>
    <mergeCell ref="J5:L5"/>
    <mergeCell ref="A6:B6"/>
    <mergeCell ref="D6:F6"/>
    <mergeCell ref="G6:H6"/>
    <mergeCell ref="J6:L6"/>
    <mergeCell ref="A11:B11"/>
    <mergeCell ref="D11:F11"/>
    <mergeCell ref="G11:H11"/>
    <mergeCell ref="J11:L11"/>
    <mergeCell ref="A12:B12"/>
    <mergeCell ref="D12:L12"/>
    <mergeCell ref="A9:B9"/>
    <mergeCell ref="D9:F9"/>
    <mergeCell ref="G9:H9"/>
    <mergeCell ref="J9:L9"/>
    <mergeCell ref="A10:B10"/>
    <mergeCell ref="D10:F10"/>
    <mergeCell ref="G10:H10"/>
    <mergeCell ref="J10:L10"/>
    <mergeCell ref="A15:B15"/>
    <mergeCell ref="D15:F15"/>
    <mergeCell ref="G15:H15"/>
    <mergeCell ref="J15:L15"/>
    <mergeCell ref="A16:B16"/>
    <mergeCell ref="D16:F16"/>
    <mergeCell ref="G16:H16"/>
    <mergeCell ref="J16:L16"/>
    <mergeCell ref="A13:B13"/>
    <mergeCell ref="D13:F13"/>
    <mergeCell ref="G13:H13"/>
    <mergeCell ref="J13:L13"/>
    <mergeCell ref="A14:B14"/>
    <mergeCell ref="D14:F14"/>
    <mergeCell ref="G14:H14"/>
    <mergeCell ref="J14:L14"/>
    <mergeCell ref="A19:B19"/>
    <mergeCell ref="D19:F19"/>
    <mergeCell ref="G19:H19"/>
    <mergeCell ref="J19:L19"/>
    <mergeCell ref="A20:B20"/>
    <mergeCell ref="D20:F20"/>
    <mergeCell ref="G20:H20"/>
    <mergeCell ref="J20:L20"/>
    <mergeCell ref="A17:B17"/>
    <mergeCell ref="D17:F17"/>
    <mergeCell ref="G17:H17"/>
    <mergeCell ref="J17:L17"/>
    <mergeCell ref="A18:B18"/>
    <mergeCell ref="D18:F18"/>
    <mergeCell ref="G18:H18"/>
    <mergeCell ref="J18:L18"/>
    <mergeCell ref="A23:B23"/>
    <mergeCell ref="D23:F23"/>
    <mergeCell ref="G23:H23"/>
    <mergeCell ref="J23:L23"/>
    <mergeCell ref="A24:B24"/>
    <mergeCell ref="D24:F24"/>
    <mergeCell ref="G24:H24"/>
    <mergeCell ref="J24:L24"/>
    <mergeCell ref="A21:B21"/>
    <mergeCell ref="D21:F21"/>
    <mergeCell ref="G21:H21"/>
    <mergeCell ref="J21:L21"/>
    <mergeCell ref="A22:B22"/>
    <mergeCell ref="D22:F22"/>
    <mergeCell ref="G22:H22"/>
    <mergeCell ref="J22:L22"/>
    <mergeCell ref="A27:B27"/>
    <mergeCell ref="D27:F27"/>
    <mergeCell ref="G27:H27"/>
    <mergeCell ref="J27:L27"/>
    <mergeCell ref="A28:B28"/>
    <mergeCell ref="D28:F28"/>
    <mergeCell ref="G28:H28"/>
    <mergeCell ref="J28:L28"/>
    <mergeCell ref="A25:B25"/>
    <mergeCell ref="D25:F25"/>
    <mergeCell ref="G25:H25"/>
    <mergeCell ref="J25:L25"/>
    <mergeCell ref="A26:B26"/>
    <mergeCell ref="D26:F26"/>
    <mergeCell ref="G26:H26"/>
    <mergeCell ref="J26:L26"/>
    <mergeCell ref="A31:B31"/>
    <mergeCell ref="D31:F31"/>
    <mergeCell ref="G31:H31"/>
    <mergeCell ref="J31:L31"/>
    <mergeCell ref="A32:B32"/>
    <mergeCell ref="D32:F32"/>
    <mergeCell ref="G32:H32"/>
    <mergeCell ref="J32:L32"/>
    <mergeCell ref="A29:B29"/>
    <mergeCell ref="D29:F29"/>
    <mergeCell ref="G29:H29"/>
    <mergeCell ref="J29:L29"/>
    <mergeCell ref="A30:B30"/>
    <mergeCell ref="D30:L30"/>
    <mergeCell ref="A35:B35"/>
    <mergeCell ref="D35:F35"/>
    <mergeCell ref="G35:H35"/>
    <mergeCell ref="J35:L35"/>
    <mergeCell ref="A36:B36"/>
    <mergeCell ref="D36:F36"/>
    <mergeCell ref="G36:H36"/>
    <mergeCell ref="J36:L36"/>
    <mergeCell ref="A33:B33"/>
    <mergeCell ref="D33:F33"/>
    <mergeCell ref="G33:H33"/>
    <mergeCell ref="J33:L33"/>
    <mergeCell ref="A34:B34"/>
    <mergeCell ref="D34:F34"/>
    <mergeCell ref="G34:H34"/>
    <mergeCell ref="J34:L34"/>
    <mergeCell ref="A39:B39"/>
    <mergeCell ref="D39:F39"/>
    <mergeCell ref="G39:H39"/>
    <mergeCell ref="J39:L39"/>
    <mergeCell ref="A40:B40"/>
    <mergeCell ref="D40:F40"/>
    <mergeCell ref="G40:H40"/>
    <mergeCell ref="J40:L40"/>
    <mergeCell ref="A37:B37"/>
    <mergeCell ref="D37:F37"/>
    <mergeCell ref="G37:H37"/>
    <mergeCell ref="J37:L37"/>
    <mergeCell ref="A38:B38"/>
    <mergeCell ref="D38:L38"/>
    <mergeCell ref="A43:B43"/>
    <mergeCell ref="D43:F43"/>
    <mergeCell ref="G43:H43"/>
    <mergeCell ref="J43:L43"/>
    <mergeCell ref="A44:B44"/>
    <mergeCell ref="D44:F44"/>
    <mergeCell ref="G44:H44"/>
    <mergeCell ref="J44:L44"/>
    <mergeCell ref="A41:B41"/>
    <mergeCell ref="D41:F41"/>
    <mergeCell ref="G41:H41"/>
    <mergeCell ref="J41:L41"/>
    <mergeCell ref="A42:B42"/>
    <mergeCell ref="D42:F42"/>
    <mergeCell ref="G42:H42"/>
    <mergeCell ref="J42:L42"/>
    <mergeCell ref="A47:B47"/>
    <mergeCell ref="D47:F47"/>
    <mergeCell ref="G47:H47"/>
    <mergeCell ref="J47:L47"/>
    <mergeCell ref="A48:B48"/>
    <mergeCell ref="D48:F48"/>
    <mergeCell ref="G48:H48"/>
    <mergeCell ref="J48:L48"/>
    <mergeCell ref="A45:B45"/>
    <mergeCell ref="D45:F45"/>
    <mergeCell ref="G45:H45"/>
    <mergeCell ref="J45:L45"/>
    <mergeCell ref="A46:B46"/>
    <mergeCell ref="D46:F46"/>
    <mergeCell ref="G46:H46"/>
    <mergeCell ref="J46:L46"/>
    <mergeCell ref="A51:B51"/>
    <mergeCell ref="D51:L51"/>
    <mergeCell ref="A52:B52"/>
    <mergeCell ref="D52:F52"/>
    <mergeCell ref="G52:H52"/>
    <mergeCell ref="J52:L52"/>
    <mergeCell ref="A49:B49"/>
    <mergeCell ref="D49:F49"/>
    <mergeCell ref="G49:H49"/>
    <mergeCell ref="J49:L49"/>
    <mergeCell ref="A50:B50"/>
    <mergeCell ref="D50:F50"/>
    <mergeCell ref="G50:H50"/>
    <mergeCell ref="J50:L50"/>
    <mergeCell ref="A55:B55"/>
    <mergeCell ref="D55:F55"/>
    <mergeCell ref="G55:H55"/>
    <mergeCell ref="J55:L55"/>
    <mergeCell ref="A56:B56"/>
    <mergeCell ref="D56:L56"/>
    <mergeCell ref="A53:B53"/>
    <mergeCell ref="D53:F53"/>
    <mergeCell ref="G53:H53"/>
    <mergeCell ref="J53:L53"/>
    <mergeCell ref="A54:B54"/>
    <mergeCell ref="D54:F54"/>
    <mergeCell ref="G54:H54"/>
    <mergeCell ref="J54:L54"/>
    <mergeCell ref="A59:B59"/>
    <mergeCell ref="D59:F59"/>
    <mergeCell ref="G59:H59"/>
    <mergeCell ref="J59:L59"/>
    <mergeCell ref="A60:B60"/>
    <mergeCell ref="D60:F60"/>
    <mergeCell ref="G60:H60"/>
    <mergeCell ref="J60:L60"/>
    <mergeCell ref="A57:B57"/>
    <mergeCell ref="D57:F57"/>
    <mergeCell ref="G57:H57"/>
    <mergeCell ref="J57:L57"/>
    <mergeCell ref="A58:B58"/>
    <mergeCell ref="D58:F58"/>
    <mergeCell ref="G58:H58"/>
    <mergeCell ref="J58:L58"/>
    <mergeCell ref="A63:B63"/>
    <mergeCell ref="D63:F63"/>
    <mergeCell ref="G63:H63"/>
    <mergeCell ref="J63:L63"/>
    <mergeCell ref="A64:B64"/>
    <mergeCell ref="D64:F64"/>
    <mergeCell ref="G64:H64"/>
    <mergeCell ref="J64:L64"/>
    <mergeCell ref="A61:B61"/>
    <mergeCell ref="D61:L61"/>
    <mergeCell ref="A62:B62"/>
    <mergeCell ref="D62:F62"/>
    <mergeCell ref="G62:H62"/>
    <mergeCell ref="J62:L62"/>
    <mergeCell ref="A67:B67"/>
    <mergeCell ref="D67:F67"/>
    <mergeCell ref="G67:H67"/>
    <mergeCell ref="J67:L67"/>
    <mergeCell ref="A65:B65"/>
    <mergeCell ref="D65:F65"/>
    <mergeCell ref="G65:H65"/>
    <mergeCell ref="J65:L65"/>
    <mergeCell ref="A66:B66"/>
    <mergeCell ref="D66:L6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63"/>
  <sheetViews>
    <sheetView tabSelected="1" topLeftCell="A2" zoomScale="65" zoomScaleNormal="65" workbookViewId="0">
      <selection activeCell="AI21" sqref="AI21"/>
    </sheetView>
  </sheetViews>
  <sheetFormatPr defaultRowHeight="15" x14ac:dyDescent="0.2"/>
  <cols>
    <col min="1" max="1" width="2" customWidth="1"/>
    <col min="3" max="3" width="46.21875" customWidth="1"/>
    <col min="4" max="4" width="16.21875" hidden="1" customWidth="1"/>
    <col min="5" max="5" width="5" customWidth="1"/>
    <col min="6" max="18" width="4.33203125" customWidth="1"/>
    <col min="19" max="19" width="5" customWidth="1"/>
    <col min="20" max="24" width="4.33203125" customWidth="1"/>
    <col min="25" max="25" width="5.6640625" customWidth="1"/>
    <col min="26" max="50" width="4.33203125" customWidth="1"/>
    <col min="51" max="51" width="15.33203125" bestFit="1" customWidth="1"/>
    <col min="52" max="53" width="10" bestFit="1" customWidth="1"/>
  </cols>
  <sheetData>
    <row r="1" spans="2:55" ht="15" customHeight="1" x14ac:dyDescent="0.2">
      <c r="B1" s="8"/>
      <c r="C1" s="23"/>
      <c r="D1" s="23"/>
      <c r="E1" s="489" t="s">
        <v>117</v>
      </c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89"/>
      <c r="AF1" s="489"/>
      <c r="AG1" s="489"/>
      <c r="AH1" s="489"/>
      <c r="AI1" s="489"/>
      <c r="AJ1" s="489"/>
      <c r="AK1" s="489"/>
      <c r="AL1" s="489"/>
      <c r="AM1" s="489"/>
      <c r="AN1" s="489"/>
      <c r="AO1" s="489"/>
      <c r="AP1" s="489"/>
      <c r="AQ1" s="489"/>
      <c r="AR1" s="489"/>
      <c r="AS1" s="489"/>
      <c r="AT1" s="489"/>
      <c r="AU1" s="489"/>
      <c r="AV1" s="489"/>
      <c r="AW1" s="489"/>
      <c r="AX1" s="489"/>
    </row>
    <row r="2" spans="2:55" ht="15" customHeight="1" x14ac:dyDescent="0.2">
      <c r="B2" s="12"/>
      <c r="C2" s="24"/>
      <c r="D2" s="25"/>
      <c r="E2" s="490" t="s">
        <v>118</v>
      </c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</row>
    <row r="3" spans="2:55" ht="15" customHeight="1" x14ac:dyDescent="0.2">
      <c r="B3" s="12"/>
      <c r="C3" s="24"/>
      <c r="D3" s="25"/>
      <c r="E3" s="490" t="s">
        <v>119</v>
      </c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</row>
    <row r="4" spans="2:55" ht="15" customHeight="1" x14ac:dyDescent="0.2">
      <c r="B4" s="14"/>
      <c r="C4" s="3"/>
      <c r="D4" s="25"/>
      <c r="E4" s="490" t="s">
        <v>198</v>
      </c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490"/>
      <c r="AL4" s="490"/>
      <c r="AM4" s="490"/>
      <c r="AN4" s="490"/>
      <c r="AO4" s="490"/>
      <c r="AP4" s="490"/>
      <c r="AQ4" s="490"/>
      <c r="AR4" s="490"/>
      <c r="AS4" s="490"/>
      <c r="AT4" s="490"/>
      <c r="AU4" s="490"/>
      <c r="AV4" s="490"/>
      <c r="AW4" s="490"/>
      <c r="AX4" s="490"/>
    </row>
    <row r="5" spans="2:55" ht="45.75" customHeight="1" thickBot="1" x14ac:dyDescent="0.25">
      <c r="B5" s="491" t="s">
        <v>182</v>
      </c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  <c r="P5" s="492"/>
      <c r="Q5" s="492"/>
      <c r="R5" s="492"/>
      <c r="S5" s="492"/>
      <c r="T5" s="492"/>
      <c r="U5" s="492"/>
      <c r="V5" s="492"/>
      <c r="W5" s="492"/>
      <c r="X5" s="492"/>
      <c r="Y5" s="492"/>
      <c r="Z5" s="492"/>
      <c r="AA5" s="492"/>
      <c r="AB5" s="492"/>
      <c r="AC5" s="492"/>
      <c r="AD5" s="492"/>
      <c r="AE5" s="492"/>
      <c r="AF5" s="492"/>
      <c r="AG5" s="492"/>
      <c r="AH5" s="492"/>
      <c r="AI5" s="492"/>
      <c r="AJ5" s="492"/>
      <c r="AK5" s="492"/>
      <c r="AL5" s="492"/>
      <c r="AM5" s="492"/>
      <c r="AN5" s="492"/>
      <c r="AO5" s="492"/>
      <c r="AP5" s="492"/>
      <c r="AQ5" s="492"/>
      <c r="AR5" s="492"/>
      <c r="AS5" s="492"/>
      <c r="AT5" s="492"/>
      <c r="AU5" s="492"/>
      <c r="AV5" s="492"/>
      <c r="AW5" s="492"/>
      <c r="AX5" s="492"/>
    </row>
    <row r="6" spans="2:55" ht="34.5" customHeight="1" thickBot="1" x14ac:dyDescent="0.25">
      <c r="B6" s="286" t="s">
        <v>1</v>
      </c>
      <c r="C6" s="357" t="s">
        <v>2</v>
      </c>
      <c r="D6" s="287" t="s">
        <v>183</v>
      </c>
      <c r="E6" s="493">
        <v>41488</v>
      </c>
      <c r="F6" s="494"/>
      <c r="G6" s="495">
        <v>41498</v>
      </c>
      <c r="H6" s="494"/>
      <c r="I6" s="495">
        <v>41508</v>
      </c>
      <c r="J6" s="496"/>
      <c r="K6" s="493">
        <v>41518</v>
      </c>
      <c r="L6" s="494"/>
      <c r="M6" s="495">
        <v>41528</v>
      </c>
      <c r="N6" s="494"/>
      <c r="O6" s="495">
        <v>41538</v>
      </c>
      <c r="P6" s="496"/>
      <c r="Q6" s="493">
        <v>41548</v>
      </c>
      <c r="R6" s="494"/>
      <c r="S6" s="495">
        <v>41558</v>
      </c>
      <c r="T6" s="494"/>
      <c r="U6" s="495">
        <v>41568</v>
      </c>
      <c r="V6" s="496"/>
      <c r="W6" s="493">
        <v>41578</v>
      </c>
      <c r="X6" s="494"/>
      <c r="Y6" s="495">
        <v>41588</v>
      </c>
      <c r="Z6" s="494"/>
      <c r="AA6" s="495">
        <v>41598</v>
      </c>
      <c r="AB6" s="496"/>
      <c r="AC6" s="493">
        <v>41608</v>
      </c>
      <c r="AD6" s="494"/>
      <c r="AE6" s="495">
        <v>41618</v>
      </c>
      <c r="AF6" s="494"/>
      <c r="AG6" s="495">
        <v>41628</v>
      </c>
      <c r="AH6" s="496"/>
      <c r="AI6" s="493">
        <v>41638</v>
      </c>
      <c r="AJ6" s="494"/>
      <c r="AK6" s="495">
        <v>41283</v>
      </c>
      <c r="AL6" s="494"/>
      <c r="AM6" s="495">
        <v>41292</v>
      </c>
      <c r="AN6" s="496"/>
      <c r="AO6" s="493">
        <v>41302</v>
      </c>
      <c r="AP6" s="494"/>
      <c r="AQ6" s="495">
        <v>41312</v>
      </c>
      <c r="AR6" s="494"/>
      <c r="AS6" s="495">
        <v>41321</v>
      </c>
      <c r="AT6" s="496"/>
      <c r="AU6" s="493">
        <v>41331</v>
      </c>
      <c r="AV6" s="494"/>
      <c r="AW6" s="495">
        <v>41341</v>
      </c>
      <c r="AX6" s="496"/>
    </row>
    <row r="7" spans="2:55" ht="15" customHeight="1" x14ac:dyDescent="0.2">
      <c r="B7" s="497">
        <v>1</v>
      </c>
      <c r="C7" s="500" t="s">
        <v>185</v>
      </c>
      <c r="D7" s="503">
        <v>18327.330000000002</v>
      </c>
      <c r="E7" s="320"/>
      <c r="F7" s="321"/>
      <c r="G7" s="321"/>
      <c r="H7" s="321"/>
      <c r="I7" s="321"/>
      <c r="J7" s="322"/>
      <c r="K7" s="305"/>
      <c r="L7" s="306"/>
      <c r="M7" s="306"/>
      <c r="N7" s="306"/>
      <c r="O7" s="306"/>
      <c r="P7" s="307"/>
      <c r="Q7" s="306"/>
      <c r="R7" s="306"/>
      <c r="S7" s="306"/>
      <c r="T7" s="306"/>
      <c r="U7" s="306"/>
      <c r="V7" s="307"/>
      <c r="W7" s="306"/>
      <c r="X7" s="306"/>
      <c r="Y7" s="306"/>
      <c r="Z7" s="306"/>
      <c r="AA7" s="306"/>
      <c r="AB7" s="307"/>
      <c r="AC7" s="306"/>
      <c r="AD7" s="306"/>
      <c r="AE7" s="306"/>
      <c r="AF7" s="306"/>
      <c r="AG7" s="306"/>
      <c r="AH7" s="307"/>
      <c r="AI7" s="306"/>
      <c r="AJ7" s="306"/>
      <c r="AK7" s="306"/>
      <c r="AL7" s="306"/>
      <c r="AM7" s="306"/>
      <c r="AN7" s="307"/>
      <c r="AO7" s="306"/>
      <c r="AP7" s="306"/>
      <c r="AQ7" s="306"/>
      <c r="AR7" s="306"/>
      <c r="AS7" s="306"/>
      <c r="AT7" s="307"/>
      <c r="AU7" s="308"/>
      <c r="AV7" s="308"/>
      <c r="AW7" s="308"/>
      <c r="AX7" s="309"/>
    </row>
    <row r="8" spans="2:55" ht="15" customHeight="1" x14ac:dyDescent="0.2">
      <c r="B8" s="498"/>
      <c r="C8" s="501"/>
      <c r="D8" s="504"/>
      <c r="E8" s="327"/>
      <c r="F8" s="328"/>
      <c r="G8" s="328"/>
      <c r="H8" s="328"/>
      <c r="I8" s="328"/>
      <c r="J8" s="329"/>
      <c r="K8" s="310"/>
      <c r="L8" s="311"/>
      <c r="M8" s="311"/>
      <c r="N8" s="311"/>
      <c r="O8" s="311"/>
      <c r="P8" s="312"/>
      <c r="Q8" s="311"/>
      <c r="R8" s="311"/>
      <c r="S8" s="311"/>
      <c r="T8" s="311"/>
      <c r="U8" s="311"/>
      <c r="V8" s="312"/>
      <c r="W8" s="311"/>
      <c r="X8" s="311"/>
      <c r="Y8" s="311"/>
      <c r="Z8" s="311"/>
      <c r="AA8" s="311"/>
      <c r="AB8" s="312"/>
      <c r="AC8" s="311"/>
      <c r="AD8" s="311"/>
      <c r="AE8" s="311"/>
      <c r="AF8" s="311"/>
      <c r="AG8" s="311"/>
      <c r="AH8" s="312"/>
      <c r="AI8" s="311"/>
      <c r="AJ8" s="311"/>
      <c r="AK8" s="311"/>
      <c r="AL8" s="311"/>
      <c r="AM8" s="311"/>
      <c r="AN8" s="312"/>
      <c r="AO8" s="311"/>
      <c r="AP8" s="311"/>
      <c r="AQ8" s="311"/>
      <c r="AR8" s="311"/>
      <c r="AS8" s="311"/>
      <c r="AT8" s="312"/>
      <c r="AU8" s="313"/>
      <c r="AV8" s="313"/>
      <c r="AW8" s="313"/>
      <c r="AX8" s="314"/>
    </row>
    <row r="9" spans="2:55" ht="15" customHeight="1" x14ac:dyDescent="0.2">
      <c r="B9" s="499"/>
      <c r="C9" s="502"/>
      <c r="D9" s="505"/>
      <c r="E9" s="330"/>
      <c r="F9" s="331"/>
      <c r="G9" s="331"/>
      <c r="H9" s="331"/>
      <c r="I9" s="331"/>
      <c r="J9" s="332"/>
      <c r="K9" s="315"/>
      <c r="L9" s="316"/>
      <c r="M9" s="316"/>
      <c r="N9" s="316"/>
      <c r="O9" s="316"/>
      <c r="P9" s="317"/>
      <c r="Q9" s="316"/>
      <c r="R9" s="316"/>
      <c r="S9" s="316"/>
      <c r="T9" s="316"/>
      <c r="U9" s="316"/>
      <c r="V9" s="317"/>
      <c r="W9" s="316"/>
      <c r="X9" s="316"/>
      <c r="Y9" s="316"/>
      <c r="Z9" s="316"/>
      <c r="AA9" s="316"/>
      <c r="AB9" s="317"/>
      <c r="AC9" s="316"/>
      <c r="AD9" s="316"/>
      <c r="AE9" s="316"/>
      <c r="AF9" s="316"/>
      <c r="AG9" s="316"/>
      <c r="AH9" s="317"/>
      <c r="AI9" s="316"/>
      <c r="AJ9" s="316"/>
      <c r="AK9" s="316"/>
      <c r="AL9" s="316"/>
      <c r="AM9" s="316"/>
      <c r="AN9" s="317"/>
      <c r="AO9" s="316"/>
      <c r="AP9" s="316"/>
      <c r="AQ9" s="316"/>
      <c r="AR9" s="316"/>
      <c r="AS9" s="316"/>
      <c r="AT9" s="317"/>
      <c r="AU9" s="358"/>
      <c r="AV9" s="358"/>
      <c r="AW9" s="358"/>
      <c r="AX9" s="359"/>
      <c r="AZ9" s="288">
        <v>41488</v>
      </c>
      <c r="BA9" s="288">
        <v>41718</v>
      </c>
      <c r="BB9">
        <f>BA9-AZ9</f>
        <v>230</v>
      </c>
      <c r="BC9" s="289" t="s">
        <v>190</v>
      </c>
    </row>
    <row r="10" spans="2:55" ht="15" customHeight="1" x14ac:dyDescent="0.2">
      <c r="B10" s="506">
        <v>2</v>
      </c>
      <c r="C10" s="509" t="s">
        <v>199</v>
      </c>
      <c r="D10" s="512">
        <v>487494.63999999996</v>
      </c>
      <c r="E10" s="320"/>
      <c r="F10" s="321"/>
      <c r="G10" s="321"/>
      <c r="H10" s="321"/>
      <c r="I10" s="321"/>
      <c r="J10" s="322"/>
      <c r="K10" s="320"/>
      <c r="L10" s="321"/>
      <c r="M10" s="321"/>
      <c r="N10" s="321"/>
      <c r="O10" s="321"/>
      <c r="P10" s="322"/>
      <c r="Q10" s="320"/>
      <c r="R10" s="321"/>
      <c r="S10" s="321"/>
      <c r="T10" s="321"/>
      <c r="U10" s="321"/>
      <c r="V10" s="322"/>
      <c r="W10" s="320"/>
      <c r="X10" s="321"/>
      <c r="Y10" s="321"/>
      <c r="Z10" s="321"/>
      <c r="AA10" s="321"/>
      <c r="AB10" s="322"/>
      <c r="AC10" s="320"/>
      <c r="AD10" s="321"/>
      <c r="AE10" s="321"/>
      <c r="AF10" s="321"/>
      <c r="AG10" s="321"/>
      <c r="AH10" s="322"/>
      <c r="AI10" s="320"/>
      <c r="AJ10" s="321"/>
      <c r="AK10" s="321"/>
      <c r="AL10" s="321"/>
      <c r="AM10" s="321"/>
      <c r="AN10" s="322"/>
      <c r="AO10" s="320"/>
      <c r="AP10" s="321"/>
      <c r="AQ10" s="321"/>
      <c r="AR10" s="321"/>
      <c r="AS10" s="321"/>
      <c r="AT10" s="322"/>
      <c r="AU10" s="318"/>
      <c r="AV10" s="318"/>
      <c r="AW10" s="318"/>
      <c r="AX10" s="319"/>
      <c r="AZ10" s="288"/>
      <c r="BA10" s="288"/>
      <c r="BC10" s="289"/>
    </row>
    <row r="11" spans="2:55" ht="15" customHeight="1" x14ac:dyDescent="0.2">
      <c r="B11" s="507"/>
      <c r="C11" s="510"/>
      <c r="D11" s="504"/>
      <c r="E11" s="327"/>
      <c r="F11" s="328"/>
      <c r="G11" s="328"/>
      <c r="H11" s="328"/>
      <c r="I11" s="328"/>
      <c r="J11" s="329"/>
      <c r="K11" s="327"/>
      <c r="L11" s="328"/>
      <c r="M11" s="328"/>
      <c r="N11" s="328"/>
      <c r="O11" s="328"/>
      <c r="P11" s="329"/>
      <c r="Q11" s="327"/>
      <c r="R11" s="328"/>
      <c r="S11" s="328"/>
      <c r="T11" s="328"/>
      <c r="U11" s="328"/>
      <c r="V11" s="329"/>
      <c r="W11" s="327"/>
      <c r="X11" s="328"/>
      <c r="Y11" s="328"/>
      <c r="Z11" s="328"/>
      <c r="AA11" s="328"/>
      <c r="AB11" s="329"/>
      <c r="AC11" s="327"/>
      <c r="AD11" s="328"/>
      <c r="AE11" s="328"/>
      <c r="AF11" s="328"/>
      <c r="AG11" s="328"/>
      <c r="AH11" s="329"/>
      <c r="AI11" s="327"/>
      <c r="AJ11" s="328"/>
      <c r="AK11" s="328"/>
      <c r="AL11" s="328"/>
      <c r="AM11" s="328"/>
      <c r="AN11" s="329"/>
      <c r="AO11" s="327"/>
      <c r="AP11" s="328"/>
      <c r="AQ11" s="328"/>
      <c r="AR11" s="328"/>
      <c r="AS11" s="328"/>
      <c r="AT11" s="329"/>
      <c r="AU11" s="318"/>
      <c r="AV11" s="318"/>
      <c r="AW11" s="318"/>
      <c r="AX11" s="319"/>
      <c r="AZ11" s="288"/>
      <c r="BA11" s="288"/>
      <c r="BC11" s="289"/>
    </row>
    <row r="12" spans="2:55" ht="15" customHeight="1" x14ac:dyDescent="0.2">
      <c r="B12" s="508"/>
      <c r="C12" s="511"/>
      <c r="D12" s="505"/>
      <c r="E12" s="330"/>
      <c r="F12" s="331"/>
      <c r="G12" s="331"/>
      <c r="H12" s="331"/>
      <c r="I12" s="331"/>
      <c r="J12" s="332"/>
      <c r="K12" s="330"/>
      <c r="L12" s="331"/>
      <c r="M12" s="331"/>
      <c r="N12" s="331"/>
      <c r="O12" s="331"/>
      <c r="P12" s="332"/>
      <c r="Q12" s="330"/>
      <c r="R12" s="331"/>
      <c r="S12" s="331"/>
      <c r="T12" s="331"/>
      <c r="U12" s="331"/>
      <c r="V12" s="332"/>
      <c r="W12" s="330"/>
      <c r="X12" s="331"/>
      <c r="Y12" s="331"/>
      <c r="Z12" s="331"/>
      <c r="AA12" s="331"/>
      <c r="AB12" s="332"/>
      <c r="AC12" s="330"/>
      <c r="AD12" s="331"/>
      <c r="AE12" s="331"/>
      <c r="AF12" s="331"/>
      <c r="AG12" s="331"/>
      <c r="AH12" s="332"/>
      <c r="AI12" s="330"/>
      <c r="AJ12" s="331"/>
      <c r="AK12" s="331"/>
      <c r="AL12" s="331"/>
      <c r="AM12" s="331"/>
      <c r="AN12" s="332"/>
      <c r="AO12" s="330"/>
      <c r="AP12" s="331"/>
      <c r="AQ12" s="331"/>
      <c r="AR12" s="331"/>
      <c r="AS12" s="331"/>
      <c r="AT12" s="332"/>
      <c r="AU12" s="318"/>
      <c r="AV12" s="318"/>
      <c r="AW12" s="318"/>
      <c r="AX12" s="319"/>
      <c r="AZ12" s="288"/>
      <c r="BA12" s="288"/>
      <c r="BC12" s="289"/>
    </row>
    <row r="13" spans="2:55" ht="15" customHeight="1" x14ac:dyDescent="0.2">
      <c r="B13" s="506">
        <v>2</v>
      </c>
      <c r="C13" s="509" t="s">
        <v>202</v>
      </c>
      <c r="D13" s="512">
        <v>111219.34</v>
      </c>
      <c r="E13" s="320"/>
      <c r="F13" s="321"/>
      <c r="G13" s="321"/>
      <c r="H13" s="321"/>
      <c r="I13" s="321"/>
      <c r="J13" s="322"/>
      <c r="K13" s="320"/>
      <c r="L13" s="321"/>
      <c r="M13" s="321"/>
      <c r="N13" s="321"/>
      <c r="O13" s="321"/>
      <c r="P13" s="322"/>
      <c r="Q13" s="323"/>
      <c r="R13" s="323"/>
      <c r="S13" s="323"/>
      <c r="T13" s="323"/>
      <c r="U13" s="323"/>
      <c r="V13" s="324"/>
      <c r="W13" s="323"/>
      <c r="X13" s="323"/>
      <c r="Y13" s="323"/>
      <c r="Z13" s="323"/>
      <c r="AA13" s="323"/>
      <c r="AB13" s="324"/>
      <c r="AC13" s="323"/>
      <c r="AD13" s="323"/>
      <c r="AE13" s="323"/>
      <c r="AF13" s="323"/>
      <c r="AG13" s="323"/>
      <c r="AH13" s="324"/>
      <c r="AI13" s="323"/>
      <c r="AJ13" s="323"/>
      <c r="AK13" s="323"/>
      <c r="AL13" s="323"/>
      <c r="AM13" s="323"/>
      <c r="AN13" s="324"/>
      <c r="AO13" s="323"/>
      <c r="AP13" s="323"/>
      <c r="AQ13" s="323"/>
      <c r="AR13" s="323"/>
      <c r="AS13" s="323"/>
      <c r="AT13" s="324"/>
      <c r="AU13" s="325"/>
      <c r="AV13" s="325"/>
      <c r="AW13" s="325"/>
      <c r="AX13" s="326"/>
    </row>
    <row r="14" spans="2:55" ht="15" customHeight="1" x14ac:dyDescent="0.2">
      <c r="B14" s="507"/>
      <c r="C14" s="510"/>
      <c r="D14" s="504"/>
      <c r="E14" s="327"/>
      <c r="F14" s="328"/>
      <c r="G14" s="328"/>
      <c r="H14" s="328"/>
      <c r="I14" s="328"/>
      <c r="J14" s="329"/>
      <c r="K14" s="327"/>
      <c r="L14" s="328"/>
      <c r="M14" s="328"/>
      <c r="N14" s="328"/>
      <c r="O14" s="328"/>
      <c r="P14" s="329"/>
      <c r="Q14" s="311"/>
      <c r="R14" s="311"/>
      <c r="S14" s="311"/>
      <c r="T14" s="311"/>
      <c r="U14" s="311"/>
      <c r="V14" s="312"/>
      <c r="W14" s="311"/>
      <c r="X14" s="311"/>
      <c r="Y14" s="311"/>
      <c r="Z14" s="311"/>
      <c r="AA14" s="311"/>
      <c r="AB14" s="312"/>
      <c r="AC14" s="311"/>
      <c r="AD14" s="311"/>
      <c r="AE14" s="311"/>
      <c r="AF14" s="311"/>
      <c r="AG14" s="311"/>
      <c r="AH14" s="312"/>
      <c r="AI14" s="311"/>
      <c r="AJ14" s="311"/>
      <c r="AK14" s="311"/>
      <c r="AL14" s="311"/>
      <c r="AM14" s="311"/>
      <c r="AN14" s="312"/>
      <c r="AO14" s="311"/>
      <c r="AP14" s="311"/>
      <c r="AQ14" s="311"/>
      <c r="AR14" s="311"/>
      <c r="AS14" s="311"/>
      <c r="AT14" s="312"/>
      <c r="AU14" s="313"/>
      <c r="AV14" s="313"/>
      <c r="AW14" s="313"/>
      <c r="AX14" s="314"/>
    </row>
    <row r="15" spans="2:55" ht="15" customHeight="1" x14ac:dyDescent="0.2">
      <c r="B15" s="508"/>
      <c r="C15" s="511"/>
      <c r="D15" s="505"/>
      <c r="E15" s="330"/>
      <c r="F15" s="331"/>
      <c r="G15" s="331"/>
      <c r="H15" s="331"/>
      <c r="I15" s="331"/>
      <c r="J15" s="332"/>
      <c r="K15" s="330"/>
      <c r="L15" s="331"/>
      <c r="M15" s="331"/>
      <c r="N15" s="331"/>
      <c r="O15" s="331"/>
      <c r="P15" s="332"/>
      <c r="Q15" s="333"/>
      <c r="R15" s="333"/>
      <c r="S15" s="333"/>
      <c r="T15" s="333"/>
      <c r="U15" s="333"/>
      <c r="V15" s="334"/>
      <c r="W15" s="333"/>
      <c r="X15" s="333"/>
      <c r="Y15" s="333"/>
      <c r="Z15" s="333"/>
      <c r="AA15" s="333"/>
      <c r="AB15" s="334"/>
      <c r="AC15" s="333"/>
      <c r="AD15" s="333"/>
      <c r="AE15" s="333"/>
      <c r="AF15" s="333"/>
      <c r="AG15" s="333"/>
      <c r="AH15" s="334"/>
      <c r="AI15" s="333"/>
      <c r="AJ15" s="333"/>
      <c r="AK15" s="333"/>
      <c r="AL15" s="333"/>
      <c r="AM15" s="333"/>
      <c r="AN15" s="334"/>
      <c r="AO15" s="333"/>
      <c r="AP15" s="333"/>
      <c r="AQ15" s="333"/>
      <c r="AR15" s="333"/>
      <c r="AS15" s="333"/>
      <c r="AT15" s="334"/>
      <c r="AU15" s="335"/>
      <c r="AV15" s="335"/>
      <c r="AW15" s="335"/>
      <c r="AX15" s="336"/>
    </row>
    <row r="16" spans="2:55" ht="15" customHeight="1" x14ac:dyDescent="0.2">
      <c r="B16" s="506">
        <v>3</v>
      </c>
      <c r="C16" s="509" t="s">
        <v>207</v>
      </c>
      <c r="D16" s="512">
        <v>141877.07</v>
      </c>
      <c r="E16" s="320"/>
      <c r="F16" s="321"/>
      <c r="G16" s="321"/>
      <c r="H16" s="321"/>
      <c r="I16" s="321"/>
      <c r="J16" s="322"/>
      <c r="K16" s="320"/>
      <c r="L16" s="321"/>
      <c r="M16" s="321"/>
      <c r="N16" s="321"/>
      <c r="O16" s="321"/>
      <c r="P16" s="322"/>
      <c r="Q16" s="320"/>
      <c r="R16" s="321"/>
      <c r="S16" s="321"/>
      <c r="T16" s="321"/>
      <c r="U16" s="321"/>
      <c r="V16" s="322"/>
      <c r="W16" s="323"/>
      <c r="X16" s="323"/>
      <c r="Y16" s="323"/>
      <c r="Z16" s="323"/>
      <c r="AA16" s="323"/>
      <c r="AB16" s="324"/>
      <c r="AC16" s="323"/>
      <c r="AD16" s="323"/>
      <c r="AE16" s="323"/>
      <c r="AF16" s="323"/>
      <c r="AG16" s="323"/>
      <c r="AH16" s="324"/>
      <c r="AI16" s="323"/>
      <c r="AJ16" s="323"/>
      <c r="AK16" s="323"/>
      <c r="AL16" s="323"/>
      <c r="AM16" s="323"/>
      <c r="AN16" s="324"/>
      <c r="AO16" s="323"/>
      <c r="AP16" s="323"/>
      <c r="AQ16" s="323"/>
      <c r="AR16" s="323"/>
      <c r="AS16" s="323"/>
      <c r="AT16" s="324"/>
      <c r="AU16" s="325"/>
      <c r="AV16" s="325"/>
      <c r="AW16" s="325"/>
      <c r="AX16" s="326"/>
      <c r="AZ16" s="288">
        <v>41593</v>
      </c>
      <c r="BA16">
        <v>80</v>
      </c>
      <c r="BB16" s="288">
        <f>AZ16+BA16</f>
        <v>41673</v>
      </c>
    </row>
    <row r="17" spans="2:54" ht="15" customHeight="1" x14ac:dyDescent="0.2">
      <c r="B17" s="507"/>
      <c r="C17" s="510"/>
      <c r="D17" s="504"/>
      <c r="E17" s="337"/>
      <c r="F17" s="338"/>
      <c r="G17" s="338"/>
      <c r="H17" s="338"/>
      <c r="I17" s="338"/>
      <c r="J17" s="339"/>
      <c r="K17" s="327"/>
      <c r="L17" s="328"/>
      <c r="M17" s="328"/>
      <c r="N17" s="328"/>
      <c r="O17" s="328"/>
      <c r="P17" s="329"/>
      <c r="Q17" s="327"/>
      <c r="R17" s="328"/>
      <c r="S17" s="328"/>
      <c r="T17" s="328"/>
      <c r="U17" s="328"/>
      <c r="V17" s="329"/>
      <c r="W17" s="311"/>
      <c r="X17" s="311"/>
      <c r="Y17" s="311"/>
      <c r="Z17" s="311"/>
      <c r="AA17" s="311"/>
      <c r="AB17" s="312"/>
      <c r="AC17" s="311"/>
      <c r="AD17" s="311"/>
      <c r="AE17" s="311"/>
      <c r="AF17" s="311"/>
      <c r="AG17" s="311"/>
      <c r="AH17" s="312"/>
      <c r="AI17" s="311"/>
      <c r="AJ17" s="311"/>
      <c r="AK17" s="311"/>
      <c r="AL17" s="311"/>
      <c r="AM17" s="311"/>
      <c r="AN17" s="312"/>
      <c r="AO17" s="311"/>
      <c r="AP17" s="311"/>
      <c r="AQ17" s="311"/>
      <c r="AR17" s="311"/>
      <c r="AS17" s="311"/>
      <c r="AT17" s="312"/>
      <c r="AU17" s="313"/>
      <c r="AV17" s="313"/>
      <c r="AW17" s="313"/>
      <c r="AX17" s="314"/>
      <c r="AZ17" s="288">
        <v>41598</v>
      </c>
      <c r="BA17">
        <v>20</v>
      </c>
      <c r="BB17" s="288">
        <f>AZ17+BA17</f>
        <v>41618</v>
      </c>
    </row>
    <row r="18" spans="2:54" ht="15" customHeight="1" x14ac:dyDescent="0.2">
      <c r="B18" s="508"/>
      <c r="C18" s="511"/>
      <c r="D18" s="505"/>
      <c r="E18" s="330"/>
      <c r="F18" s="331"/>
      <c r="G18" s="331"/>
      <c r="H18" s="331"/>
      <c r="I18" s="331"/>
      <c r="J18" s="332"/>
      <c r="K18" s="330"/>
      <c r="L18" s="331"/>
      <c r="M18" s="331"/>
      <c r="N18" s="331"/>
      <c r="O18" s="331"/>
      <c r="P18" s="332"/>
      <c r="Q18" s="330"/>
      <c r="R18" s="331"/>
      <c r="S18" s="331"/>
      <c r="T18" s="331"/>
      <c r="U18" s="331"/>
      <c r="V18" s="332"/>
      <c r="W18" s="333"/>
      <c r="X18" s="333"/>
      <c r="Y18" s="333"/>
      <c r="Z18" s="333"/>
      <c r="AA18" s="333"/>
      <c r="AB18" s="334"/>
      <c r="AC18" s="333"/>
      <c r="AD18" s="333"/>
      <c r="AE18" s="333"/>
      <c r="AF18" s="333"/>
      <c r="AG18" s="333"/>
      <c r="AH18" s="334"/>
      <c r="AI18" s="333"/>
      <c r="AJ18" s="333"/>
      <c r="AK18" s="333"/>
      <c r="AL18" s="333"/>
      <c r="AM18" s="333"/>
      <c r="AN18" s="334"/>
      <c r="AO18" s="333"/>
      <c r="AP18" s="333"/>
      <c r="AQ18" s="333"/>
      <c r="AR18" s="333"/>
      <c r="AS18" s="333"/>
      <c r="AT18" s="334"/>
      <c r="AU18" s="335"/>
      <c r="AV18" s="335"/>
      <c r="AW18" s="335"/>
      <c r="AX18" s="336"/>
    </row>
    <row r="19" spans="2:54" ht="15" customHeight="1" x14ac:dyDescent="0.2">
      <c r="B19" s="506">
        <v>4</v>
      </c>
      <c r="C19" s="509" t="s">
        <v>203</v>
      </c>
      <c r="D19" s="512">
        <v>4607400.8499999996</v>
      </c>
      <c r="E19" s="320"/>
      <c r="F19" s="321"/>
      <c r="G19" s="321"/>
      <c r="H19" s="321"/>
      <c r="I19" s="321"/>
      <c r="J19" s="322"/>
      <c r="K19" s="320"/>
      <c r="L19" s="321"/>
      <c r="M19" s="321"/>
      <c r="N19" s="321"/>
      <c r="O19" s="321"/>
      <c r="P19" s="322"/>
      <c r="Q19" s="320"/>
      <c r="R19" s="321"/>
      <c r="S19" s="321"/>
      <c r="T19" s="321"/>
      <c r="U19" s="321"/>
      <c r="V19" s="322"/>
      <c r="W19" s="340"/>
      <c r="X19" s="341"/>
      <c r="Y19" s="341"/>
      <c r="Z19" s="341"/>
      <c r="AA19" s="341"/>
      <c r="AB19" s="342"/>
      <c r="AC19" s="341"/>
      <c r="AD19" s="341"/>
      <c r="AE19" s="341"/>
      <c r="AF19" s="341"/>
      <c r="AG19" s="341"/>
      <c r="AH19" s="342"/>
      <c r="AI19" s="341"/>
      <c r="AJ19" s="341"/>
      <c r="AK19" s="341"/>
      <c r="AL19" s="341"/>
      <c r="AM19" s="341"/>
      <c r="AN19" s="342"/>
      <c r="AO19" s="341"/>
      <c r="AP19" s="341"/>
      <c r="AQ19" s="341"/>
      <c r="AR19" s="341"/>
      <c r="AS19" s="341"/>
      <c r="AT19" s="342"/>
      <c r="AU19" s="321"/>
      <c r="AV19" s="321"/>
      <c r="AW19" s="321"/>
      <c r="AX19" s="322"/>
    </row>
    <row r="20" spans="2:54" ht="15" customHeight="1" x14ac:dyDescent="0.2">
      <c r="B20" s="507"/>
      <c r="C20" s="510"/>
      <c r="D20" s="504"/>
      <c r="E20" s="327"/>
      <c r="F20" s="328"/>
      <c r="G20" s="328"/>
      <c r="H20" s="328"/>
      <c r="I20" s="328"/>
      <c r="J20" s="329"/>
      <c r="K20" s="327"/>
      <c r="L20" s="328"/>
      <c r="M20" s="328"/>
      <c r="N20" s="328"/>
      <c r="O20" s="328"/>
      <c r="P20" s="329"/>
      <c r="Q20" s="327"/>
      <c r="R20" s="328"/>
      <c r="S20" s="328"/>
      <c r="T20" s="328"/>
      <c r="U20" s="328"/>
      <c r="V20" s="329"/>
      <c r="W20" s="345"/>
      <c r="X20" s="343"/>
      <c r="Y20" s="343"/>
      <c r="Z20" s="343"/>
      <c r="AA20" s="343"/>
      <c r="AB20" s="344"/>
      <c r="AC20" s="343"/>
      <c r="AD20" s="343"/>
      <c r="AE20" s="343"/>
      <c r="AF20" s="343"/>
      <c r="AG20" s="343"/>
      <c r="AH20" s="344"/>
      <c r="AI20" s="343"/>
      <c r="AJ20" s="343"/>
      <c r="AK20" s="343"/>
      <c r="AL20" s="343"/>
      <c r="AM20" s="343"/>
      <c r="AN20" s="344"/>
      <c r="AO20" s="343"/>
      <c r="AP20" s="343"/>
      <c r="AQ20" s="343"/>
      <c r="AR20" s="343"/>
      <c r="AS20" s="343"/>
      <c r="AT20" s="344"/>
      <c r="AU20" s="328"/>
      <c r="AV20" s="328"/>
      <c r="AW20" s="328"/>
      <c r="AX20" s="329"/>
    </row>
    <row r="21" spans="2:54" ht="15" customHeight="1" x14ac:dyDescent="0.2">
      <c r="B21" s="508"/>
      <c r="C21" s="511"/>
      <c r="D21" s="505"/>
      <c r="E21" s="330"/>
      <c r="F21" s="331"/>
      <c r="G21" s="331"/>
      <c r="H21" s="331"/>
      <c r="I21" s="331"/>
      <c r="J21" s="332"/>
      <c r="K21" s="330"/>
      <c r="L21" s="331"/>
      <c r="M21" s="331"/>
      <c r="N21" s="331"/>
      <c r="O21" s="331"/>
      <c r="P21" s="332"/>
      <c r="Q21" s="330"/>
      <c r="R21" s="331"/>
      <c r="S21" s="331"/>
      <c r="T21" s="331"/>
      <c r="U21" s="331"/>
      <c r="V21" s="332"/>
      <c r="W21" s="346"/>
      <c r="X21" s="333"/>
      <c r="Y21" s="333"/>
      <c r="Z21" s="333"/>
      <c r="AA21" s="333"/>
      <c r="AB21" s="334"/>
      <c r="AC21" s="333"/>
      <c r="AD21" s="333"/>
      <c r="AE21" s="333"/>
      <c r="AF21" s="333"/>
      <c r="AG21" s="333"/>
      <c r="AH21" s="334"/>
      <c r="AI21" s="333"/>
      <c r="AJ21" s="333"/>
      <c r="AK21" s="333"/>
      <c r="AL21" s="333"/>
      <c r="AM21" s="333"/>
      <c r="AN21" s="334"/>
      <c r="AO21" s="333"/>
      <c r="AP21" s="333"/>
      <c r="AQ21" s="333"/>
      <c r="AR21" s="333"/>
      <c r="AS21" s="333"/>
      <c r="AT21" s="334"/>
      <c r="AU21" s="331"/>
      <c r="AV21" s="331"/>
      <c r="AW21" s="331"/>
      <c r="AX21" s="332"/>
    </row>
    <row r="22" spans="2:54" ht="15" customHeight="1" x14ac:dyDescent="0.2">
      <c r="B22" s="506">
        <v>5</v>
      </c>
      <c r="C22" s="509" t="s">
        <v>186</v>
      </c>
      <c r="D22" s="512">
        <v>101339.03499999999</v>
      </c>
      <c r="E22" s="320"/>
      <c r="F22" s="321"/>
      <c r="G22" s="321"/>
      <c r="H22" s="321"/>
      <c r="I22" s="321"/>
      <c r="J22" s="322"/>
      <c r="K22" s="340"/>
      <c r="L22" s="341"/>
      <c r="M22" s="341"/>
      <c r="N22" s="341"/>
      <c r="O22" s="341"/>
      <c r="P22" s="342"/>
      <c r="Q22" s="320"/>
      <c r="R22" s="321"/>
      <c r="S22" s="321"/>
      <c r="T22" s="321"/>
      <c r="U22" s="321"/>
      <c r="V22" s="322"/>
      <c r="W22" s="340"/>
      <c r="X22" s="341"/>
      <c r="Y22" s="341"/>
      <c r="Z22" s="341"/>
      <c r="AA22" s="341"/>
      <c r="AB22" s="342"/>
      <c r="AC22" s="341"/>
      <c r="AD22" s="341"/>
      <c r="AE22" s="341"/>
      <c r="AF22" s="341"/>
      <c r="AG22" s="341"/>
      <c r="AH22" s="342"/>
      <c r="AI22" s="341"/>
      <c r="AJ22" s="341"/>
      <c r="AK22" s="341"/>
      <c r="AL22" s="341"/>
      <c r="AM22" s="341"/>
      <c r="AN22" s="342"/>
      <c r="AO22" s="341"/>
      <c r="AP22" s="341"/>
      <c r="AQ22" s="341"/>
      <c r="AR22" s="341"/>
      <c r="AS22" s="341"/>
      <c r="AT22" s="342"/>
      <c r="AU22" s="321"/>
      <c r="AV22" s="321"/>
      <c r="AW22" s="321"/>
      <c r="AX22" s="322"/>
    </row>
    <row r="23" spans="2:54" ht="15" customHeight="1" x14ac:dyDescent="0.2">
      <c r="B23" s="507"/>
      <c r="C23" s="510"/>
      <c r="D23" s="504"/>
      <c r="E23" s="327"/>
      <c r="F23" s="328"/>
      <c r="G23" s="328"/>
      <c r="H23" s="328"/>
      <c r="I23" s="328"/>
      <c r="J23" s="329"/>
      <c r="K23" s="345"/>
      <c r="L23" s="343"/>
      <c r="M23" s="343"/>
      <c r="N23" s="343"/>
      <c r="O23" s="343"/>
      <c r="P23" s="344"/>
      <c r="Q23" s="327"/>
      <c r="R23" s="328"/>
      <c r="S23" s="328"/>
      <c r="T23" s="328"/>
      <c r="U23" s="328"/>
      <c r="V23" s="329"/>
      <c r="W23" s="343"/>
      <c r="X23" s="343"/>
      <c r="Y23" s="343"/>
      <c r="Z23" s="343"/>
      <c r="AA23" s="343"/>
      <c r="AB23" s="344"/>
      <c r="AC23" s="343"/>
      <c r="AD23" s="343"/>
      <c r="AE23" s="343"/>
      <c r="AF23" s="343"/>
      <c r="AG23" s="343"/>
      <c r="AH23" s="344"/>
      <c r="AI23" s="343"/>
      <c r="AJ23" s="343"/>
      <c r="AK23" s="343"/>
      <c r="AL23" s="343"/>
      <c r="AM23" s="343"/>
      <c r="AN23" s="344"/>
      <c r="AO23" s="343"/>
      <c r="AP23" s="343"/>
      <c r="AQ23" s="343"/>
      <c r="AR23" s="343"/>
      <c r="AS23" s="343"/>
      <c r="AT23" s="344"/>
      <c r="AU23" s="328"/>
      <c r="AV23" s="328"/>
      <c r="AW23" s="328"/>
      <c r="AX23" s="329"/>
      <c r="AZ23" s="288">
        <v>41518</v>
      </c>
      <c r="BA23" s="294">
        <v>41673</v>
      </c>
      <c r="BB23">
        <f>BA23-AZ23</f>
        <v>155</v>
      </c>
    </row>
    <row r="24" spans="2:54" ht="15" customHeight="1" x14ac:dyDescent="0.2">
      <c r="B24" s="508"/>
      <c r="C24" s="511"/>
      <c r="D24" s="505"/>
      <c r="E24" s="330"/>
      <c r="F24" s="331"/>
      <c r="G24" s="331"/>
      <c r="H24" s="331"/>
      <c r="I24" s="331"/>
      <c r="J24" s="332"/>
      <c r="K24" s="346"/>
      <c r="L24" s="333"/>
      <c r="M24" s="333"/>
      <c r="N24" s="333"/>
      <c r="O24" s="333"/>
      <c r="P24" s="334"/>
      <c r="Q24" s="330"/>
      <c r="R24" s="331"/>
      <c r="S24" s="331"/>
      <c r="T24" s="331"/>
      <c r="U24" s="331"/>
      <c r="V24" s="332"/>
      <c r="W24" s="346"/>
      <c r="X24" s="333"/>
      <c r="Y24" s="333"/>
      <c r="Z24" s="333"/>
      <c r="AA24" s="333"/>
      <c r="AB24" s="334"/>
      <c r="AC24" s="333"/>
      <c r="AD24" s="333"/>
      <c r="AE24" s="333"/>
      <c r="AF24" s="333"/>
      <c r="AG24" s="333"/>
      <c r="AH24" s="334"/>
      <c r="AI24" s="333"/>
      <c r="AJ24" s="333"/>
      <c r="AK24" s="333"/>
      <c r="AL24" s="333"/>
      <c r="AM24" s="333"/>
      <c r="AN24" s="334"/>
      <c r="AO24" s="333"/>
      <c r="AP24" s="333"/>
      <c r="AQ24" s="333"/>
      <c r="AR24" s="333"/>
      <c r="AS24" s="333"/>
      <c r="AT24" s="334"/>
      <c r="AU24" s="331"/>
      <c r="AV24" s="331"/>
      <c r="AW24" s="331"/>
      <c r="AX24" s="332"/>
      <c r="AZ24" s="294">
        <v>41674</v>
      </c>
      <c r="BA24" s="294">
        <v>41706</v>
      </c>
      <c r="BB24">
        <f>BA24-AZ24</f>
        <v>32</v>
      </c>
    </row>
    <row r="25" spans="2:54" ht="15" customHeight="1" x14ac:dyDescent="0.2">
      <c r="B25" s="506">
        <v>6</v>
      </c>
      <c r="C25" s="509" t="s">
        <v>200</v>
      </c>
      <c r="D25" s="512">
        <v>4005300</v>
      </c>
      <c r="E25" s="347"/>
      <c r="F25" s="325"/>
      <c r="G25" s="325"/>
      <c r="H25" s="325"/>
      <c r="I25" s="325"/>
      <c r="J25" s="326"/>
      <c r="K25" s="348"/>
      <c r="L25" s="323"/>
      <c r="M25" s="323"/>
      <c r="N25" s="323"/>
      <c r="O25" s="323"/>
      <c r="P25" s="324"/>
      <c r="Q25" s="323"/>
      <c r="R25" s="323"/>
      <c r="S25" s="323"/>
      <c r="T25" s="323"/>
      <c r="U25" s="323"/>
      <c r="V25" s="324"/>
      <c r="W25" s="320"/>
      <c r="X25" s="321"/>
      <c r="Y25" s="321"/>
      <c r="Z25" s="321"/>
      <c r="AA25" s="321"/>
      <c r="AB25" s="322"/>
      <c r="AC25" s="320"/>
      <c r="AD25" s="321"/>
      <c r="AE25" s="321"/>
      <c r="AF25" s="321"/>
      <c r="AG25" s="321"/>
      <c r="AH25" s="322"/>
      <c r="AI25" s="320"/>
      <c r="AJ25" s="321"/>
      <c r="AK25" s="321"/>
      <c r="AL25" s="321"/>
      <c r="AM25" s="321"/>
      <c r="AN25" s="322"/>
      <c r="AO25" s="320"/>
      <c r="AP25" s="321"/>
      <c r="AQ25" s="321"/>
      <c r="AR25" s="321"/>
      <c r="AS25" s="321"/>
      <c r="AT25" s="322"/>
      <c r="AU25" s="321"/>
      <c r="AV25" s="321"/>
      <c r="AW25" s="321"/>
      <c r="AX25" s="322"/>
    </row>
    <row r="26" spans="2:54" ht="15" customHeight="1" x14ac:dyDescent="0.2">
      <c r="B26" s="507"/>
      <c r="C26" s="510"/>
      <c r="D26" s="504"/>
      <c r="E26" s="349"/>
      <c r="F26" s="313"/>
      <c r="G26" s="313"/>
      <c r="H26" s="313"/>
      <c r="I26" s="313"/>
      <c r="J26" s="314"/>
      <c r="K26" s="310"/>
      <c r="L26" s="311"/>
      <c r="M26" s="311"/>
      <c r="N26" s="311"/>
      <c r="O26" s="311"/>
      <c r="P26" s="312"/>
      <c r="Q26" s="311"/>
      <c r="R26" s="311"/>
      <c r="S26" s="311"/>
      <c r="T26" s="311"/>
      <c r="U26" s="311"/>
      <c r="V26" s="312"/>
      <c r="W26" s="327"/>
      <c r="X26" s="328"/>
      <c r="Y26" s="328"/>
      <c r="Z26" s="328"/>
      <c r="AA26" s="328"/>
      <c r="AB26" s="329"/>
      <c r="AC26" s="327"/>
      <c r="AD26" s="328"/>
      <c r="AE26" s="328"/>
      <c r="AF26" s="328"/>
      <c r="AG26" s="328"/>
      <c r="AH26" s="329"/>
      <c r="AI26" s="327"/>
      <c r="AJ26" s="328"/>
      <c r="AK26" s="328"/>
      <c r="AL26" s="328"/>
      <c r="AM26" s="328"/>
      <c r="AN26" s="329"/>
      <c r="AO26" s="327"/>
      <c r="AP26" s="328"/>
      <c r="AQ26" s="328"/>
      <c r="AR26" s="328"/>
      <c r="AS26" s="328"/>
      <c r="AT26" s="329"/>
      <c r="AU26" s="313"/>
      <c r="AV26" s="313"/>
      <c r="AW26" s="313"/>
      <c r="AX26" s="314"/>
    </row>
    <row r="27" spans="2:54" ht="15" customHeight="1" x14ac:dyDescent="0.2">
      <c r="B27" s="508"/>
      <c r="C27" s="511"/>
      <c r="D27" s="505"/>
      <c r="E27" s="350"/>
      <c r="F27" s="335"/>
      <c r="G27" s="335"/>
      <c r="H27" s="335"/>
      <c r="I27" s="335"/>
      <c r="J27" s="336"/>
      <c r="K27" s="346"/>
      <c r="L27" s="333"/>
      <c r="M27" s="333"/>
      <c r="N27" s="333"/>
      <c r="O27" s="333"/>
      <c r="P27" s="334"/>
      <c r="Q27" s="333"/>
      <c r="R27" s="333"/>
      <c r="S27" s="333"/>
      <c r="T27" s="333"/>
      <c r="U27" s="333"/>
      <c r="V27" s="334"/>
      <c r="W27" s="330"/>
      <c r="X27" s="331"/>
      <c r="Y27" s="331"/>
      <c r="Z27" s="331"/>
      <c r="AA27" s="331"/>
      <c r="AB27" s="332"/>
      <c r="AC27" s="330"/>
      <c r="AD27" s="331"/>
      <c r="AE27" s="331"/>
      <c r="AF27" s="331"/>
      <c r="AG27" s="331"/>
      <c r="AH27" s="332"/>
      <c r="AI27" s="330"/>
      <c r="AJ27" s="331"/>
      <c r="AK27" s="331"/>
      <c r="AL27" s="331"/>
      <c r="AM27" s="331"/>
      <c r="AN27" s="332"/>
      <c r="AO27" s="330"/>
      <c r="AP27" s="331"/>
      <c r="AQ27" s="331"/>
      <c r="AR27" s="331"/>
      <c r="AS27" s="331"/>
      <c r="AT27" s="332"/>
      <c r="AU27" s="331"/>
      <c r="AV27" s="331"/>
      <c r="AW27" s="331"/>
      <c r="AX27" s="332"/>
    </row>
    <row r="28" spans="2:54" ht="15" customHeight="1" x14ac:dyDescent="0.2">
      <c r="B28" s="506">
        <v>7</v>
      </c>
      <c r="C28" s="509" t="s">
        <v>204</v>
      </c>
      <c r="D28" s="512">
        <v>115677.57999999999</v>
      </c>
      <c r="E28" s="347"/>
      <c r="F28" s="325"/>
      <c r="G28" s="325"/>
      <c r="H28" s="325"/>
      <c r="I28" s="325"/>
      <c r="J28" s="326"/>
      <c r="K28" s="340"/>
      <c r="L28" s="341"/>
      <c r="M28" s="341"/>
      <c r="N28" s="341"/>
      <c r="O28" s="341"/>
      <c r="P28" s="342"/>
      <c r="Q28" s="320"/>
      <c r="R28" s="321"/>
      <c r="S28" s="321"/>
      <c r="T28" s="321"/>
      <c r="U28" s="321"/>
      <c r="V28" s="322"/>
      <c r="W28" s="320"/>
      <c r="X28" s="321"/>
      <c r="Y28" s="321"/>
      <c r="Z28" s="321"/>
      <c r="AA28" s="321"/>
      <c r="AB28" s="322"/>
      <c r="AC28" s="320"/>
      <c r="AD28" s="321"/>
      <c r="AE28" s="321"/>
      <c r="AF28" s="321"/>
      <c r="AG28" s="321"/>
      <c r="AH28" s="322"/>
      <c r="AI28" s="323"/>
      <c r="AJ28" s="323"/>
      <c r="AK28" s="323"/>
      <c r="AL28" s="323"/>
      <c r="AM28" s="323"/>
      <c r="AN28" s="324"/>
      <c r="AO28" s="323"/>
      <c r="AP28" s="323"/>
      <c r="AQ28" s="323"/>
      <c r="AR28" s="323"/>
      <c r="AS28" s="323"/>
      <c r="AT28" s="324"/>
      <c r="AU28" s="325"/>
      <c r="AV28" s="325"/>
      <c r="AW28" s="325"/>
      <c r="AX28" s="326"/>
    </row>
    <row r="29" spans="2:54" ht="15" customHeight="1" x14ac:dyDescent="0.2">
      <c r="B29" s="507"/>
      <c r="C29" s="510"/>
      <c r="D29" s="504"/>
      <c r="E29" s="349"/>
      <c r="F29" s="313"/>
      <c r="G29" s="313"/>
      <c r="H29" s="313"/>
      <c r="I29" s="313"/>
      <c r="J29" s="314"/>
      <c r="K29" s="310"/>
      <c r="L29" s="311"/>
      <c r="M29" s="311"/>
      <c r="N29" s="343"/>
      <c r="O29" s="343"/>
      <c r="P29" s="344"/>
      <c r="Q29" s="327"/>
      <c r="R29" s="328"/>
      <c r="S29" s="328"/>
      <c r="T29" s="328"/>
      <c r="U29" s="328"/>
      <c r="V29" s="329"/>
      <c r="W29" s="327"/>
      <c r="X29" s="328"/>
      <c r="Y29" s="328"/>
      <c r="Z29" s="328"/>
      <c r="AA29" s="328"/>
      <c r="AB29" s="329"/>
      <c r="AC29" s="327"/>
      <c r="AD29" s="328"/>
      <c r="AE29" s="328"/>
      <c r="AF29" s="328"/>
      <c r="AG29" s="328"/>
      <c r="AH29" s="329"/>
      <c r="AI29" s="311"/>
      <c r="AJ29" s="311"/>
      <c r="AK29" s="311"/>
      <c r="AL29" s="311"/>
      <c r="AM29" s="311"/>
      <c r="AN29" s="312"/>
      <c r="AO29" s="311"/>
      <c r="AP29" s="311"/>
      <c r="AQ29" s="311"/>
      <c r="AR29" s="311"/>
      <c r="AS29" s="311"/>
      <c r="AT29" s="312"/>
      <c r="AU29" s="313"/>
      <c r="AV29" s="313"/>
      <c r="AW29" s="313"/>
      <c r="AX29" s="314"/>
    </row>
    <row r="30" spans="2:54" ht="15" customHeight="1" x14ac:dyDescent="0.2">
      <c r="B30" s="508"/>
      <c r="C30" s="511"/>
      <c r="D30" s="505"/>
      <c r="E30" s="350"/>
      <c r="F30" s="335"/>
      <c r="G30" s="335"/>
      <c r="H30" s="335"/>
      <c r="I30" s="335"/>
      <c r="J30" s="336"/>
      <c r="K30" s="346"/>
      <c r="L30" s="333"/>
      <c r="M30" s="333"/>
      <c r="N30" s="333"/>
      <c r="O30" s="333"/>
      <c r="P30" s="334"/>
      <c r="Q30" s="330"/>
      <c r="R30" s="331"/>
      <c r="S30" s="331"/>
      <c r="T30" s="331"/>
      <c r="U30" s="331"/>
      <c r="V30" s="332"/>
      <c r="W30" s="330"/>
      <c r="X30" s="331"/>
      <c r="Y30" s="331"/>
      <c r="Z30" s="331"/>
      <c r="AA30" s="331"/>
      <c r="AB30" s="332"/>
      <c r="AC30" s="330"/>
      <c r="AD30" s="331"/>
      <c r="AE30" s="331"/>
      <c r="AF30" s="331"/>
      <c r="AG30" s="331"/>
      <c r="AH30" s="332"/>
      <c r="AI30" s="333"/>
      <c r="AJ30" s="333"/>
      <c r="AK30" s="333"/>
      <c r="AL30" s="333"/>
      <c r="AM30" s="333"/>
      <c r="AN30" s="334"/>
      <c r="AO30" s="333"/>
      <c r="AP30" s="333"/>
      <c r="AQ30" s="333"/>
      <c r="AR30" s="333"/>
      <c r="AS30" s="333"/>
      <c r="AT30" s="334"/>
      <c r="AU30" s="335"/>
      <c r="AV30" s="335"/>
      <c r="AW30" s="335"/>
      <c r="AX30" s="336"/>
    </row>
    <row r="31" spans="2:54" ht="15" customHeight="1" x14ac:dyDescent="0.2">
      <c r="B31" s="506">
        <v>8</v>
      </c>
      <c r="C31" s="509" t="s">
        <v>205</v>
      </c>
      <c r="D31" s="512">
        <v>1658641.29</v>
      </c>
      <c r="E31" s="347"/>
      <c r="F31" s="325"/>
      <c r="G31" s="325"/>
      <c r="H31" s="325"/>
      <c r="I31" s="325"/>
      <c r="J31" s="326"/>
      <c r="K31" s="340"/>
      <c r="L31" s="341"/>
      <c r="M31" s="341"/>
      <c r="N31" s="341"/>
      <c r="O31" s="341"/>
      <c r="P31" s="342"/>
      <c r="Q31" s="320"/>
      <c r="R31" s="321"/>
      <c r="S31" s="321"/>
      <c r="T31" s="321"/>
      <c r="U31" s="321"/>
      <c r="V31" s="322"/>
      <c r="W31" s="320"/>
      <c r="X31" s="321"/>
      <c r="Y31" s="321"/>
      <c r="Z31" s="321"/>
      <c r="AA31" s="321"/>
      <c r="AB31" s="322"/>
      <c r="AC31" s="320"/>
      <c r="AD31" s="321"/>
      <c r="AE31" s="321"/>
      <c r="AF31" s="321"/>
      <c r="AG31" s="321"/>
      <c r="AH31" s="322"/>
      <c r="AI31" s="323"/>
      <c r="AJ31" s="323"/>
      <c r="AK31" s="323"/>
      <c r="AL31" s="323"/>
      <c r="AM31" s="323"/>
      <c r="AN31" s="324"/>
      <c r="AO31" s="323"/>
      <c r="AP31" s="323"/>
      <c r="AQ31" s="323"/>
      <c r="AR31" s="323"/>
      <c r="AS31" s="323"/>
      <c r="AT31" s="324"/>
      <c r="AU31" s="325"/>
      <c r="AV31" s="325"/>
      <c r="AW31" s="325"/>
      <c r="AX31" s="326"/>
    </row>
    <row r="32" spans="2:54" ht="15" customHeight="1" x14ac:dyDescent="0.2">
      <c r="B32" s="507"/>
      <c r="C32" s="510"/>
      <c r="D32" s="504"/>
      <c r="E32" s="349"/>
      <c r="F32" s="313"/>
      <c r="G32" s="313"/>
      <c r="H32" s="313"/>
      <c r="I32" s="313"/>
      <c r="J32" s="314"/>
      <c r="K32" s="345"/>
      <c r="L32" s="343"/>
      <c r="M32" s="343"/>
      <c r="N32" s="343"/>
      <c r="O32" s="343"/>
      <c r="P32" s="344"/>
      <c r="Q32" s="327"/>
      <c r="R32" s="328"/>
      <c r="S32" s="328"/>
      <c r="T32" s="328"/>
      <c r="U32" s="328"/>
      <c r="V32" s="329"/>
      <c r="W32" s="327"/>
      <c r="X32" s="328"/>
      <c r="Y32" s="328"/>
      <c r="Z32" s="328"/>
      <c r="AA32" s="328"/>
      <c r="AB32" s="329"/>
      <c r="AC32" s="327"/>
      <c r="AD32" s="328"/>
      <c r="AE32" s="328"/>
      <c r="AF32" s="328"/>
      <c r="AG32" s="328"/>
      <c r="AH32" s="329"/>
      <c r="AI32" s="311"/>
      <c r="AJ32" s="311"/>
      <c r="AK32" s="311"/>
      <c r="AL32" s="311"/>
      <c r="AM32" s="311"/>
      <c r="AN32" s="312"/>
      <c r="AO32" s="311"/>
      <c r="AP32" s="311"/>
      <c r="AQ32" s="311"/>
      <c r="AR32" s="311"/>
      <c r="AS32" s="311"/>
      <c r="AT32" s="312"/>
      <c r="AU32" s="313"/>
      <c r="AV32" s="313"/>
      <c r="AW32" s="313"/>
      <c r="AX32" s="314"/>
    </row>
    <row r="33" spans="2:53" ht="15" customHeight="1" x14ac:dyDescent="0.2">
      <c r="B33" s="508"/>
      <c r="C33" s="511"/>
      <c r="D33" s="505"/>
      <c r="E33" s="350"/>
      <c r="F33" s="335"/>
      <c r="G33" s="335"/>
      <c r="H33" s="335"/>
      <c r="I33" s="335"/>
      <c r="J33" s="336"/>
      <c r="K33" s="346"/>
      <c r="L33" s="333"/>
      <c r="M33" s="333"/>
      <c r="N33" s="333"/>
      <c r="O33" s="333"/>
      <c r="P33" s="334"/>
      <c r="Q33" s="330"/>
      <c r="R33" s="331"/>
      <c r="S33" s="331"/>
      <c r="T33" s="331"/>
      <c r="U33" s="331"/>
      <c r="V33" s="332"/>
      <c r="W33" s="330"/>
      <c r="X33" s="331"/>
      <c r="Y33" s="331"/>
      <c r="Z33" s="331"/>
      <c r="AA33" s="331"/>
      <c r="AB33" s="332"/>
      <c r="AC33" s="330"/>
      <c r="AD33" s="331"/>
      <c r="AE33" s="331"/>
      <c r="AF33" s="331"/>
      <c r="AG33" s="331"/>
      <c r="AH33" s="332"/>
      <c r="AI33" s="333"/>
      <c r="AJ33" s="333"/>
      <c r="AK33" s="333"/>
      <c r="AL33" s="333"/>
      <c r="AM33" s="333"/>
      <c r="AN33" s="334"/>
      <c r="AO33" s="333"/>
      <c r="AP33" s="333"/>
      <c r="AQ33" s="333"/>
      <c r="AR33" s="333"/>
      <c r="AS33" s="333"/>
      <c r="AT33" s="334"/>
      <c r="AU33" s="335"/>
      <c r="AV33" s="335"/>
      <c r="AW33" s="335"/>
      <c r="AX33" s="336"/>
    </row>
    <row r="34" spans="2:53" ht="15" customHeight="1" x14ac:dyDescent="0.2">
      <c r="B34" s="506">
        <v>9</v>
      </c>
      <c r="C34" s="509" t="s">
        <v>187</v>
      </c>
      <c r="D34" s="512">
        <v>101339.03499999999</v>
      </c>
      <c r="E34" s="347"/>
      <c r="F34" s="325"/>
      <c r="G34" s="325"/>
      <c r="H34" s="325"/>
      <c r="I34" s="325"/>
      <c r="J34" s="326"/>
      <c r="K34" s="340"/>
      <c r="L34" s="341"/>
      <c r="M34" s="341"/>
      <c r="N34" s="341"/>
      <c r="O34" s="341"/>
      <c r="P34" s="342"/>
      <c r="Q34" s="320"/>
      <c r="R34" s="321"/>
      <c r="S34" s="321"/>
      <c r="T34" s="321"/>
      <c r="U34" s="321"/>
      <c r="V34" s="322"/>
      <c r="W34" s="320"/>
      <c r="X34" s="321"/>
      <c r="Y34" s="321"/>
      <c r="Z34" s="321"/>
      <c r="AA34" s="321"/>
      <c r="AB34" s="322"/>
      <c r="AC34" s="320"/>
      <c r="AD34" s="321"/>
      <c r="AE34" s="321"/>
      <c r="AF34" s="321"/>
      <c r="AG34" s="321"/>
      <c r="AH34" s="322"/>
      <c r="AI34" s="323"/>
      <c r="AJ34" s="323"/>
      <c r="AK34" s="323"/>
      <c r="AL34" s="323"/>
      <c r="AM34" s="323"/>
      <c r="AN34" s="324"/>
      <c r="AO34" s="323"/>
      <c r="AP34" s="323"/>
      <c r="AQ34" s="323"/>
      <c r="AR34" s="323"/>
      <c r="AS34" s="323"/>
      <c r="AT34" s="324"/>
      <c r="AU34" s="325"/>
      <c r="AV34" s="325"/>
      <c r="AW34" s="325"/>
      <c r="AX34" s="326"/>
    </row>
    <row r="35" spans="2:53" ht="15" customHeight="1" x14ac:dyDescent="0.2">
      <c r="B35" s="507"/>
      <c r="C35" s="510"/>
      <c r="D35" s="504"/>
      <c r="E35" s="349"/>
      <c r="F35" s="313"/>
      <c r="G35" s="313"/>
      <c r="H35" s="313"/>
      <c r="I35" s="313"/>
      <c r="J35" s="314"/>
      <c r="K35" s="310"/>
      <c r="L35" s="311"/>
      <c r="M35" s="311"/>
      <c r="N35" s="343"/>
      <c r="O35" s="343"/>
      <c r="P35" s="344"/>
      <c r="Q35" s="327"/>
      <c r="R35" s="328"/>
      <c r="S35" s="328"/>
      <c r="T35" s="328"/>
      <c r="U35" s="328"/>
      <c r="V35" s="329"/>
      <c r="W35" s="327"/>
      <c r="X35" s="328"/>
      <c r="Y35" s="328"/>
      <c r="Z35" s="328"/>
      <c r="AA35" s="328"/>
      <c r="AB35" s="329"/>
      <c r="AC35" s="327"/>
      <c r="AD35" s="328"/>
      <c r="AE35" s="328"/>
      <c r="AF35" s="328"/>
      <c r="AG35" s="328"/>
      <c r="AH35" s="329"/>
      <c r="AI35" s="311"/>
      <c r="AJ35" s="311"/>
      <c r="AK35" s="311"/>
      <c r="AL35" s="311"/>
      <c r="AM35" s="311"/>
      <c r="AN35" s="312"/>
      <c r="AO35" s="311"/>
      <c r="AP35" s="311"/>
      <c r="AQ35" s="311"/>
      <c r="AR35" s="311"/>
      <c r="AS35" s="311"/>
      <c r="AT35" s="312"/>
      <c r="AU35" s="313"/>
      <c r="AV35" s="313"/>
      <c r="AW35" s="313"/>
      <c r="AX35" s="314"/>
    </row>
    <row r="36" spans="2:53" ht="15" customHeight="1" x14ac:dyDescent="0.2">
      <c r="B36" s="508"/>
      <c r="C36" s="511"/>
      <c r="D36" s="505"/>
      <c r="E36" s="350"/>
      <c r="F36" s="335"/>
      <c r="G36" s="335"/>
      <c r="H36" s="335"/>
      <c r="I36" s="335"/>
      <c r="J36" s="336"/>
      <c r="K36" s="346"/>
      <c r="L36" s="333"/>
      <c r="M36" s="333"/>
      <c r="N36" s="333"/>
      <c r="O36" s="333"/>
      <c r="P36" s="334"/>
      <c r="Q36" s="330"/>
      <c r="R36" s="331"/>
      <c r="S36" s="331"/>
      <c r="T36" s="331"/>
      <c r="U36" s="331"/>
      <c r="V36" s="332"/>
      <c r="W36" s="330"/>
      <c r="X36" s="331"/>
      <c r="Y36" s="331"/>
      <c r="Z36" s="331"/>
      <c r="AA36" s="331"/>
      <c r="AB36" s="332"/>
      <c r="AC36" s="330"/>
      <c r="AD36" s="331"/>
      <c r="AE36" s="331"/>
      <c r="AF36" s="331"/>
      <c r="AG36" s="331"/>
      <c r="AH36" s="332"/>
      <c r="AI36" s="333"/>
      <c r="AJ36" s="333"/>
      <c r="AK36" s="333"/>
      <c r="AL36" s="333"/>
      <c r="AM36" s="333"/>
      <c r="AN36" s="334"/>
      <c r="AO36" s="333"/>
      <c r="AP36" s="333"/>
      <c r="AQ36" s="333"/>
      <c r="AR36" s="333"/>
      <c r="AS36" s="333"/>
      <c r="AT36" s="334"/>
      <c r="AU36" s="335"/>
      <c r="AV36" s="335"/>
      <c r="AW36" s="335"/>
      <c r="AX36" s="336"/>
    </row>
    <row r="37" spans="2:53" ht="15" customHeight="1" x14ac:dyDescent="0.2">
      <c r="B37" s="513">
        <v>10</v>
      </c>
      <c r="C37" s="509" t="s">
        <v>206</v>
      </c>
      <c r="D37" s="512">
        <v>774957.46</v>
      </c>
      <c r="E37" s="347"/>
      <c r="F37" s="325"/>
      <c r="G37" s="325"/>
      <c r="H37" s="325"/>
      <c r="I37" s="325"/>
      <c r="J37" s="326"/>
      <c r="K37" s="348"/>
      <c r="L37" s="323"/>
      <c r="M37" s="323"/>
      <c r="N37" s="323"/>
      <c r="O37" s="323"/>
      <c r="P37" s="324"/>
      <c r="Q37" s="320"/>
      <c r="R37" s="321"/>
      <c r="S37" s="321"/>
      <c r="T37" s="321"/>
      <c r="U37" s="321"/>
      <c r="V37" s="322"/>
      <c r="W37" s="320"/>
      <c r="X37" s="321"/>
      <c r="Y37" s="321"/>
      <c r="Z37" s="321"/>
      <c r="AA37" s="321"/>
      <c r="AB37" s="322"/>
      <c r="AC37" s="320"/>
      <c r="AD37" s="321"/>
      <c r="AE37" s="321"/>
      <c r="AF37" s="321"/>
      <c r="AG37" s="321"/>
      <c r="AH37" s="322"/>
      <c r="AI37" s="341"/>
      <c r="AJ37" s="341"/>
      <c r="AK37" s="341"/>
      <c r="AL37" s="341"/>
      <c r="AM37" s="341"/>
      <c r="AN37" s="342"/>
      <c r="AO37" s="341"/>
      <c r="AP37" s="341"/>
      <c r="AQ37" s="341"/>
      <c r="AR37" s="341"/>
      <c r="AS37" s="341"/>
      <c r="AT37" s="342"/>
      <c r="AU37" s="325"/>
      <c r="AV37" s="325"/>
      <c r="AW37" s="325"/>
      <c r="AX37" s="326"/>
    </row>
    <row r="38" spans="2:53" ht="15" customHeight="1" x14ac:dyDescent="0.2">
      <c r="B38" s="498"/>
      <c r="C38" s="510"/>
      <c r="D38" s="504"/>
      <c r="E38" s="349"/>
      <c r="F38" s="313"/>
      <c r="G38" s="313"/>
      <c r="H38" s="313"/>
      <c r="I38" s="313"/>
      <c r="J38" s="314"/>
      <c r="K38" s="310"/>
      <c r="L38" s="311"/>
      <c r="M38" s="311"/>
      <c r="N38" s="311"/>
      <c r="O38" s="311"/>
      <c r="P38" s="312"/>
      <c r="Q38" s="327"/>
      <c r="R38" s="328"/>
      <c r="S38" s="328"/>
      <c r="T38" s="328"/>
      <c r="U38" s="328"/>
      <c r="V38" s="329"/>
      <c r="W38" s="327"/>
      <c r="X38" s="328"/>
      <c r="Y38" s="328"/>
      <c r="Z38" s="328"/>
      <c r="AA38" s="328"/>
      <c r="AB38" s="329"/>
      <c r="AC38" s="327"/>
      <c r="AD38" s="328"/>
      <c r="AE38" s="328"/>
      <c r="AF38" s="328"/>
      <c r="AG38" s="328"/>
      <c r="AH38" s="329"/>
      <c r="AI38" s="311"/>
      <c r="AJ38" s="311"/>
      <c r="AK38" s="311"/>
      <c r="AL38" s="311"/>
      <c r="AM38" s="311"/>
      <c r="AN38" s="312"/>
      <c r="AO38" s="311"/>
      <c r="AP38" s="311"/>
      <c r="AQ38" s="311"/>
      <c r="AR38" s="311"/>
      <c r="AS38" s="311"/>
      <c r="AT38" s="312"/>
      <c r="AU38" s="313"/>
      <c r="AV38" s="313"/>
      <c r="AW38" s="313"/>
      <c r="AX38" s="314"/>
    </row>
    <row r="39" spans="2:53" ht="15" customHeight="1" x14ac:dyDescent="0.2">
      <c r="B39" s="499"/>
      <c r="C39" s="511"/>
      <c r="D39" s="505"/>
      <c r="E39" s="350"/>
      <c r="F39" s="335"/>
      <c r="G39" s="335"/>
      <c r="H39" s="335"/>
      <c r="I39" s="335"/>
      <c r="J39" s="336"/>
      <c r="K39" s="346"/>
      <c r="L39" s="333"/>
      <c r="M39" s="333"/>
      <c r="N39" s="333"/>
      <c r="O39" s="333"/>
      <c r="P39" s="334"/>
      <c r="Q39" s="330"/>
      <c r="R39" s="331"/>
      <c r="S39" s="331"/>
      <c r="T39" s="331"/>
      <c r="U39" s="331"/>
      <c r="V39" s="332"/>
      <c r="W39" s="330"/>
      <c r="X39" s="331"/>
      <c r="Y39" s="331"/>
      <c r="Z39" s="331"/>
      <c r="AA39" s="331"/>
      <c r="AB39" s="332"/>
      <c r="AC39" s="330"/>
      <c r="AD39" s="331"/>
      <c r="AE39" s="331"/>
      <c r="AF39" s="331"/>
      <c r="AG39" s="331"/>
      <c r="AH39" s="332"/>
      <c r="AI39" s="333"/>
      <c r="AJ39" s="333"/>
      <c r="AK39" s="333"/>
      <c r="AL39" s="333"/>
      <c r="AM39" s="333"/>
      <c r="AN39" s="334"/>
      <c r="AO39" s="333"/>
      <c r="AP39" s="333"/>
      <c r="AQ39" s="333"/>
      <c r="AR39" s="333"/>
      <c r="AS39" s="333"/>
      <c r="AT39" s="334"/>
      <c r="AU39" s="335"/>
      <c r="AV39" s="335"/>
      <c r="AW39" s="335"/>
      <c r="AX39" s="336"/>
      <c r="BA39" s="154"/>
    </row>
    <row r="40" spans="2:53" ht="15" customHeight="1" x14ac:dyDescent="0.2">
      <c r="B40" s="513">
        <v>11</v>
      </c>
      <c r="C40" s="509" t="s">
        <v>188</v>
      </c>
      <c r="D40" s="512">
        <v>12413.57</v>
      </c>
      <c r="E40" s="347"/>
      <c r="F40" s="325"/>
      <c r="G40" s="325"/>
      <c r="H40" s="325"/>
      <c r="I40" s="325"/>
      <c r="J40" s="326"/>
      <c r="K40" s="348"/>
      <c r="L40" s="323"/>
      <c r="M40" s="323"/>
      <c r="N40" s="323"/>
      <c r="O40" s="323"/>
      <c r="P40" s="324"/>
      <c r="Q40" s="320"/>
      <c r="R40" s="321"/>
      <c r="S40" s="321"/>
      <c r="T40" s="321"/>
      <c r="U40" s="321"/>
      <c r="V40" s="322"/>
      <c r="W40" s="320"/>
      <c r="X40" s="321"/>
      <c r="Y40" s="321"/>
      <c r="Z40" s="321"/>
      <c r="AA40" s="321"/>
      <c r="AB40" s="322"/>
      <c r="AC40" s="320"/>
      <c r="AD40" s="321"/>
      <c r="AE40" s="321"/>
      <c r="AF40" s="321"/>
      <c r="AG40" s="321"/>
      <c r="AH40" s="322"/>
      <c r="AI40" s="341"/>
      <c r="AJ40" s="341"/>
      <c r="AK40" s="341"/>
      <c r="AL40" s="341"/>
      <c r="AM40" s="341"/>
      <c r="AN40" s="342"/>
      <c r="AO40" s="320"/>
      <c r="AP40" s="321"/>
      <c r="AQ40" s="321"/>
      <c r="AR40" s="321"/>
      <c r="AS40" s="321"/>
      <c r="AT40" s="322"/>
      <c r="AU40" s="325"/>
      <c r="AV40" s="325"/>
      <c r="AW40" s="325"/>
      <c r="AX40" s="326"/>
    </row>
    <row r="41" spans="2:53" ht="15" customHeight="1" x14ac:dyDescent="0.2">
      <c r="B41" s="498"/>
      <c r="C41" s="510"/>
      <c r="D41" s="504"/>
      <c r="E41" s="349"/>
      <c r="F41" s="313"/>
      <c r="G41" s="313"/>
      <c r="H41" s="313"/>
      <c r="I41" s="313"/>
      <c r="J41" s="314"/>
      <c r="K41" s="310"/>
      <c r="L41" s="311"/>
      <c r="M41" s="311"/>
      <c r="N41" s="311"/>
      <c r="O41" s="311"/>
      <c r="P41" s="312"/>
      <c r="Q41" s="327"/>
      <c r="R41" s="328"/>
      <c r="S41" s="328"/>
      <c r="T41" s="328"/>
      <c r="U41" s="328"/>
      <c r="V41" s="329"/>
      <c r="W41" s="327"/>
      <c r="X41" s="328"/>
      <c r="Y41" s="328"/>
      <c r="Z41" s="328"/>
      <c r="AA41" s="328"/>
      <c r="AB41" s="329"/>
      <c r="AC41" s="327"/>
      <c r="AD41" s="328"/>
      <c r="AE41" s="328"/>
      <c r="AF41" s="328"/>
      <c r="AG41" s="328"/>
      <c r="AH41" s="329"/>
      <c r="AI41" s="343"/>
      <c r="AJ41" s="343"/>
      <c r="AK41" s="343"/>
      <c r="AL41" s="343"/>
      <c r="AM41" s="343"/>
      <c r="AN41" s="344"/>
      <c r="AO41" s="327"/>
      <c r="AP41" s="328"/>
      <c r="AQ41" s="328"/>
      <c r="AR41" s="328"/>
      <c r="AS41" s="328"/>
      <c r="AT41" s="329"/>
      <c r="AU41" s="313"/>
      <c r="AV41" s="313"/>
      <c r="AW41" s="313"/>
      <c r="AX41" s="314"/>
    </row>
    <row r="42" spans="2:53" ht="15" customHeight="1" x14ac:dyDescent="0.2">
      <c r="B42" s="499"/>
      <c r="C42" s="511"/>
      <c r="D42" s="505"/>
      <c r="E42" s="350"/>
      <c r="F42" s="335"/>
      <c r="G42" s="335"/>
      <c r="H42" s="335"/>
      <c r="I42" s="335"/>
      <c r="J42" s="336"/>
      <c r="K42" s="346"/>
      <c r="L42" s="333"/>
      <c r="M42" s="333"/>
      <c r="N42" s="333"/>
      <c r="O42" s="333"/>
      <c r="P42" s="334"/>
      <c r="Q42" s="330"/>
      <c r="R42" s="331"/>
      <c r="S42" s="331"/>
      <c r="T42" s="331"/>
      <c r="U42" s="331"/>
      <c r="V42" s="332"/>
      <c r="W42" s="330"/>
      <c r="X42" s="331"/>
      <c r="Y42" s="331"/>
      <c r="Z42" s="331"/>
      <c r="AA42" s="331"/>
      <c r="AB42" s="332"/>
      <c r="AC42" s="330"/>
      <c r="AD42" s="331"/>
      <c r="AE42" s="331"/>
      <c r="AF42" s="331"/>
      <c r="AG42" s="331"/>
      <c r="AH42" s="332"/>
      <c r="AI42" s="333"/>
      <c r="AJ42" s="333"/>
      <c r="AK42" s="333"/>
      <c r="AL42" s="333"/>
      <c r="AM42" s="333"/>
      <c r="AN42" s="334"/>
      <c r="AO42" s="330"/>
      <c r="AP42" s="331"/>
      <c r="AQ42" s="331"/>
      <c r="AR42" s="331"/>
      <c r="AS42" s="331"/>
      <c r="AT42" s="332"/>
      <c r="AU42" s="335"/>
      <c r="AV42" s="335"/>
      <c r="AW42" s="335"/>
      <c r="AX42" s="336"/>
    </row>
    <row r="43" spans="2:53" ht="15" customHeight="1" x14ac:dyDescent="0.2">
      <c r="B43" s="506">
        <v>12</v>
      </c>
      <c r="C43" s="509" t="s">
        <v>189</v>
      </c>
      <c r="D43" s="516" t="s">
        <v>201</v>
      </c>
      <c r="E43" s="347"/>
      <c r="F43" s="325"/>
      <c r="G43" s="325"/>
      <c r="H43" s="325"/>
      <c r="I43" s="325"/>
      <c r="J43" s="326"/>
      <c r="K43" s="348"/>
      <c r="L43" s="323"/>
      <c r="M43" s="323"/>
      <c r="N43" s="323"/>
      <c r="O43" s="323"/>
      <c r="P43" s="324"/>
      <c r="Q43" s="323"/>
      <c r="R43" s="323"/>
      <c r="S43" s="323"/>
      <c r="T43" s="323"/>
      <c r="U43" s="323"/>
      <c r="V43" s="324"/>
      <c r="W43" s="323"/>
      <c r="X43" s="323"/>
      <c r="Y43" s="323"/>
      <c r="Z43" s="323"/>
      <c r="AA43" s="323"/>
      <c r="AB43" s="324"/>
      <c r="AC43" s="323"/>
      <c r="AD43" s="323"/>
      <c r="AE43" s="323"/>
      <c r="AF43" s="323"/>
      <c r="AG43" s="323"/>
      <c r="AH43" s="324"/>
      <c r="AI43" s="323"/>
      <c r="AJ43" s="323"/>
      <c r="AK43" s="323"/>
      <c r="AL43" s="323"/>
      <c r="AM43" s="323"/>
      <c r="AN43" s="324"/>
      <c r="AO43" s="320"/>
      <c r="AP43" s="321"/>
      <c r="AQ43" s="321"/>
      <c r="AR43" s="321"/>
      <c r="AS43" s="321"/>
      <c r="AT43" s="322"/>
      <c r="AU43" s="325"/>
      <c r="AV43" s="325"/>
      <c r="AW43" s="325"/>
      <c r="AX43" s="326"/>
    </row>
    <row r="44" spans="2:53" ht="15" customHeight="1" x14ac:dyDescent="0.2">
      <c r="B44" s="507"/>
      <c r="C44" s="510"/>
      <c r="D44" s="517"/>
      <c r="E44" s="349"/>
      <c r="F44" s="313"/>
      <c r="G44" s="313"/>
      <c r="H44" s="313"/>
      <c r="I44" s="313"/>
      <c r="J44" s="314"/>
      <c r="K44" s="310"/>
      <c r="L44" s="311"/>
      <c r="M44" s="311"/>
      <c r="N44" s="311"/>
      <c r="O44" s="311"/>
      <c r="P44" s="312"/>
      <c r="Q44" s="311"/>
      <c r="R44" s="311"/>
      <c r="S44" s="311"/>
      <c r="T44" s="311"/>
      <c r="U44" s="311"/>
      <c r="V44" s="312"/>
      <c r="W44" s="311"/>
      <c r="X44" s="311"/>
      <c r="Y44" s="311"/>
      <c r="Z44" s="311"/>
      <c r="AA44" s="311"/>
      <c r="AB44" s="312"/>
      <c r="AC44" s="311"/>
      <c r="AD44" s="311"/>
      <c r="AE44" s="311"/>
      <c r="AF44" s="311"/>
      <c r="AG44" s="311"/>
      <c r="AH44" s="312"/>
      <c r="AI44" s="311"/>
      <c r="AJ44" s="311"/>
      <c r="AK44" s="311"/>
      <c r="AL44" s="311"/>
      <c r="AM44" s="311"/>
      <c r="AN44" s="312"/>
      <c r="AO44" s="327"/>
      <c r="AP44" s="328"/>
      <c r="AQ44" s="328"/>
      <c r="AR44" s="328"/>
      <c r="AS44" s="328"/>
      <c r="AT44" s="329"/>
      <c r="AU44" s="313"/>
      <c r="AV44" s="313"/>
      <c r="AW44" s="313"/>
      <c r="AX44" s="314"/>
    </row>
    <row r="45" spans="2:53" ht="15.75" customHeight="1" thickBot="1" x14ac:dyDescent="0.25">
      <c r="B45" s="514"/>
      <c r="C45" s="515"/>
      <c r="D45" s="518"/>
      <c r="E45" s="351"/>
      <c r="F45" s="352"/>
      <c r="G45" s="352"/>
      <c r="H45" s="352"/>
      <c r="I45" s="352"/>
      <c r="J45" s="353"/>
      <c r="K45" s="354"/>
      <c r="L45" s="355"/>
      <c r="M45" s="355"/>
      <c r="N45" s="355"/>
      <c r="O45" s="355"/>
      <c r="P45" s="356"/>
      <c r="Q45" s="355"/>
      <c r="R45" s="355"/>
      <c r="S45" s="355"/>
      <c r="T45" s="355"/>
      <c r="U45" s="355"/>
      <c r="V45" s="356"/>
      <c r="W45" s="355"/>
      <c r="X45" s="355"/>
      <c r="Y45" s="355"/>
      <c r="Z45" s="355"/>
      <c r="AA45" s="355"/>
      <c r="AB45" s="356"/>
      <c r="AC45" s="355"/>
      <c r="AD45" s="355"/>
      <c r="AE45" s="355"/>
      <c r="AF45" s="355"/>
      <c r="AG45" s="355"/>
      <c r="AH45" s="356"/>
      <c r="AI45" s="355"/>
      <c r="AJ45" s="355"/>
      <c r="AK45" s="355"/>
      <c r="AL45" s="355"/>
      <c r="AM45" s="355"/>
      <c r="AN45" s="356"/>
      <c r="AO45" s="330"/>
      <c r="AP45" s="331"/>
      <c r="AQ45" s="331"/>
      <c r="AR45" s="331"/>
      <c r="AS45" s="331"/>
      <c r="AT45" s="332"/>
      <c r="AU45" s="335"/>
      <c r="AV45" s="335"/>
      <c r="AW45" s="335"/>
      <c r="AX45" s="336"/>
    </row>
    <row r="46" spans="2:53" ht="15.75" hidden="1" thickBot="1" x14ac:dyDescent="0.25">
      <c r="B46" s="529" t="s">
        <v>5</v>
      </c>
      <c r="C46" s="530"/>
      <c r="D46" s="301" t="e">
        <f>#REF!</f>
        <v>#REF!</v>
      </c>
      <c r="E46" s="526">
        <f>E9+E12</f>
        <v>0</v>
      </c>
      <c r="F46" s="527"/>
      <c r="G46" s="527"/>
      <c r="H46" s="527"/>
      <c r="I46" s="527"/>
      <c r="J46" s="528"/>
      <c r="K46" s="526">
        <f>K12+K15+K18+K21</f>
        <v>0</v>
      </c>
      <c r="L46" s="527"/>
      <c r="M46" s="527"/>
      <c r="N46" s="527"/>
      <c r="O46" s="527"/>
      <c r="P46" s="528"/>
      <c r="Q46" s="526">
        <f>Q12+Q18+Q21+Q24+Q30+Q33</f>
        <v>0</v>
      </c>
      <c r="R46" s="527"/>
      <c r="S46" s="527"/>
      <c r="T46" s="527"/>
      <c r="U46" s="527"/>
      <c r="V46" s="528"/>
      <c r="W46" s="526">
        <f>W12+W27+W33+W36+W39</f>
        <v>0</v>
      </c>
      <c r="X46" s="527"/>
      <c r="Y46" s="527"/>
      <c r="Z46" s="527"/>
      <c r="AA46" s="527"/>
      <c r="AB46" s="528"/>
      <c r="AC46" s="526">
        <f>AC12+AC27+AC39</f>
        <v>0</v>
      </c>
      <c r="AD46" s="527"/>
      <c r="AE46" s="527"/>
      <c r="AF46" s="527"/>
      <c r="AG46" s="527"/>
      <c r="AH46" s="528"/>
      <c r="AI46" s="526">
        <f>AI12+AI27</f>
        <v>0</v>
      </c>
      <c r="AJ46" s="527"/>
      <c r="AK46" s="527"/>
      <c r="AL46" s="527"/>
      <c r="AM46" s="527"/>
      <c r="AN46" s="528"/>
      <c r="AO46" s="526">
        <f>AO12+AO27+AO42</f>
        <v>0</v>
      </c>
      <c r="AP46" s="527"/>
      <c r="AQ46" s="527"/>
      <c r="AR46" s="527"/>
      <c r="AS46" s="527"/>
      <c r="AT46" s="528"/>
      <c r="AU46" s="526" t="s">
        <v>208</v>
      </c>
      <c r="AV46" s="527"/>
      <c r="AW46" s="527"/>
      <c r="AX46" s="528"/>
      <c r="AY46" s="303"/>
    </row>
    <row r="47" spans="2:53" ht="15.75" hidden="1" thickBot="1" x14ac:dyDescent="0.25">
      <c r="B47" s="529" t="s">
        <v>184</v>
      </c>
      <c r="C47" s="530"/>
      <c r="D47" s="302">
        <v>1</v>
      </c>
      <c r="E47" s="521" t="e">
        <f>E46/$D$46</f>
        <v>#REF!</v>
      </c>
      <c r="F47" s="521"/>
      <c r="G47" s="521"/>
      <c r="H47" s="521"/>
      <c r="I47" s="521"/>
      <c r="J47" s="521"/>
      <c r="K47" s="521" t="e">
        <f>K46/$D$46</f>
        <v>#REF!</v>
      </c>
      <c r="L47" s="521"/>
      <c r="M47" s="521"/>
      <c r="N47" s="521"/>
      <c r="O47" s="521"/>
      <c r="P47" s="521"/>
      <c r="Q47" s="521" t="e">
        <f>Q46/$D$46</f>
        <v>#REF!</v>
      </c>
      <c r="R47" s="521"/>
      <c r="S47" s="521"/>
      <c r="T47" s="521"/>
      <c r="U47" s="521"/>
      <c r="V47" s="521"/>
      <c r="W47" s="521" t="e">
        <f>W46/$D$46</f>
        <v>#REF!</v>
      </c>
      <c r="X47" s="521"/>
      <c r="Y47" s="521"/>
      <c r="Z47" s="521"/>
      <c r="AA47" s="521"/>
      <c r="AB47" s="521"/>
      <c r="AC47" s="521" t="e">
        <f>AC46/$D$46</f>
        <v>#REF!</v>
      </c>
      <c r="AD47" s="521"/>
      <c r="AE47" s="521"/>
      <c r="AF47" s="521"/>
      <c r="AG47" s="521"/>
      <c r="AH47" s="521"/>
      <c r="AI47" s="521" t="e">
        <f>AI46/$D$46</f>
        <v>#REF!</v>
      </c>
      <c r="AJ47" s="521"/>
      <c r="AK47" s="521"/>
      <c r="AL47" s="521"/>
      <c r="AM47" s="521"/>
      <c r="AN47" s="521"/>
      <c r="AO47" s="521" t="e">
        <f>AO46/$D$46</f>
        <v>#REF!</v>
      </c>
      <c r="AP47" s="521"/>
      <c r="AQ47" s="521"/>
      <c r="AR47" s="521"/>
      <c r="AS47" s="521"/>
      <c r="AT47" s="521"/>
      <c r="AU47" s="521" t="s">
        <v>208</v>
      </c>
      <c r="AV47" s="521"/>
      <c r="AW47" s="521"/>
      <c r="AX47" s="521"/>
      <c r="AY47" s="304"/>
    </row>
    <row r="49" spans="2:29" ht="15.75" hidden="1" x14ac:dyDescent="0.25">
      <c r="B49" s="290" t="s">
        <v>191</v>
      </c>
      <c r="C49" s="290"/>
      <c r="D49" s="290"/>
    </row>
    <row r="50" spans="2:29" ht="15.75" hidden="1" x14ac:dyDescent="0.25">
      <c r="B50" s="290"/>
      <c r="C50" s="290"/>
      <c r="D50" s="290"/>
    </row>
    <row r="51" spans="2:29" ht="15.75" hidden="1" x14ac:dyDescent="0.25">
      <c r="B51" s="291"/>
      <c r="C51" s="290" t="s">
        <v>193</v>
      </c>
      <c r="D51" s="290"/>
    </row>
    <row r="52" spans="2:29" ht="15.75" hidden="1" x14ac:dyDescent="0.25">
      <c r="B52" s="292"/>
      <c r="C52" s="290" t="s">
        <v>192</v>
      </c>
      <c r="D52" s="290"/>
    </row>
    <row r="53" spans="2:29" ht="15.75" hidden="1" x14ac:dyDescent="0.25">
      <c r="B53" s="293"/>
      <c r="C53" s="290" t="s">
        <v>194</v>
      </c>
      <c r="D53" s="290"/>
    </row>
    <row r="54" spans="2:29" hidden="1" x14ac:dyDescent="0.2"/>
    <row r="55" spans="2:29" hidden="1" x14ac:dyDescent="0.2">
      <c r="AC55">
        <f>15/80</f>
        <v>0.1875</v>
      </c>
    </row>
    <row r="56" spans="2:29" ht="15.75" hidden="1" x14ac:dyDescent="0.25">
      <c r="C56" s="522" t="s">
        <v>195</v>
      </c>
      <c r="D56" s="523"/>
      <c r="E56" s="295"/>
      <c r="F56" s="296"/>
      <c r="Y56">
        <f>0.9/7</f>
        <v>0.12857142857142859</v>
      </c>
      <c r="AA56" s="288"/>
    </row>
    <row r="57" spans="2:29" hidden="1" x14ac:dyDescent="0.2">
      <c r="C57" s="524" t="s">
        <v>196</v>
      </c>
      <c r="D57" s="525"/>
      <c r="E57" s="297">
        <v>30</v>
      </c>
      <c r="F57" s="298" t="s">
        <v>181</v>
      </c>
    </row>
    <row r="58" spans="2:29" hidden="1" x14ac:dyDescent="0.2">
      <c r="C58" s="524" t="s">
        <v>197</v>
      </c>
      <c r="D58" s="525"/>
      <c r="E58" s="297">
        <v>180</v>
      </c>
      <c r="F58" s="298" t="s">
        <v>181</v>
      </c>
    </row>
    <row r="59" spans="2:29" hidden="1" x14ac:dyDescent="0.2">
      <c r="C59" s="524" t="s">
        <v>189</v>
      </c>
      <c r="D59" s="525"/>
      <c r="E59" s="297">
        <v>30</v>
      </c>
      <c r="F59" s="298" t="s">
        <v>181</v>
      </c>
    </row>
    <row r="60" spans="2:29" ht="16.5" hidden="1" thickBot="1" x14ac:dyDescent="0.3">
      <c r="C60" s="519" t="s">
        <v>0</v>
      </c>
      <c r="D60" s="520"/>
      <c r="E60" s="299">
        <f>SUM(E57:E59)</f>
        <v>240</v>
      </c>
      <c r="F60" s="300" t="s">
        <v>181</v>
      </c>
    </row>
    <row r="61" spans="2:29" hidden="1" x14ac:dyDescent="0.2"/>
    <row r="62" spans="2:29" hidden="1" x14ac:dyDescent="0.2"/>
    <row r="63" spans="2:29" hidden="1" x14ac:dyDescent="0.2"/>
  </sheetData>
  <mergeCells count="90">
    <mergeCell ref="C60:D60"/>
    <mergeCell ref="AO47:AT47"/>
    <mergeCell ref="AU47:AX47"/>
    <mergeCell ref="C56:D56"/>
    <mergeCell ref="C57:D57"/>
    <mergeCell ref="C58:D58"/>
    <mergeCell ref="C59:D59"/>
    <mergeCell ref="AI46:AN46"/>
    <mergeCell ref="AO46:AT46"/>
    <mergeCell ref="AU46:AX46"/>
    <mergeCell ref="B47:C47"/>
    <mergeCell ref="E47:J47"/>
    <mergeCell ref="K47:P47"/>
    <mergeCell ref="Q47:V47"/>
    <mergeCell ref="W47:AB47"/>
    <mergeCell ref="AC47:AH47"/>
    <mergeCell ref="AI47:AN47"/>
    <mergeCell ref="B46:C46"/>
    <mergeCell ref="E46:J46"/>
    <mergeCell ref="K46:P46"/>
    <mergeCell ref="Q46:V46"/>
    <mergeCell ref="W46:AB46"/>
    <mergeCell ref="AC46:AH46"/>
    <mergeCell ref="B40:B42"/>
    <mergeCell ref="C40:C42"/>
    <mergeCell ref="D40:D42"/>
    <mergeCell ref="B43:B45"/>
    <mergeCell ref="C43:C45"/>
    <mergeCell ref="D43:D45"/>
    <mergeCell ref="B37:B39"/>
    <mergeCell ref="C37:C39"/>
    <mergeCell ref="D37:D39"/>
    <mergeCell ref="B34:B36"/>
    <mergeCell ref="C34:C36"/>
    <mergeCell ref="D34:D36"/>
    <mergeCell ref="B28:B30"/>
    <mergeCell ref="C28:C30"/>
    <mergeCell ref="D28:D30"/>
    <mergeCell ref="B31:B33"/>
    <mergeCell ref="C31:C33"/>
    <mergeCell ref="D31:D33"/>
    <mergeCell ref="B22:B24"/>
    <mergeCell ref="C22:C24"/>
    <mergeCell ref="D22:D24"/>
    <mergeCell ref="B25:B27"/>
    <mergeCell ref="C25:C27"/>
    <mergeCell ref="D25:D27"/>
    <mergeCell ref="B16:B18"/>
    <mergeCell ref="C16:C18"/>
    <mergeCell ref="D16:D18"/>
    <mergeCell ref="B19:B21"/>
    <mergeCell ref="C19:C21"/>
    <mergeCell ref="D19:D21"/>
    <mergeCell ref="B13:B15"/>
    <mergeCell ref="C13:C15"/>
    <mergeCell ref="D13:D15"/>
    <mergeCell ref="B10:B12"/>
    <mergeCell ref="C10:C12"/>
    <mergeCell ref="D10:D12"/>
    <mergeCell ref="B7:B9"/>
    <mergeCell ref="C7:C9"/>
    <mergeCell ref="D7:D9"/>
    <mergeCell ref="O6:P6"/>
    <mergeCell ref="Q6:R6"/>
    <mergeCell ref="S6:T6"/>
    <mergeCell ref="U6:V6"/>
    <mergeCell ref="E1:AX1"/>
    <mergeCell ref="E2:AX2"/>
    <mergeCell ref="E3:AX3"/>
    <mergeCell ref="E4:AX4"/>
    <mergeCell ref="B5:AX5"/>
    <mergeCell ref="E6:F6"/>
    <mergeCell ref="G6:H6"/>
    <mergeCell ref="I6:J6"/>
    <mergeCell ref="K6:L6"/>
    <mergeCell ref="M6:N6"/>
    <mergeCell ref="AM6:AN6"/>
    <mergeCell ref="AO6:AP6"/>
    <mergeCell ref="AQ6:AR6"/>
    <mergeCell ref="AS6:AT6"/>
    <mergeCell ref="AU6:AV6"/>
    <mergeCell ref="AW6:AX6"/>
    <mergeCell ref="AA6:AB6"/>
    <mergeCell ref="AC6:AD6"/>
    <mergeCell ref="AE6:AF6"/>
    <mergeCell ref="AG6:AH6"/>
    <mergeCell ref="AI6:AJ6"/>
    <mergeCell ref="AK6:AL6"/>
    <mergeCell ref="W6:X6"/>
    <mergeCell ref="Y6:Z6"/>
  </mergeCells>
  <pageMargins left="0.51181102362204722" right="0.51181102362204722" top="0.78740157480314965" bottom="0.78740157480314965" header="0.31496062992125984" footer="0.31496062992125984"/>
  <pageSetup paperSize="9" scale="44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Cronograma Físico-H10</vt:lpstr>
      <vt:lpstr>Planejamento - h10</vt:lpstr>
      <vt:lpstr>Cronograma Físico-H24</vt:lpstr>
      <vt:lpstr>Planejamento - h24</vt:lpstr>
      <vt:lpstr>Cronograma Físico-H10 (2)</vt:lpstr>
      <vt:lpstr>Planejamento - 100 m</vt:lpstr>
      <vt:lpstr>Cronograma_Fisico</vt:lpstr>
      <vt:lpstr>'Cronograma Físico-H10'!Area_de_impressao</vt:lpstr>
      <vt:lpstr>'Cronograma Físico-H10 (2)'!Area_de_impressao</vt:lpstr>
      <vt:lpstr>'Cronograma Físico-H24'!Area_de_impressao</vt:lpstr>
      <vt:lpstr>Cronograma_Fisico!Area_de_impressao</vt:lpstr>
      <vt:lpstr>'Cronograma Físico-H10'!Titulos_de_impressao</vt:lpstr>
      <vt:lpstr>'Cronograma Físico-H10 (2)'!Titulos_de_impressao</vt:lpstr>
      <vt:lpstr>'Cronograma Físico-H24'!Titulos_de_impressao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Tertuliano</dc:creator>
  <cp:lastModifiedBy>i9537282</cp:lastModifiedBy>
  <cp:lastPrinted>2013-06-19T18:47:24Z</cp:lastPrinted>
  <dcterms:created xsi:type="dcterms:W3CDTF">2009-09-17T20:41:59Z</dcterms:created>
  <dcterms:modified xsi:type="dcterms:W3CDTF">2013-07-12T16:21:07Z</dcterms:modified>
</cp:coreProperties>
</file>