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7" i="1"/>
  <c r="K36"/>
  <c r="K35"/>
  <c r="K34"/>
  <c r="K33"/>
  <c r="K32"/>
  <c r="K31"/>
  <c r="K39" s="1"/>
  <c r="J20"/>
  <c r="K20" s="1"/>
  <c r="I20"/>
  <c r="H20"/>
  <c r="J19"/>
  <c r="K19" s="1"/>
  <c r="I19"/>
  <c r="H19"/>
  <c r="J18"/>
  <c r="K18" s="1"/>
  <c r="I18"/>
  <c r="H18"/>
  <c r="J17"/>
  <c r="K17" s="1"/>
  <c r="H17"/>
  <c r="K16"/>
  <c r="J16"/>
  <c r="H16"/>
  <c r="J9"/>
  <c r="I9"/>
  <c r="K9" s="1"/>
  <c r="E9"/>
  <c r="B9"/>
  <c r="J8"/>
  <c r="I8"/>
  <c r="K8" s="1"/>
  <c r="K12" s="1"/>
  <c r="E8"/>
  <c r="B8"/>
  <c r="K22" l="1"/>
  <c r="K23" l="1"/>
  <c r="K24" s="1"/>
  <c r="K26" s="1"/>
  <c r="K27" s="1"/>
  <c r="K41" s="1"/>
  <c r="K42" l="1"/>
  <c r="K43" s="1"/>
</calcChain>
</file>

<file path=xl/sharedStrings.xml><?xml version="1.0" encoding="utf-8"?>
<sst xmlns="http://schemas.openxmlformats.org/spreadsheetml/2006/main" count="37" uniqueCount="31">
  <si>
    <t>COMPOSIÇÃO  DE PREÇO UNITÁRIO</t>
  </si>
  <si>
    <t xml:space="preserve">Data Base: </t>
  </si>
  <si>
    <t>CÓDIGO</t>
  </si>
  <si>
    <t>SERVIÇO:</t>
  </si>
  <si>
    <t>UNIDADE</t>
  </si>
  <si>
    <t>EQUIPAMENTOS</t>
  </si>
  <si>
    <t>UND</t>
  </si>
  <si>
    <t>QUANT</t>
  </si>
  <si>
    <t>UTILIZAÇÃO OPERATIVA</t>
  </si>
  <si>
    <t>UTILIZAÇÃO IMPRODUTIVA</t>
  </si>
  <si>
    <t>CUSTO OPER (R$)</t>
  </si>
  <si>
    <t>CUSTO IMPROD (R$)</t>
  </si>
  <si>
    <t>CUSTO HORÁRIO (R$)</t>
  </si>
  <si>
    <t>(A) CUSTO HORÁRIO DE EQUIPAMENTOS - TOTAL</t>
  </si>
  <si>
    <t>MÃO-DE-OBRA SUPLEMENTAR</t>
  </si>
  <si>
    <t>COEFICIENTE</t>
  </si>
  <si>
    <t>SALÁRIO BASE (R$)</t>
  </si>
  <si>
    <t>(B) CUSTO HORÁRIO DE MÃO-DE-OBRA</t>
  </si>
  <si>
    <t>ENCARGOS SOCIAIS</t>
  </si>
  <si>
    <t>(B) CUSTO HORÁRIO DE MÃO-DE-OBRA - TOTAL</t>
  </si>
  <si>
    <t>CUSTO HORÁRIO TOTAL</t>
  </si>
  <si>
    <t>PRODUÇÃO DA EQUIPE (C )</t>
  </si>
  <si>
    <t>(D) CUSTO UNITÁRIO DE EXECUÇÃO  (A) + (B) / C</t>
  </si>
  <si>
    <t>MATERIAIS/SERVIÇOS</t>
  </si>
  <si>
    <t>CONSUMO</t>
  </si>
  <si>
    <t>CUSTO UNITÁRIO (R$)</t>
  </si>
  <si>
    <t>CUSTO TOTAL (R$)</t>
  </si>
  <si>
    <t>(E) CUSTO DE MATERIAIS - TOTAL</t>
  </si>
  <si>
    <t>CUSTO UNITÁRIO - TOTAL (D) + (E)</t>
  </si>
  <si>
    <t>BDI</t>
  </si>
  <si>
    <t>PREÇO UNITÁRIO TOTAL</t>
  </si>
</sst>
</file>

<file path=xl/styles.xml><?xml version="1.0" encoding="utf-8"?>
<styleSheet xmlns="http://schemas.openxmlformats.org/spreadsheetml/2006/main">
  <numFmts count="4">
    <numFmt numFmtId="164" formatCode="000"/>
    <numFmt numFmtId="165" formatCode="#,##0.0000000"/>
    <numFmt numFmtId="166" formatCode="#,##0.0000"/>
    <numFmt numFmtId="167" formatCode="_(* #,##0.00_);_(* \(#,##0.00\);_(* \-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9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7" fontId="3" fillId="0" borderId="0" applyFont="0" applyFill="0" applyBorder="0" applyAlignment="0" applyProtection="0"/>
  </cellStyleXfs>
  <cellXfs count="129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7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vertical="center"/>
    </xf>
    <xf numFmtId="39" fontId="2" fillId="2" borderId="10" xfId="2" applyNumberFormat="1" applyFont="1" applyFill="1" applyBorder="1" applyAlignment="1">
      <alignment horizontal="left" vertical="center" wrapText="1"/>
    </xf>
    <xf numFmtId="0" fontId="2" fillId="2" borderId="10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right" vertical="center"/>
    </xf>
    <xf numFmtId="0" fontId="4" fillId="2" borderId="19" xfId="3" applyFont="1" applyFill="1" applyBorder="1" applyAlignment="1">
      <alignment horizontal="left" vertical="center" wrapText="1"/>
    </xf>
    <xf numFmtId="0" fontId="4" fillId="2" borderId="20" xfId="3" applyFont="1" applyFill="1" applyBorder="1" applyAlignment="1">
      <alignment horizontal="left" vertical="center" wrapText="1"/>
    </xf>
    <xf numFmtId="0" fontId="4" fillId="2" borderId="21" xfId="3" applyFont="1" applyFill="1" applyBorder="1" applyAlignment="1">
      <alignment horizontal="left" vertical="center" wrapText="1"/>
    </xf>
    <xf numFmtId="0" fontId="4" fillId="2" borderId="18" xfId="3" applyFont="1" applyFill="1" applyBorder="1" applyAlignment="1">
      <alignment horizontal="center" vertical="center"/>
    </xf>
    <xf numFmtId="165" fontId="4" fillId="2" borderId="18" xfId="3" applyNumberFormat="1" applyFont="1" applyFill="1" applyBorder="1" applyAlignment="1">
      <alignment horizontal="center" vertical="center"/>
    </xf>
    <xf numFmtId="4" fontId="4" fillId="2" borderId="18" xfId="3" applyNumberFormat="1" applyFont="1" applyFill="1" applyBorder="1" applyAlignment="1">
      <alignment horizontal="right" vertical="center"/>
    </xf>
    <xf numFmtId="0" fontId="4" fillId="2" borderId="22" xfId="3" applyFont="1" applyFill="1" applyBorder="1" applyAlignment="1">
      <alignment horizontal="right" vertical="center"/>
    </xf>
    <xf numFmtId="0" fontId="4" fillId="2" borderId="23" xfId="3" applyFont="1" applyFill="1" applyBorder="1" applyAlignment="1">
      <alignment horizontal="left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4" fillId="2" borderId="23" xfId="3" applyFont="1" applyFill="1" applyBorder="1" applyAlignment="1">
      <alignment horizontal="center" vertical="center" wrapText="1"/>
    </xf>
    <xf numFmtId="165" fontId="4" fillId="2" borderId="22" xfId="3" applyNumberFormat="1" applyFont="1" applyFill="1" applyBorder="1" applyAlignment="1">
      <alignment horizontal="center" vertical="center"/>
    </xf>
    <xf numFmtId="2" fontId="4" fillId="2" borderId="23" xfId="3" applyNumberFormat="1" applyFont="1" applyFill="1" applyBorder="1" applyAlignment="1">
      <alignment horizontal="right" vertical="center" wrapText="1"/>
    </xf>
    <xf numFmtId="4" fontId="4" fillId="2" borderId="22" xfId="3" applyNumberFormat="1" applyFont="1" applyFill="1" applyBorder="1" applyAlignment="1">
      <alignment horizontal="right" vertical="center"/>
    </xf>
    <xf numFmtId="0" fontId="4" fillId="2" borderId="23" xfId="3" applyFont="1" applyFill="1" applyBorder="1" applyAlignment="1">
      <alignment horizontal="left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4" fillId="2" borderId="22" xfId="3" applyFont="1" applyFill="1" applyBorder="1" applyAlignment="1">
      <alignment horizontal="center" vertical="center"/>
    </xf>
    <xf numFmtId="0" fontId="4" fillId="2" borderId="25" xfId="3" applyFont="1" applyFill="1" applyBorder="1" applyAlignment="1">
      <alignment horizontal="left" vertical="center" wrapText="1"/>
    </xf>
    <xf numFmtId="0" fontId="4" fillId="2" borderId="26" xfId="3" applyFont="1" applyFill="1" applyBorder="1" applyAlignment="1">
      <alignment horizontal="center" vertical="center"/>
    </xf>
    <xf numFmtId="4" fontId="4" fillId="2" borderId="26" xfId="3" applyNumberFormat="1" applyFont="1" applyFill="1" applyBorder="1" applyAlignment="1">
      <alignment horizontal="right" vertical="center"/>
    </xf>
    <xf numFmtId="0" fontId="4" fillId="2" borderId="27" xfId="2" applyFont="1" applyFill="1" applyBorder="1" applyAlignment="1">
      <alignment horizontal="right" vertical="center"/>
    </xf>
    <xf numFmtId="0" fontId="4" fillId="2" borderId="7" xfId="2" applyFont="1" applyFill="1" applyBorder="1" applyAlignment="1">
      <alignment horizontal="right" vertical="center"/>
    </xf>
    <xf numFmtId="0" fontId="4" fillId="2" borderId="28" xfId="2" applyFont="1" applyFill="1" applyBorder="1" applyAlignment="1">
      <alignment horizontal="right" vertical="center"/>
    </xf>
    <xf numFmtId="4" fontId="6" fillId="2" borderId="29" xfId="2" applyNumberFormat="1" applyFont="1" applyFill="1" applyBorder="1" applyAlignment="1">
      <alignment horizontal="right" vertical="center"/>
    </xf>
    <xf numFmtId="0" fontId="4" fillId="2" borderId="3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4" fillId="2" borderId="31" xfId="2" applyFont="1" applyFill="1" applyBorder="1" applyAlignment="1">
      <alignment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37" fontId="4" fillId="2" borderId="1" xfId="4" applyNumberFormat="1" applyFont="1" applyFill="1" applyBorder="1" applyAlignment="1">
      <alignment horizontal="left" vertical="center" wrapText="1"/>
    </xf>
    <xf numFmtId="37" fontId="4" fillId="2" borderId="2" xfId="4" applyNumberFormat="1" applyFont="1" applyFill="1" applyBorder="1" applyAlignment="1">
      <alignment horizontal="left" vertical="center" wrapText="1"/>
    </xf>
    <xf numFmtId="37" fontId="4" fillId="2" borderId="3" xfId="4" applyNumberFormat="1" applyFont="1" applyFill="1" applyBorder="1" applyAlignment="1">
      <alignment horizontal="left" vertical="center" wrapText="1"/>
    </xf>
    <xf numFmtId="0" fontId="4" fillId="2" borderId="18" xfId="4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4" fontId="4" fillId="2" borderId="18" xfId="5" applyNumberFormat="1" applyFont="1" applyFill="1" applyBorder="1" applyAlignment="1">
      <alignment horizontal="right" vertical="center"/>
    </xf>
    <xf numFmtId="0" fontId="4" fillId="2" borderId="23" xfId="3" applyFont="1" applyFill="1" applyBorder="1" applyAlignment="1">
      <alignment horizontal="right" vertical="center"/>
    </xf>
    <xf numFmtId="0" fontId="4" fillId="2" borderId="23" xfId="3" applyFont="1" applyFill="1" applyBorder="1" applyAlignment="1">
      <alignment horizontal="center" vertical="center"/>
    </xf>
    <xf numFmtId="166" fontId="4" fillId="2" borderId="22" xfId="3" applyNumberFormat="1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right" vertical="center"/>
    </xf>
    <xf numFmtId="0" fontId="4" fillId="2" borderId="26" xfId="2" applyFont="1" applyFill="1" applyBorder="1" applyAlignment="1">
      <alignment horizontal="right" vertical="center"/>
    </xf>
    <xf numFmtId="0" fontId="4" fillId="2" borderId="4" xfId="4" applyFont="1" applyFill="1" applyBorder="1" applyAlignment="1">
      <alignment horizontal="left"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 wrapText="1"/>
    </xf>
    <xf numFmtId="0" fontId="4" fillId="2" borderId="26" xfId="4" applyFont="1" applyFill="1" applyBorder="1" applyAlignment="1">
      <alignment horizontal="center" vertical="center"/>
    </xf>
    <xf numFmtId="166" fontId="4" fillId="2" borderId="26" xfId="3" applyNumberFormat="1" applyFont="1" applyFill="1" applyBorder="1" applyAlignment="1">
      <alignment horizontal="center" vertical="center"/>
    </xf>
    <xf numFmtId="4" fontId="4" fillId="2" borderId="26" xfId="5" applyNumberFormat="1" applyFont="1" applyFill="1" applyBorder="1" applyAlignment="1">
      <alignment horizontal="right" vertical="center"/>
    </xf>
    <xf numFmtId="0" fontId="7" fillId="2" borderId="30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4" fillId="2" borderId="5" xfId="2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right" vertical="center"/>
    </xf>
    <xf numFmtId="4" fontId="4" fillId="2" borderId="6" xfId="2" applyNumberFormat="1" applyFont="1" applyFill="1" applyBorder="1" applyAlignment="1">
      <alignment horizontal="right" vertical="center"/>
    </xf>
    <xf numFmtId="0" fontId="4" fillId="2" borderId="32" xfId="4" applyFont="1" applyFill="1" applyBorder="1" applyAlignment="1">
      <alignment horizontal="right" vertical="center"/>
    </xf>
    <xf numFmtId="0" fontId="4" fillId="2" borderId="33" xfId="4" applyFont="1" applyFill="1" applyBorder="1" applyAlignment="1">
      <alignment horizontal="right" vertical="center"/>
    </xf>
    <xf numFmtId="10" fontId="4" fillId="2" borderId="34" xfId="4" applyNumberFormat="1" applyFont="1" applyFill="1" applyBorder="1" applyAlignment="1">
      <alignment horizontal="left" vertical="center"/>
    </xf>
    <xf numFmtId="4" fontId="4" fillId="2" borderId="34" xfId="4" applyNumberFormat="1" applyFont="1" applyFill="1" applyBorder="1" applyAlignment="1">
      <alignment horizontal="right" vertic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4" fontId="6" fillId="2" borderId="12" xfId="2" applyNumberFormat="1" applyFont="1" applyFill="1" applyBorder="1" applyAlignment="1">
      <alignment horizontal="right" vertical="center"/>
    </xf>
    <xf numFmtId="0" fontId="4" fillId="2" borderId="35" xfId="2" applyFont="1" applyFill="1" applyBorder="1" applyAlignment="1">
      <alignment vertical="center"/>
    </xf>
    <xf numFmtId="0" fontId="4" fillId="2" borderId="36" xfId="2" applyFont="1" applyFill="1" applyBorder="1" applyAlignment="1">
      <alignment vertical="center"/>
    </xf>
    <xf numFmtId="0" fontId="4" fillId="2" borderId="36" xfId="2" applyFont="1" applyFill="1" applyBorder="1" applyAlignment="1">
      <alignment horizontal="left" vertical="center"/>
    </xf>
    <xf numFmtId="0" fontId="4" fillId="2" borderId="37" xfId="2" applyFont="1" applyFill="1" applyBorder="1" applyAlignment="1">
      <alignment vertical="center"/>
    </xf>
    <xf numFmtId="0" fontId="4" fillId="2" borderId="32" xfId="2" applyFont="1" applyFill="1" applyBorder="1" applyAlignment="1">
      <alignment vertical="center"/>
    </xf>
    <xf numFmtId="0" fontId="4" fillId="2" borderId="33" xfId="2" applyFont="1" applyFill="1" applyBorder="1" applyAlignment="1">
      <alignment vertical="center"/>
    </xf>
    <xf numFmtId="0" fontId="4" fillId="2" borderId="34" xfId="2" applyFont="1" applyFill="1" applyBorder="1" applyAlignment="1">
      <alignment vertical="center"/>
    </xf>
    <xf numFmtId="0" fontId="4" fillId="2" borderId="32" xfId="2" applyFont="1" applyFill="1" applyBorder="1" applyAlignment="1">
      <alignment horizontal="right" vertical="center"/>
    </xf>
    <xf numFmtId="0" fontId="4" fillId="2" borderId="33" xfId="2" applyFont="1" applyFill="1" applyBorder="1" applyAlignment="1">
      <alignment horizontal="right" vertical="center"/>
    </xf>
    <xf numFmtId="0" fontId="4" fillId="2" borderId="34" xfId="2" applyFont="1" applyFill="1" applyBorder="1" applyAlignment="1">
      <alignment horizontal="right" vertical="center"/>
    </xf>
    <xf numFmtId="4" fontId="4" fillId="2" borderId="34" xfId="2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4" fontId="6" fillId="2" borderId="34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166" fontId="4" fillId="2" borderId="23" xfId="2" applyNumberFormat="1" applyFont="1" applyFill="1" applyBorder="1" applyAlignment="1">
      <alignment horizontal="center" vertical="center"/>
    </xf>
    <xf numFmtId="4" fontId="4" fillId="2" borderId="25" xfId="3" applyNumberFormat="1" applyFont="1" applyFill="1" applyBorder="1" applyAlignment="1">
      <alignment horizontal="right" vertical="center"/>
    </xf>
    <xf numFmtId="165" fontId="4" fillId="2" borderId="23" xfId="2" applyNumberFormat="1" applyFont="1" applyFill="1" applyBorder="1" applyAlignment="1">
      <alignment horizontal="center" vertical="center"/>
    </xf>
    <xf numFmtId="4" fontId="6" fillId="2" borderId="28" xfId="2" applyNumberFormat="1" applyFont="1" applyFill="1" applyBorder="1" applyAlignment="1">
      <alignment horizontal="right" vertical="center"/>
    </xf>
    <xf numFmtId="0" fontId="8" fillId="2" borderId="8" xfId="2" applyFont="1" applyFill="1" applyBorder="1" applyAlignment="1">
      <alignment vertical="center"/>
    </xf>
    <xf numFmtId="0" fontId="9" fillId="2" borderId="10" xfId="2" applyFont="1" applyFill="1" applyBorder="1" applyAlignment="1">
      <alignment vertical="center"/>
    </xf>
    <xf numFmtId="0" fontId="8" fillId="2" borderId="3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6" xfId="2" applyFont="1" applyFill="1" applyBorder="1" applyAlignment="1">
      <alignment horizontal="right" vertical="center"/>
    </xf>
    <xf numFmtId="4" fontId="4" fillId="2" borderId="16" xfId="2" applyNumberFormat="1" applyFont="1" applyFill="1" applyBorder="1" applyAlignment="1">
      <alignment horizontal="right" vertical="center"/>
    </xf>
    <xf numFmtId="0" fontId="4" fillId="2" borderId="32" xfId="2" applyFont="1" applyFill="1" applyBorder="1" applyAlignment="1">
      <alignment horizontal="right" vertical="center"/>
    </xf>
    <xf numFmtId="10" fontId="4" fillId="2" borderId="34" xfId="1" applyNumberFormat="1" applyFont="1" applyFill="1" applyBorder="1" applyAlignment="1">
      <alignment horizontal="left" vertical="center"/>
    </xf>
    <xf numFmtId="0" fontId="8" fillId="2" borderId="4" xfId="2" applyFont="1" applyFill="1" applyBorder="1" applyAlignment="1">
      <alignment vertical="center"/>
    </xf>
    <xf numFmtId="0" fontId="9" fillId="2" borderId="5" xfId="2" applyFont="1" applyFill="1" applyBorder="1" applyAlignment="1">
      <alignment vertical="center"/>
    </xf>
    <xf numFmtId="4" fontId="6" fillId="2" borderId="16" xfId="2" applyNumberFormat="1" applyFont="1" applyFill="1" applyBorder="1" applyAlignment="1">
      <alignment horizontal="right" vertical="center"/>
    </xf>
  </cellXfs>
  <cellStyles count="6">
    <cellStyle name="Normal" xfId="0" builtinId="0"/>
    <cellStyle name="Normal_COMPOSIÇÕES AEROPORTUÁRIAS" xfId="2"/>
    <cellStyle name="Normal_GO2007 01_003 001 00_Curva ABC" xfId="3"/>
    <cellStyle name="Normal_PLANILHA - Ampliação e Reforço da Pista 09-27 - Parnaíba" xfId="4"/>
    <cellStyle name="Porcentagem" xfId="1" builtinId="5"/>
    <cellStyle name="Separador de milhares_PLANILHA - Ampliação e Reforço da Pista 09-27 - Parnaíb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CE-3/01_OR&#199;AMENTOS/03_ORC%202010/1%20-%20ORC_Salvador/08_Fiscaliza&#231;&#227;o%20SBSV/Or&#231;amento/Vers&#227;o%20Licita&#231;&#227;o/OR&#199;AMENTO%20FISCALIZA&#199;&#195;O%20V4%2020jan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U"/>
      <sheetName val="TRDE"/>
      <sheetName val="FATOR K"/>
      <sheetName val="K1"/>
      <sheetName val="K2"/>
      <sheetName val="K3"/>
      <sheetName val="Salári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sqref="A1:K43"/>
    </sheetView>
  </sheetViews>
  <sheetFormatPr defaultRowHeight="15"/>
  <cols>
    <col min="1" max="1" width="7.5703125" customWidth="1"/>
    <col min="2" max="2" width="6" customWidth="1"/>
    <col min="3" max="3" width="6.140625" customWidth="1"/>
    <col min="4" max="4" width="13.5703125" customWidth="1"/>
    <col min="5" max="5" width="6.28515625" customWidth="1"/>
    <col min="6" max="6" width="6" customWidth="1"/>
    <col min="7" max="7" width="9" customWidth="1"/>
    <col min="8" max="8" width="7.85546875" customWidth="1"/>
    <col min="10" max="10" width="10.42578125" customWidth="1"/>
    <col min="11" max="11" width="10.140625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>
      <c r="A3" s="7"/>
      <c r="B3" s="8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1" ht="15.75" thickTop="1">
      <c r="A4" s="12" t="s">
        <v>2</v>
      </c>
      <c r="B4" s="13"/>
      <c r="C4" s="14" t="s">
        <v>3</v>
      </c>
      <c r="D4" s="15"/>
      <c r="E4" s="16"/>
      <c r="F4" s="16"/>
      <c r="G4" s="16"/>
      <c r="H4" s="16"/>
      <c r="I4" s="16"/>
      <c r="J4" s="17"/>
      <c r="K4" s="18" t="s">
        <v>4</v>
      </c>
    </row>
    <row r="5" spans="1:11" ht="15.75" thickBot="1">
      <c r="A5" s="19"/>
      <c r="B5" s="20"/>
      <c r="C5" s="21"/>
      <c r="D5" s="22"/>
      <c r="E5" s="22"/>
      <c r="F5" s="22"/>
      <c r="G5" s="22"/>
      <c r="H5" s="22"/>
      <c r="I5" s="22"/>
      <c r="J5" s="23"/>
      <c r="K5" s="24"/>
    </row>
    <row r="6" spans="1:11" ht="15.75" thickTop="1">
      <c r="A6" s="25" t="s">
        <v>2</v>
      </c>
      <c r="B6" s="26" t="s">
        <v>5</v>
      </c>
      <c r="C6" s="27"/>
      <c r="D6" s="28"/>
      <c r="E6" s="25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9" t="s">
        <v>12</v>
      </c>
    </row>
    <row r="7" spans="1:11">
      <c r="A7" s="30"/>
      <c r="B7" s="31"/>
      <c r="C7" s="32"/>
      <c r="D7" s="33"/>
      <c r="E7" s="30"/>
      <c r="F7" s="30"/>
      <c r="G7" s="30"/>
      <c r="H7" s="30"/>
      <c r="I7" s="30"/>
      <c r="J7" s="30"/>
      <c r="K7" s="34"/>
    </row>
    <row r="8" spans="1:11">
      <c r="A8" s="35"/>
      <c r="B8" s="36">
        <f>IF($A8&lt;&gt;"",VLOOKUP($A8,#REF!,2,FALSE),)</f>
        <v>0</v>
      </c>
      <c r="C8" s="37"/>
      <c r="D8" s="38"/>
      <c r="E8" s="39">
        <f>IF($A8&lt;&gt;"",VLOOKUP($A8,#REF!,3,FALSE),)</f>
        <v>0</v>
      </c>
      <c r="F8" s="40"/>
      <c r="G8" s="40"/>
      <c r="H8" s="40"/>
      <c r="I8" s="41">
        <f>IF($A8&lt;&gt;"",VLOOKUP($A8,#REF!,4,FALSE),)</f>
        <v>0</v>
      </c>
      <c r="J8" s="41">
        <f>IF($A8&lt;&gt;"",VLOOKUP($A8,#REF!,5,FALSE),)</f>
        <v>0</v>
      </c>
      <c r="K8" s="41">
        <f>ROUND(SUM(F8*G8*I8+F8*H8*J8),2)</f>
        <v>0</v>
      </c>
    </row>
    <row r="9" spans="1:11">
      <c r="A9" s="42"/>
      <c r="B9" s="43">
        <f>IF($A9&lt;&gt;"",VLOOKUP($A9,#REF!,2,FALSE),)</f>
        <v>0</v>
      </c>
      <c r="C9" s="44"/>
      <c r="D9" s="44"/>
      <c r="E9" s="45">
        <f>IF($A9&lt;&gt;"",VLOOKUP($A9,#REF!,3,FALSE),)</f>
        <v>0</v>
      </c>
      <c r="F9" s="46"/>
      <c r="G9" s="46"/>
      <c r="H9" s="46"/>
      <c r="I9" s="47">
        <f>IF($A9&lt;&gt;"",VLOOKUP($A9,#REF!,4,FALSE),)</f>
        <v>0</v>
      </c>
      <c r="J9" s="48">
        <f>IF($A9&lt;&gt;"",VLOOKUP($A9,#REF!,5,FALSE),)</f>
        <v>0</v>
      </c>
      <c r="K9" s="48">
        <f>ROUND(SUM(F9*G9*I9+F9*H9*J9),2)</f>
        <v>0</v>
      </c>
    </row>
    <row r="10" spans="1:11">
      <c r="A10" s="42"/>
      <c r="B10" s="49"/>
      <c r="C10" s="50"/>
      <c r="D10" s="50"/>
      <c r="E10" s="51"/>
      <c r="F10" s="46"/>
      <c r="G10" s="46"/>
      <c r="H10" s="46"/>
      <c r="I10" s="47"/>
      <c r="J10" s="46"/>
      <c r="K10" s="48"/>
    </row>
    <row r="11" spans="1:11">
      <c r="A11" s="42"/>
      <c r="B11" s="43"/>
      <c r="C11" s="44"/>
      <c r="D11" s="52"/>
      <c r="E11" s="53"/>
      <c r="F11" s="46"/>
      <c r="G11" s="46"/>
      <c r="H11" s="46"/>
      <c r="I11" s="54"/>
      <c r="J11" s="54"/>
      <c r="K11" s="54"/>
    </row>
    <row r="12" spans="1:11" ht="15.75" thickBot="1">
      <c r="A12" s="55" t="s">
        <v>13</v>
      </c>
      <c r="B12" s="56"/>
      <c r="C12" s="56"/>
      <c r="D12" s="56"/>
      <c r="E12" s="56"/>
      <c r="F12" s="56"/>
      <c r="G12" s="56"/>
      <c r="H12" s="56"/>
      <c r="I12" s="56"/>
      <c r="J12" s="57"/>
      <c r="K12" s="58">
        <f>SUM(K8:K11)</f>
        <v>0</v>
      </c>
    </row>
    <row r="13" spans="1:11" ht="16.5" thickTop="1" thickBot="1">
      <c r="A13" s="59"/>
      <c r="B13" s="60"/>
      <c r="C13" s="60"/>
      <c r="D13" s="60"/>
      <c r="E13" s="60"/>
      <c r="F13" s="60"/>
      <c r="G13" s="60"/>
      <c r="H13" s="60"/>
      <c r="I13" s="61"/>
      <c r="J13" s="61"/>
      <c r="K13" s="62"/>
    </row>
    <row r="14" spans="1:11" ht="15.75" thickTop="1">
      <c r="A14" s="29" t="s">
        <v>2</v>
      </c>
      <c r="B14" s="63" t="s">
        <v>14</v>
      </c>
      <c r="C14" s="64"/>
      <c r="D14" s="64"/>
      <c r="E14" s="64"/>
      <c r="F14" s="64"/>
      <c r="G14" s="65"/>
      <c r="H14" s="29" t="s">
        <v>6</v>
      </c>
      <c r="I14" s="63" t="s">
        <v>15</v>
      </c>
      <c r="J14" s="29" t="s">
        <v>16</v>
      </c>
      <c r="K14" s="29" t="s">
        <v>12</v>
      </c>
    </row>
    <row r="15" spans="1:11">
      <c r="A15" s="34"/>
      <c r="B15" s="66"/>
      <c r="C15" s="67"/>
      <c r="D15" s="67"/>
      <c r="E15" s="67"/>
      <c r="F15" s="67"/>
      <c r="G15" s="68"/>
      <c r="H15" s="34"/>
      <c r="I15" s="66"/>
      <c r="J15" s="34"/>
      <c r="K15" s="34"/>
    </row>
    <row r="16" spans="1:11">
      <c r="A16" s="35"/>
      <c r="B16" s="69"/>
      <c r="C16" s="70"/>
      <c r="D16" s="70"/>
      <c r="E16" s="70"/>
      <c r="F16" s="70"/>
      <c r="G16" s="71"/>
      <c r="H16" s="72">
        <f>IF($A16&lt;&gt;"",VLOOKUP($A16,#REF!,3,FALSE),)</f>
        <v>0</v>
      </c>
      <c r="I16" s="73">
        <v>0</v>
      </c>
      <c r="J16" s="74">
        <f>IF($A16&lt;&gt;"",VLOOKUP($A16,#REF!,4,FALSE),)</f>
        <v>0</v>
      </c>
      <c r="K16" s="74">
        <f>ROUND((I16*J16),2)</f>
        <v>0</v>
      </c>
    </row>
    <row r="17" spans="1:11">
      <c r="A17" s="75"/>
      <c r="B17" s="43"/>
      <c r="C17" s="44"/>
      <c r="D17" s="44"/>
      <c r="E17" s="44"/>
      <c r="F17" s="44"/>
      <c r="G17" s="52"/>
      <c r="H17" s="76">
        <f>IF($A17&lt;&gt;"",VLOOKUP($A17,#REF!,3,FALSE),)</f>
        <v>0</v>
      </c>
      <c r="I17" s="77">
        <v>0</v>
      </c>
      <c r="J17" s="75">
        <f>IF($A17&lt;&gt;"",VLOOKUP($A17,#REF!,4,FALSE),)</f>
        <v>0</v>
      </c>
      <c r="K17" s="42">
        <f>ROUND((I17*J17),2)</f>
        <v>0</v>
      </c>
    </row>
    <row r="18" spans="1:11">
      <c r="A18" s="75"/>
      <c r="B18" s="43"/>
      <c r="C18" s="44"/>
      <c r="D18" s="44"/>
      <c r="E18" s="44"/>
      <c r="F18" s="44"/>
      <c r="G18" s="52"/>
      <c r="H18" s="76">
        <f>IF($A18&lt;&gt;"",VLOOKUP($A18,#REF!,3,FALSE),)</f>
        <v>0</v>
      </c>
      <c r="I18" s="77">
        <f>ROUND(M18*N18*O18*P18,4)</f>
        <v>0</v>
      </c>
      <c r="J18" s="75">
        <f>IF($A18&lt;&gt;"",VLOOKUP($A18,#REF!,4,FALSE),)</f>
        <v>0</v>
      </c>
      <c r="K18" s="42">
        <f>ROUND((I18*J18),2)</f>
        <v>0</v>
      </c>
    </row>
    <row r="19" spans="1:11">
      <c r="A19" s="75"/>
      <c r="B19" s="43"/>
      <c r="C19" s="44"/>
      <c r="D19" s="44"/>
      <c r="E19" s="44"/>
      <c r="F19" s="44"/>
      <c r="G19" s="52"/>
      <c r="H19" s="76">
        <f>IF($A19&lt;&gt;"",VLOOKUP($A19,#REF!,3,FALSE),)</f>
        <v>0</v>
      </c>
      <c r="I19" s="77">
        <f>ROUND(M19*N19*O19*P19,4)</f>
        <v>0</v>
      </c>
      <c r="J19" s="75">
        <f>IF($A19&lt;&gt;"",VLOOKUP($A19,#REF!,4,FALSE),)</f>
        <v>0</v>
      </c>
      <c r="K19" s="42">
        <f>ROUND((I19*J19),2)</f>
        <v>0</v>
      </c>
    </row>
    <row r="20" spans="1:11">
      <c r="A20" s="78"/>
      <c r="B20" s="43"/>
      <c r="C20" s="44"/>
      <c r="D20" s="44"/>
      <c r="E20" s="44"/>
      <c r="F20" s="44"/>
      <c r="G20" s="52"/>
      <c r="H20" s="76">
        <f>IF($A20&lt;&gt;"",VLOOKUP($A20,#REF!,3,FALSE),)</f>
        <v>0</v>
      </c>
      <c r="I20" s="77">
        <f>ROUND(M20*N20*O20*P20,4)</f>
        <v>0</v>
      </c>
      <c r="J20" s="75">
        <f>IF($A20&lt;&gt;"",VLOOKUP($A20,#REF!,4,FALSE),)</f>
        <v>0</v>
      </c>
      <c r="K20" s="42">
        <f>ROUND((I20*J20),2)</f>
        <v>0</v>
      </c>
    </row>
    <row r="21" spans="1:11">
      <c r="A21" s="79"/>
      <c r="B21" s="80"/>
      <c r="C21" s="81"/>
      <c r="D21" s="81"/>
      <c r="E21" s="81"/>
      <c r="F21" s="81"/>
      <c r="G21" s="82"/>
      <c r="H21" s="83"/>
      <c r="I21" s="84"/>
      <c r="J21" s="85"/>
      <c r="K21" s="85"/>
    </row>
    <row r="22" spans="1:11">
      <c r="A22" s="86"/>
      <c r="B22" s="60"/>
      <c r="C22" s="60"/>
      <c r="D22" s="60"/>
      <c r="E22" s="60"/>
      <c r="F22" s="60"/>
      <c r="G22" s="62"/>
      <c r="H22" s="87" t="s">
        <v>17</v>
      </c>
      <c r="I22" s="88"/>
      <c r="J22" s="89"/>
      <c r="K22" s="90">
        <f>SUM(K16:K21)</f>
        <v>0</v>
      </c>
    </row>
    <row r="23" spans="1:11">
      <c r="A23" s="59"/>
      <c r="B23" s="60"/>
      <c r="C23" s="60"/>
      <c r="D23" s="60"/>
      <c r="E23" s="60"/>
      <c r="F23" s="60"/>
      <c r="G23" s="62"/>
      <c r="H23" s="91" t="s">
        <v>18</v>
      </c>
      <c r="I23" s="92"/>
      <c r="J23" s="93"/>
      <c r="K23" s="94">
        <f>ROUND(K22*J23,2)</f>
        <v>0</v>
      </c>
    </row>
    <row r="24" spans="1:11" ht="15.75" thickBot="1">
      <c r="A24" s="95"/>
      <c r="B24" s="21"/>
      <c r="C24" s="21"/>
      <c r="D24" s="21"/>
      <c r="E24" s="21"/>
      <c r="F24" s="21"/>
      <c r="G24" s="96"/>
      <c r="H24" s="55" t="s">
        <v>19</v>
      </c>
      <c r="I24" s="56"/>
      <c r="J24" s="57"/>
      <c r="K24" s="97">
        <f>K22+K23</f>
        <v>0</v>
      </c>
    </row>
    <row r="25" spans="1:11" ht="15.75" thickTop="1">
      <c r="A25" s="98"/>
      <c r="B25" s="99"/>
      <c r="C25" s="99"/>
      <c r="D25" s="99"/>
      <c r="E25" s="99"/>
      <c r="F25" s="99"/>
      <c r="G25" s="99"/>
      <c r="H25" s="99"/>
      <c r="I25" s="100"/>
      <c r="J25" s="100"/>
      <c r="K25" s="101"/>
    </row>
    <row r="26" spans="1:11">
      <c r="A26" s="102"/>
      <c r="B26" s="103"/>
      <c r="C26" s="103"/>
      <c r="D26" s="103"/>
      <c r="E26" s="103"/>
      <c r="F26" s="103"/>
      <c r="G26" s="104"/>
      <c r="H26" s="105" t="s">
        <v>20</v>
      </c>
      <c r="I26" s="106"/>
      <c r="J26" s="107"/>
      <c r="K26" s="108">
        <f>K12+K24</f>
        <v>0</v>
      </c>
    </row>
    <row r="27" spans="1:11">
      <c r="A27" s="102" t="s">
        <v>21</v>
      </c>
      <c r="B27" s="103"/>
      <c r="C27" s="109">
        <v>1</v>
      </c>
      <c r="D27" s="110"/>
      <c r="E27" s="110"/>
      <c r="F27" s="110"/>
      <c r="G27" s="111"/>
      <c r="H27" s="105" t="s">
        <v>22</v>
      </c>
      <c r="I27" s="106"/>
      <c r="J27" s="107"/>
      <c r="K27" s="112">
        <f>K26/C27</f>
        <v>0</v>
      </c>
    </row>
    <row r="28" spans="1:11" ht="15.75" thickBot="1">
      <c r="A28" s="59"/>
      <c r="B28" s="60"/>
      <c r="C28" s="60"/>
      <c r="D28" s="60"/>
      <c r="E28" s="60"/>
      <c r="F28" s="60"/>
      <c r="G28" s="60"/>
      <c r="H28" s="113"/>
      <c r="I28" s="113"/>
      <c r="J28" s="113"/>
      <c r="K28" s="62"/>
    </row>
    <row r="29" spans="1:11" ht="15.75" thickTop="1">
      <c r="A29" s="29" t="s">
        <v>2</v>
      </c>
      <c r="B29" s="26" t="s">
        <v>23</v>
      </c>
      <c r="C29" s="27"/>
      <c r="D29" s="27"/>
      <c r="E29" s="27"/>
      <c r="F29" s="27"/>
      <c r="G29" s="28"/>
      <c r="H29" s="29" t="s">
        <v>6</v>
      </c>
      <c r="I29" s="63" t="s">
        <v>24</v>
      </c>
      <c r="J29" s="29" t="s">
        <v>25</v>
      </c>
      <c r="K29" s="29" t="s">
        <v>26</v>
      </c>
    </row>
    <row r="30" spans="1:11">
      <c r="A30" s="34"/>
      <c r="B30" s="31"/>
      <c r="C30" s="32"/>
      <c r="D30" s="32"/>
      <c r="E30" s="32"/>
      <c r="F30" s="32"/>
      <c r="G30" s="33"/>
      <c r="H30" s="34"/>
      <c r="I30" s="66"/>
      <c r="J30" s="34"/>
      <c r="K30" s="34"/>
    </row>
    <row r="31" spans="1:11">
      <c r="A31" s="42"/>
      <c r="B31" s="43"/>
      <c r="C31" s="44"/>
      <c r="D31" s="44"/>
      <c r="E31" s="44"/>
      <c r="F31" s="44"/>
      <c r="G31" s="52"/>
      <c r="H31" s="51"/>
      <c r="I31" s="114"/>
      <c r="J31" s="48"/>
      <c r="K31" s="115">
        <f>ROUND(I31*J31,2)</f>
        <v>0</v>
      </c>
    </row>
    <row r="32" spans="1:11">
      <c r="A32" s="42"/>
      <c r="B32" s="43"/>
      <c r="C32" s="44"/>
      <c r="D32" s="44"/>
      <c r="E32" s="44"/>
      <c r="F32" s="44"/>
      <c r="G32" s="52"/>
      <c r="H32" s="51"/>
      <c r="I32" s="114"/>
      <c r="J32" s="48"/>
      <c r="K32" s="115">
        <f t="shared" ref="K32:K37" si="0">ROUND(I32*J32,2)</f>
        <v>0</v>
      </c>
    </row>
    <row r="33" spans="1:11">
      <c r="A33" s="42"/>
      <c r="B33" s="43"/>
      <c r="C33" s="44"/>
      <c r="D33" s="44"/>
      <c r="E33" s="44"/>
      <c r="F33" s="44"/>
      <c r="G33" s="52"/>
      <c r="H33" s="51"/>
      <c r="I33" s="114"/>
      <c r="J33" s="48"/>
      <c r="K33" s="115">
        <f t="shared" si="0"/>
        <v>0</v>
      </c>
    </row>
    <row r="34" spans="1:11">
      <c r="A34" s="42"/>
      <c r="B34" s="43"/>
      <c r="C34" s="44"/>
      <c r="D34" s="44"/>
      <c r="E34" s="44"/>
      <c r="F34" s="44"/>
      <c r="G34" s="52"/>
      <c r="H34" s="51"/>
      <c r="I34" s="114"/>
      <c r="J34" s="48"/>
      <c r="K34" s="115">
        <f t="shared" si="0"/>
        <v>0</v>
      </c>
    </row>
    <row r="35" spans="1:11">
      <c r="A35" s="42"/>
      <c r="B35" s="43"/>
      <c r="C35" s="44"/>
      <c r="D35" s="44"/>
      <c r="E35" s="44"/>
      <c r="F35" s="44"/>
      <c r="G35" s="52"/>
      <c r="H35" s="51"/>
      <c r="I35" s="114"/>
      <c r="J35" s="48"/>
      <c r="K35" s="115">
        <f t="shared" si="0"/>
        <v>0</v>
      </c>
    </row>
    <row r="36" spans="1:11">
      <c r="A36" s="42"/>
      <c r="B36" s="43"/>
      <c r="C36" s="44"/>
      <c r="D36" s="44"/>
      <c r="E36" s="44"/>
      <c r="F36" s="44"/>
      <c r="G36" s="52"/>
      <c r="H36" s="51"/>
      <c r="I36" s="114"/>
      <c r="J36" s="48"/>
      <c r="K36" s="115">
        <f t="shared" si="0"/>
        <v>0</v>
      </c>
    </row>
    <row r="37" spans="1:11">
      <c r="A37" s="42"/>
      <c r="B37" s="43"/>
      <c r="C37" s="44"/>
      <c r="D37" s="44"/>
      <c r="E37" s="44"/>
      <c r="F37" s="44"/>
      <c r="G37" s="52"/>
      <c r="H37" s="51"/>
      <c r="I37" s="114"/>
      <c r="J37" s="48"/>
      <c r="K37" s="115">
        <f t="shared" si="0"/>
        <v>0</v>
      </c>
    </row>
    <row r="38" spans="1:11">
      <c r="A38" s="42"/>
      <c r="B38" s="43"/>
      <c r="C38" s="44"/>
      <c r="D38" s="44"/>
      <c r="E38" s="44"/>
      <c r="F38" s="44"/>
      <c r="G38" s="52"/>
      <c r="H38" s="51"/>
      <c r="I38" s="116"/>
      <c r="J38" s="48"/>
      <c r="K38" s="115"/>
    </row>
    <row r="39" spans="1:11" ht="15.75" thickBot="1">
      <c r="A39" s="55" t="s">
        <v>27</v>
      </c>
      <c r="B39" s="56"/>
      <c r="C39" s="56"/>
      <c r="D39" s="56"/>
      <c r="E39" s="56"/>
      <c r="F39" s="56"/>
      <c r="G39" s="56"/>
      <c r="H39" s="56"/>
      <c r="I39" s="56"/>
      <c r="J39" s="57"/>
      <c r="K39" s="117">
        <f>SUM(K31:K38)</f>
        <v>0</v>
      </c>
    </row>
    <row r="40" spans="1:11" ht="15.75" thickTop="1">
      <c r="A40" s="118"/>
      <c r="B40" s="119"/>
      <c r="C40" s="119"/>
      <c r="D40" s="119"/>
      <c r="E40" s="119"/>
      <c r="F40" s="119"/>
      <c r="G40" s="119"/>
      <c r="H40" s="119"/>
      <c r="I40" s="60"/>
      <c r="J40" s="60"/>
      <c r="K40" s="62"/>
    </row>
    <row r="41" spans="1:11">
      <c r="A41" s="120"/>
      <c r="B41" s="121"/>
      <c r="C41" s="121"/>
      <c r="D41" s="121"/>
      <c r="E41" s="121"/>
      <c r="F41" s="121"/>
      <c r="G41" s="121"/>
      <c r="H41" s="121"/>
      <c r="I41" s="122" t="s">
        <v>28</v>
      </c>
      <c r="J41" s="122"/>
      <c r="K41" s="123">
        <f>K27+K39</f>
        <v>0</v>
      </c>
    </row>
    <row r="42" spans="1:11">
      <c r="A42" s="120"/>
      <c r="B42" s="121"/>
      <c r="C42" s="121"/>
      <c r="D42" s="121"/>
      <c r="E42" s="121"/>
      <c r="F42" s="121"/>
      <c r="G42" s="121"/>
      <c r="H42" s="121"/>
      <c r="I42" s="124" t="s">
        <v>29</v>
      </c>
      <c r="J42" s="125"/>
      <c r="K42" s="123">
        <f>ROUND(K41*J42,2)</f>
        <v>0</v>
      </c>
    </row>
    <row r="43" spans="1:11">
      <c r="A43" s="126"/>
      <c r="B43" s="127"/>
      <c r="C43" s="127"/>
      <c r="D43" s="127"/>
      <c r="E43" s="127"/>
      <c r="F43" s="127"/>
      <c r="G43" s="127"/>
      <c r="H43" s="127"/>
      <c r="I43" s="122" t="s">
        <v>30</v>
      </c>
      <c r="J43" s="122"/>
      <c r="K43" s="128">
        <f>K41+K42</f>
        <v>0</v>
      </c>
    </row>
  </sheetData>
  <mergeCells count="54">
    <mergeCell ref="B37:G37"/>
    <mergeCell ref="B38:G38"/>
    <mergeCell ref="A39:J39"/>
    <mergeCell ref="I41:J41"/>
    <mergeCell ref="I43:J43"/>
    <mergeCell ref="B31:G31"/>
    <mergeCell ref="B32:G32"/>
    <mergeCell ref="B33:G33"/>
    <mergeCell ref="B34:G34"/>
    <mergeCell ref="B35:G35"/>
    <mergeCell ref="B36:G36"/>
    <mergeCell ref="A29:A30"/>
    <mergeCell ref="B29:G30"/>
    <mergeCell ref="H29:H30"/>
    <mergeCell ref="I29:I30"/>
    <mergeCell ref="J29:J30"/>
    <mergeCell ref="K29:K30"/>
    <mergeCell ref="B21:G21"/>
    <mergeCell ref="H22:J22"/>
    <mergeCell ref="H23:I23"/>
    <mergeCell ref="H24:J24"/>
    <mergeCell ref="H26:J26"/>
    <mergeCell ref="H27:J27"/>
    <mergeCell ref="K14:K15"/>
    <mergeCell ref="B16:G16"/>
    <mergeCell ref="B17:G17"/>
    <mergeCell ref="B18:G18"/>
    <mergeCell ref="B19:G19"/>
    <mergeCell ref="B20:G20"/>
    <mergeCell ref="A12:J12"/>
    <mergeCell ref="A14:A15"/>
    <mergeCell ref="B14:G15"/>
    <mergeCell ref="H14:H15"/>
    <mergeCell ref="I14:I15"/>
    <mergeCell ref="J14:J15"/>
    <mergeCell ref="I6:I7"/>
    <mergeCell ref="J6:J7"/>
    <mergeCell ref="K6:K7"/>
    <mergeCell ref="B8:D8"/>
    <mergeCell ref="B9:D9"/>
    <mergeCell ref="B11:D11"/>
    <mergeCell ref="A6:A7"/>
    <mergeCell ref="B6:D7"/>
    <mergeCell ref="E6:E7"/>
    <mergeCell ref="F6:F7"/>
    <mergeCell ref="G6:G7"/>
    <mergeCell ref="H6:H7"/>
    <mergeCell ref="A1:K2"/>
    <mergeCell ref="A3:B3"/>
    <mergeCell ref="C3:I3"/>
    <mergeCell ref="J3:K3"/>
    <mergeCell ref="A4:B4"/>
    <mergeCell ref="D4:J5"/>
    <mergeCell ref="A5:B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I1409340</dc:creator>
  <cp:lastModifiedBy>I1409340</cp:lastModifiedBy>
  <dcterms:created xsi:type="dcterms:W3CDTF">2011-02-11T11:55:44Z</dcterms:created>
  <dcterms:modified xsi:type="dcterms:W3CDTF">2011-02-11T12:00:30Z</dcterms:modified>
</cp:coreProperties>
</file>