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075" windowHeight="9270"/>
  </bookViews>
  <sheets>
    <sheet name="PLANILHA" sheetId="1" r:id="rId1"/>
  </sheets>
  <externalReferences>
    <externalReference r:id="rId2"/>
    <externalReference r:id="rId3"/>
    <externalReference r:id="rId4"/>
  </externalReferences>
  <definedNames>
    <definedName name="__RET1">[1]Regula!$J$36</definedName>
    <definedName name="_RET1">[1]Regula!$J$36</definedName>
    <definedName name="anexo">#N/A</definedName>
    <definedName name="area_base">[1]Base!$U$40</definedName>
    <definedName name="_xlnm.Print_Area" localSheetId="0">PLANILHA!$B$1:$G$674</definedName>
    <definedName name="_xlnm.Print_Area">#REF!</definedName>
    <definedName name="_xlnm.Database">#REF!</definedName>
    <definedName name="erer">#N/A</definedName>
    <definedName name="Extenso">#N/A</definedName>
    <definedName name="inf">'[2]Orçamento Global'!$D$38</definedName>
    <definedName name="mo_base">[1]Base!$U$39</definedName>
    <definedName name="mo_sub_base">'[1]Sub-base'!$U$36</definedName>
    <definedName name="módulo1.Extenso">#N/A</definedName>
    <definedName name="QQ_2">#N/A</definedName>
    <definedName name="RBV">[3]Teor!$C$3:$C$7</definedName>
    <definedName name="REGULA">[1]Regula!$M$36</definedName>
    <definedName name="Teor">[3]Teor!$A$3:$A$7</definedName>
    <definedName name="_xlnm.Print_Titles" localSheetId="0">PLANILHA!$1:$8</definedName>
    <definedName name="Vazios">[3]Teor!$B$3:$B$7</definedName>
    <definedName name="WEWRWR">#N/A</definedName>
    <definedName name="XXX">#N/A</definedName>
  </definedNames>
  <calcPr calcId="125725"/>
</workbook>
</file>

<file path=xl/calcChain.xml><?xml version="1.0" encoding="utf-8"?>
<calcChain xmlns="http://schemas.openxmlformats.org/spreadsheetml/2006/main">
  <c r="G332" i="1"/>
  <c r="E292"/>
  <c r="E188"/>
  <c r="E187"/>
  <c r="E172"/>
  <c r="E170"/>
  <c r="E168"/>
  <c r="E167"/>
  <c r="E157"/>
  <c r="E154"/>
  <c r="E155" s="1"/>
  <c r="E153"/>
  <c r="E151"/>
  <c r="E150"/>
  <c r="E127"/>
  <c r="E125"/>
  <c r="E119"/>
  <c r="E113"/>
  <c r="E107"/>
  <c r="E105"/>
  <c r="E103"/>
  <c r="E97"/>
  <c r="E95"/>
  <c r="E84"/>
  <c r="E82"/>
  <c r="E80"/>
  <c r="E75" s="1"/>
  <c r="E79"/>
  <c r="G60"/>
  <c r="G669" s="1"/>
  <c r="E31"/>
  <c r="E27"/>
  <c r="E25"/>
  <c r="E23"/>
  <c r="E22"/>
  <c r="E21"/>
  <c r="E19"/>
  <c r="E76" l="1"/>
  <c r="G664"/>
  <c r="G671" s="1"/>
  <c r="G328" l="1"/>
  <c r="G670" s="1"/>
  <c r="G672" s="1"/>
  <c r="G673" l="1"/>
  <c r="G674" s="1"/>
</calcChain>
</file>

<file path=xl/sharedStrings.xml><?xml version="1.0" encoding="utf-8"?>
<sst xmlns="http://schemas.openxmlformats.org/spreadsheetml/2006/main" count="1703" uniqueCount="1266">
  <si>
    <t>INFRAERO</t>
  </si>
  <si>
    <t>Orçamento:</t>
  </si>
  <si>
    <t>Folha:</t>
  </si>
  <si>
    <t>Empresa Brasileira de Infra-Estrutura Aeroportuária</t>
  </si>
  <si>
    <t>OBRA/SERVIÇO:</t>
  </si>
  <si>
    <t>INFRA-ESTRUTURA DO NOVO COMPLEXO TERMINAL DO AEROPORTO INTERNACIONAL DE FLORIANÓPOLIS/HERCILIO LUZ</t>
  </si>
  <si>
    <t>COD. ENGEVIX</t>
  </si>
  <si>
    <t>ITEM</t>
  </si>
  <si>
    <t>DESCRIÇÃO</t>
  </si>
  <si>
    <t>UNID.</t>
  </si>
  <si>
    <t>QUANTIDADE</t>
  </si>
  <si>
    <t>PREÇO EM REAIS (R$)</t>
  </si>
  <si>
    <t>UNITÁRIO</t>
  </si>
  <si>
    <t>TOTAL</t>
  </si>
  <si>
    <t>PARTE I</t>
  </si>
  <si>
    <t>01</t>
  </si>
  <si>
    <t>SERVIÇOS PRELIMINARES</t>
  </si>
  <si>
    <t>01.01</t>
  </si>
  <si>
    <t>MOBILIZAÇÃO DE PESSOAL, MÁQUINAS E EQUIPAMENTOS</t>
  </si>
  <si>
    <t>CJ</t>
  </si>
  <si>
    <t>01.02</t>
  </si>
  <si>
    <t>DESMOBILIZAÇÃO DE PESSOAL, MÁQUINAS E EQUIPAMENTOS</t>
  </si>
  <si>
    <t>01.03</t>
  </si>
  <si>
    <t>ACESSO E ADEQUAÇÃO DAS ÁREAS DO CANTEIRO DE OBRAS</t>
  </si>
  <si>
    <t>01.03.01</t>
  </si>
  <si>
    <t>Limpeza do terreno, inclusive camada vegetal até 0,30 m de profundidade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</si>
  <si>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</si>
  <si>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01.03.02</t>
  </si>
  <si>
    <t>Carga e transporte do material de limpeza para a área de bota-fora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</si>
  <si>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</si>
  <si>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01.03.03</t>
  </si>
  <si>
    <t>Agulhamento de 5cm de pedra britada 3 e compactação não controlada</t>
  </si>
  <si>
    <t>01.03.03.01</t>
  </si>
  <si>
    <t>Transporte de pedra britada 3 - DMT 37,85km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</si>
  <si>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x km</t>
    </r>
  </si>
  <si>
    <t>01.03.04</t>
  </si>
  <si>
    <t>Espalhamento de 5cm de cascalho/pedra britada</t>
  </si>
  <si>
    <t>01.03.04.01</t>
  </si>
  <si>
    <t xml:space="preserve">Transporte de cascalho/pedra britada </t>
  </si>
  <si>
    <t>01.03.05</t>
  </si>
  <si>
    <t>Execução de Base BGS</t>
  </si>
  <si>
    <t>01.03.05.01</t>
  </si>
  <si>
    <t>Transporte de BGS</t>
  </si>
  <si>
    <t>01.03.06</t>
  </si>
  <si>
    <t>Execução de CBUQ</t>
  </si>
  <si>
    <t>01.03.06.01</t>
  </si>
  <si>
    <t>Transporte de CBUQ</t>
  </si>
  <si>
    <t>t x km</t>
  </si>
  <si>
    <t>01.03.07</t>
  </si>
  <si>
    <t>Cerca com alambrado e arame farpado</t>
  </si>
  <si>
    <t>m</t>
  </si>
  <si>
    <t>01.03.08</t>
  </si>
  <si>
    <t>Cerca de tela plástica de proteção pista e obra (Segurança Operacional)</t>
  </si>
  <si>
    <t>01.03.09</t>
  </si>
  <si>
    <t>Aterro com material de jazida</t>
  </si>
  <si>
    <t>01.03.09.01</t>
  </si>
  <si>
    <t>Transporte de material de jazida</t>
  </si>
  <si>
    <t>01.04</t>
  </si>
  <si>
    <t>INSTALAÇÃO DO CANTEIRO DE OBRAS</t>
  </si>
  <si>
    <t>01.04.01</t>
  </si>
  <si>
    <t>Escritório da Infraero</t>
  </si>
  <si>
    <t>m²</t>
  </si>
  <si>
    <t>01.04.02</t>
  </si>
  <si>
    <t>Escritório da Empreiteira</t>
  </si>
  <si>
    <t>01.04.03</t>
  </si>
  <si>
    <t xml:space="preserve">Almoxarifado central </t>
  </si>
  <si>
    <t>01.04.04</t>
  </si>
  <si>
    <t>Recrutamento e Seleção</t>
  </si>
  <si>
    <t>01.04.05</t>
  </si>
  <si>
    <t>Treinamento</t>
  </si>
  <si>
    <t>01.04.06</t>
  </si>
  <si>
    <t>Ambulatório  Médico</t>
  </si>
  <si>
    <t>01.04.07</t>
  </si>
  <si>
    <t>Segurança do Trabalho</t>
  </si>
  <si>
    <t>01.04.08</t>
  </si>
  <si>
    <t>Abastastecimento de Combustível</t>
  </si>
  <si>
    <t>01.04.09</t>
  </si>
  <si>
    <t>Oficina Manutenção Mecânica</t>
  </si>
  <si>
    <t>01.04.10</t>
  </si>
  <si>
    <t>Lavagem e Lubrificação</t>
  </si>
  <si>
    <t>01.04.11</t>
  </si>
  <si>
    <t>Laboratórios</t>
  </si>
  <si>
    <t>01.04.12</t>
  </si>
  <si>
    <t>Estação de Tratamento de Esgotos - ETE compacta</t>
  </si>
  <si>
    <t>cj</t>
  </si>
  <si>
    <t>01.04.13</t>
  </si>
  <si>
    <t>Refeitórios e Cozinha</t>
  </si>
  <si>
    <t>01.04.14</t>
  </si>
  <si>
    <t>Lazer</t>
  </si>
  <si>
    <t>01.04.15</t>
  </si>
  <si>
    <t>Espaço sociocultural</t>
  </si>
  <si>
    <t>01.04.16</t>
  </si>
  <si>
    <t>Manutenção Interna</t>
  </si>
  <si>
    <t>01.04.17</t>
  </si>
  <si>
    <t>Sanitário Vestiário</t>
  </si>
  <si>
    <t>01.04.18</t>
  </si>
  <si>
    <t>Alojamento</t>
  </si>
  <si>
    <t>01.04.19</t>
  </si>
  <si>
    <t>Portões</t>
  </si>
  <si>
    <t>01.04.20</t>
  </si>
  <si>
    <t xml:space="preserve">Guarita </t>
  </si>
  <si>
    <t>01.05</t>
  </si>
  <si>
    <t>PLACA DE OBRA</t>
  </si>
  <si>
    <t>UN</t>
  </si>
  <si>
    <t>01.06</t>
  </si>
  <si>
    <t>MANUTENÇÃO DO CANTEIRO DE OBRAS</t>
  </si>
  <si>
    <t>MÊS</t>
  </si>
  <si>
    <t>01.07</t>
  </si>
  <si>
    <t>ADMINISTRAÇÃO LOCAL</t>
  </si>
  <si>
    <t>SubTotal Parte I</t>
  </si>
  <si>
    <t>PARTE II</t>
  </si>
  <si>
    <t>02</t>
  </si>
  <si>
    <t>INFRAESTRUTURA - TERRAPLENAGEM</t>
  </si>
  <si>
    <t>02.01</t>
  </si>
  <si>
    <t>Pistas de Taxi</t>
  </si>
  <si>
    <t>02.01.01</t>
  </si>
  <si>
    <t>Limpeza do Terreno</t>
  </si>
  <si>
    <t>02.01.01.02</t>
  </si>
  <si>
    <t>02.01.02</t>
  </si>
  <si>
    <t>02.01.01.03</t>
  </si>
  <si>
    <t>Carga e transporte do material de limpeza - (dmt = 1km)</t>
  </si>
  <si>
    <t>02.03</t>
  </si>
  <si>
    <t>Escavações</t>
  </si>
  <si>
    <t>02.03.01</t>
  </si>
  <si>
    <t>02.01.02.01</t>
  </si>
  <si>
    <t>Escavação ,Carga e Transporte de solo compressível até 1,20m de profundidade - (dmt = 1km)</t>
  </si>
  <si>
    <t>02.03.02</t>
  </si>
  <si>
    <t>02.01.02.02</t>
  </si>
  <si>
    <r>
      <t>Escavação ,Carga e Transporte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de material de 1ª e 2ª cat. - (dmt = 1km)</t>
    </r>
  </si>
  <si>
    <t>02.03.03</t>
  </si>
  <si>
    <t>02.01.02.03</t>
  </si>
  <si>
    <t>Fornecimento de material de 1ª categoria</t>
  </si>
  <si>
    <t>02.01.02.03.01</t>
  </si>
  <si>
    <t>Transporte de material de 1ª categoria</t>
  </si>
  <si>
    <t>02.05</t>
  </si>
  <si>
    <t>02.01.03</t>
  </si>
  <si>
    <t>Aterro</t>
  </si>
  <si>
    <t>02.05.01</t>
  </si>
  <si>
    <t>02.01.03.01</t>
  </si>
  <si>
    <t>Aterro Lançado, GC ≥ 95% Proctor Modificado</t>
  </si>
  <si>
    <t>02.01.03.02</t>
  </si>
  <si>
    <t>Aterro Compactado, GC ≥ 95% Proctor Modificado</t>
  </si>
  <si>
    <t>02.01.03.03</t>
  </si>
  <si>
    <t>Fundação de Aterro com Pedra tipo Rachão</t>
  </si>
  <si>
    <t>02.01.03.03.01</t>
  </si>
  <si>
    <t>Transporte de pedra tipo rachão</t>
  </si>
  <si>
    <t>02.01.03.04</t>
  </si>
  <si>
    <t>Fechamento da Camada de Rachão com bica corrida de esp. 5cm</t>
  </si>
  <si>
    <t>02.01.03.04.01</t>
  </si>
  <si>
    <t>Transporte de pedra tipo bica corrida</t>
  </si>
  <si>
    <t>02.01.03.05</t>
  </si>
  <si>
    <t>Aterro Lançado, GC ≥ 95% Proctor Modificado - Noturno</t>
  </si>
  <si>
    <t>02.01.03.06</t>
  </si>
  <si>
    <t>Aterro Compactado, GC ≥ 95% Proctor Modificado - Noturno</t>
  </si>
  <si>
    <t>02.02</t>
  </si>
  <si>
    <t>Pátio de Aeronaves (Pista de Taxi "E" / TPS / CUT)</t>
  </si>
  <si>
    <t>02.02.01</t>
  </si>
  <si>
    <t>02.02.01.01</t>
  </si>
  <si>
    <t>02.02.01.02</t>
  </si>
  <si>
    <t>02.02.02</t>
  </si>
  <si>
    <t>02.02.02.01</t>
  </si>
  <si>
    <t>02.02.02.02</t>
  </si>
  <si>
    <t>02.02.02.02.01</t>
  </si>
  <si>
    <t>02.02.03</t>
  </si>
  <si>
    <t>02.02.03.01</t>
  </si>
  <si>
    <t>02.05.02</t>
  </si>
  <si>
    <t>02.02.03.02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</si>
  <si>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</si>
  <si>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02.02.03.03</t>
  </si>
  <si>
    <t xml:space="preserve">Fundação de Aterro com Pedra tipo Rachão </t>
  </si>
  <si>
    <t>02.02.03.03.01</t>
  </si>
  <si>
    <t>02.02.03.04</t>
  </si>
  <si>
    <t xml:space="preserve">Fundação de Aterro com Areia Lavada </t>
  </si>
  <si>
    <t>02.02.03.04.01</t>
  </si>
  <si>
    <t>Transporte de areia lavada</t>
  </si>
  <si>
    <t>02.02.03.05</t>
  </si>
  <si>
    <t>02.02.03.05.01</t>
  </si>
  <si>
    <t>Sistema Viário</t>
  </si>
  <si>
    <t>02.03.01.01</t>
  </si>
  <si>
    <t>02.03.01.02</t>
  </si>
  <si>
    <t>02.03.02.01</t>
  </si>
  <si>
    <t>02.03.02.02</t>
  </si>
  <si>
    <t>02.03.02.03</t>
  </si>
  <si>
    <t>02.03.02.03.01</t>
  </si>
  <si>
    <t>02.03.03.01</t>
  </si>
  <si>
    <t xml:space="preserve">Aterro Lançado, GC ≥ 100% Proctor Normal </t>
  </si>
  <si>
    <t>02.03.03.02</t>
  </si>
  <si>
    <t>Aterro Compactado, GC ≥ 100% Proctor Normal</t>
  </si>
  <si>
    <t>02.03.03.03</t>
  </si>
  <si>
    <t>02.03.03.03.01</t>
  </si>
  <si>
    <t>02.03.03.04</t>
  </si>
  <si>
    <t>02.03.03.04.01</t>
  </si>
  <si>
    <t>02.03.04</t>
  </si>
  <si>
    <t>Área de Bota-Fora</t>
  </si>
  <si>
    <t>02.03.04.01</t>
  </si>
  <si>
    <t xml:space="preserve">Espalhamento/Regularização/Compactação de mat. em bota-fora </t>
  </si>
  <si>
    <t>02.03.04.02</t>
  </si>
  <si>
    <t>Plantio de Grama</t>
  </si>
  <si>
    <t>05.02</t>
  </si>
  <si>
    <t>03</t>
  </si>
  <si>
    <t>PAVIMENTAÇÃO</t>
  </si>
  <si>
    <t>05.02.100.01</t>
  </si>
  <si>
    <t>03.01</t>
  </si>
  <si>
    <t>Regularização do Subleito (Fornecimento e Execução)</t>
  </si>
  <si>
    <t>05.02.100.01.01</t>
  </si>
  <si>
    <t>03.01.01</t>
  </si>
  <si>
    <t xml:space="preserve">Regularização do Subleito </t>
  </si>
  <si>
    <t>05.02.100.02</t>
  </si>
  <si>
    <t>03.02</t>
  </si>
  <si>
    <t>Guias (Fornecimento e Execução)</t>
  </si>
  <si>
    <t>05.02.100.02.01</t>
  </si>
  <si>
    <t>03.02.01</t>
  </si>
  <si>
    <t>Fornecimento e Assentamento de Guias de Concreto, inclusive escoras de concreto</t>
  </si>
  <si>
    <t>05.02.100.02.02</t>
  </si>
  <si>
    <t>03.02.02</t>
  </si>
  <si>
    <t>Fornecimento e Assentamento de Guias de Concreto para Travamento de Pavimento Intertravado, inclusive escoras de concreto</t>
  </si>
  <si>
    <t>05.02.100.03</t>
  </si>
  <si>
    <t>03.03</t>
  </si>
  <si>
    <t>Sarjetas (Fornecimento e Execução)</t>
  </si>
  <si>
    <t>05.02.100.03.01</t>
  </si>
  <si>
    <t>03.03.01</t>
  </si>
  <si>
    <t>Fornecimento e Aplicação de Sarjetas Pré-Moldadas com concreto fck=30 Mpa, inclusive lastro com especificações indicadas em projeto</t>
  </si>
  <si>
    <t>05.02.100.04</t>
  </si>
  <si>
    <t>03.04</t>
  </si>
  <si>
    <t>Calçadas (Fornecimento e Execução)</t>
  </si>
  <si>
    <t>05.02.100.04.01</t>
  </si>
  <si>
    <t>03.04.01</t>
  </si>
  <si>
    <t>Execução de passeio em concreto fck=15MPa e h=7cm, com juntas secas a cada 1,00m, inclusive 5cm de brita para base do passeio, de acordo com especificações de projeto</t>
  </si>
  <si>
    <t>05.02.100.06</t>
  </si>
  <si>
    <t>03.05</t>
  </si>
  <si>
    <t>Sub-bases e Bases (Fornecimento e Execução)</t>
  </si>
  <si>
    <t>05.02.100.06.02</t>
  </si>
  <si>
    <t>03.05.01</t>
  </si>
  <si>
    <t>Fornecimento e Aplicação de Base e Sub-base em Brita Graduada Simples com CBR ≥ 80%</t>
  </si>
  <si>
    <t>03.05.01.01</t>
  </si>
  <si>
    <t>Transporte de Brita Graduada Simples DMT 37,85km</t>
  </si>
  <si>
    <t>03.05.02</t>
  </si>
  <si>
    <t>Fornecimento e Aplicação de Base e Sub-base em Brita Graduada Simples com CBR ≥ 80% - Noturno</t>
  </si>
  <si>
    <t>03.05.02.01</t>
  </si>
  <si>
    <t>Transporte de Brita Graduada Simples DMT 37,85km -Noturno</t>
  </si>
  <si>
    <t>05.02.100.06.03</t>
  </si>
  <si>
    <t>03.05.03</t>
  </si>
  <si>
    <t>Fornecimento e Aplicação de Base em Brita Graduada Tratada com Cimento com CBR ≥ 80%</t>
  </si>
  <si>
    <t>03.05.03.01</t>
  </si>
  <si>
    <t>Transporte de Brita Graduada Tratada com Cimento DMT 37,85km</t>
  </si>
  <si>
    <t>03.05.04</t>
  </si>
  <si>
    <t>Fornecimento e Aplicação de Base em Brita Graduada Tratada com Cimento com CBR ≥ 80% - Noturno</t>
  </si>
  <si>
    <t>03.05.04.01</t>
  </si>
  <si>
    <t xml:space="preserve">  Transporte de Brita Graduada Tratada com Cimento DMT 37,85 km -Noturno </t>
  </si>
  <si>
    <t>05.02.100.06.04</t>
  </si>
  <si>
    <t>03.05.05</t>
  </si>
  <si>
    <t>Fornecimento e Aplicação de Camada de Alívio de Tensão - SAMI</t>
  </si>
  <si>
    <t>05.02.100.07</t>
  </si>
  <si>
    <t>03.06</t>
  </si>
  <si>
    <t>Imprimações (Fornecimento e Execução)</t>
  </si>
  <si>
    <t>05.02.100.07.01</t>
  </si>
  <si>
    <t>03.06.01</t>
  </si>
  <si>
    <t>Imprimadura Impermeabilizante</t>
  </si>
  <si>
    <t>05.02.100.07.02</t>
  </si>
  <si>
    <t>03.06.02</t>
  </si>
  <si>
    <t>Pintura Ligante</t>
  </si>
  <si>
    <t>05.02.200</t>
  </si>
  <si>
    <t>03.07</t>
  </si>
  <si>
    <t>Revestimentos</t>
  </si>
  <si>
    <t>05.02.200.01</t>
  </si>
  <si>
    <t>03.07.01</t>
  </si>
  <si>
    <t>05.02.200.01.01</t>
  </si>
  <si>
    <t>03.07.01.01</t>
  </si>
  <si>
    <t>Concreto Betuminoso Usinado à Quente modificado com polímeros (CBUQ)</t>
  </si>
  <si>
    <t>03.07.01.01.01</t>
  </si>
  <si>
    <t>05.02.200.01.02</t>
  </si>
  <si>
    <t>03.07.01.02</t>
  </si>
  <si>
    <t>Concreto Betuminoso Usinado à Quente(BINDER)</t>
  </si>
  <si>
    <t>03.07.01.02.01</t>
  </si>
  <si>
    <t>Transporte de CBUQ (BINDER)</t>
  </si>
  <si>
    <t>03.07.01.03</t>
  </si>
  <si>
    <t>Concreto Betuminoso Usinado à Quente modificado com polímeros (CBUQ) - Noturno</t>
  </si>
  <si>
    <t>03.07.01.03.01</t>
  </si>
  <si>
    <t>Transporte de CBUQ - Noturno</t>
  </si>
  <si>
    <t>05.02.300</t>
  </si>
  <si>
    <t>03.08</t>
  </si>
  <si>
    <t>Pavimento Rígido de Concreto (Fornecimento e Execução)</t>
  </si>
  <si>
    <t>05.02.300.01</t>
  </si>
  <si>
    <t>03.08.01</t>
  </si>
  <si>
    <t>Aços</t>
  </si>
  <si>
    <t>05.02.300.01.01</t>
  </si>
  <si>
    <t>03.08.01.01</t>
  </si>
  <si>
    <r>
      <t xml:space="preserve">Barras de transferência Aço CA-25 - </t>
    </r>
    <r>
      <rPr>
        <sz val="10"/>
        <color theme="1"/>
        <rFont val="GreekC"/>
      </rPr>
      <t>φ</t>
    </r>
    <r>
      <rPr>
        <sz val="10"/>
        <color theme="1"/>
        <rFont val="Calibri"/>
        <family val="2"/>
        <scheme val="minor"/>
      </rPr>
      <t xml:space="preserve"> = 40mm</t>
    </r>
  </si>
  <si>
    <t>kg</t>
  </si>
  <si>
    <t>05.02.300.01.02</t>
  </si>
  <si>
    <t>03.08.01.02</t>
  </si>
  <si>
    <r>
      <t xml:space="preserve">Barras de ligação Aço CA-50 - </t>
    </r>
    <r>
      <rPr>
        <sz val="10"/>
        <color theme="1"/>
        <rFont val="Calibri"/>
        <family val="2"/>
      </rPr>
      <t xml:space="preserve">φ = </t>
    </r>
    <r>
      <rPr>
        <sz val="10"/>
        <color theme="1"/>
        <rFont val="Calibri"/>
        <family val="2"/>
        <scheme val="minor"/>
      </rPr>
      <t>16mm</t>
    </r>
  </si>
  <si>
    <t>05.02.300.01.03</t>
  </si>
  <si>
    <t>03.08.01.03</t>
  </si>
  <si>
    <t>Tela soldada Q-246</t>
  </si>
  <si>
    <t>03.08.01.04</t>
  </si>
  <si>
    <t>Aço p/ Apoio CA-50 - φ = 16mm</t>
  </si>
  <si>
    <t>05.02.300.02</t>
  </si>
  <si>
    <t>03.08.02</t>
  </si>
  <si>
    <t>Concreto</t>
  </si>
  <si>
    <t>05.02.300.02.01</t>
  </si>
  <si>
    <t>03.08.02.01</t>
  </si>
  <si>
    <r>
      <t>Fornecimento e Aplicação de Concreto F</t>
    </r>
    <r>
      <rPr>
        <vertAlign val="subscript"/>
        <sz val="10"/>
        <color theme="1"/>
        <rFont val="Calibri"/>
        <family val="2"/>
        <scheme val="minor"/>
      </rPr>
      <t>ctmk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 xml:space="preserve"> 5,0 Mpa, para execução de pavimento em placas de concreto, inclusive cura e forma </t>
    </r>
  </si>
  <si>
    <t>05.02.300.03</t>
  </si>
  <si>
    <t>03.08.03</t>
  </si>
  <si>
    <t>Juntas</t>
  </si>
  <si>
    <t>05.02.300.03.01</t>
  </si>
  <si>
    <t>03.08.03.01</t>
  </si>
  <si>
    <t xml:space="preserve">Serragem com serra circular diamantada com espessura de 3,0mm e profundidade de 80 a 120mm, incluindo limpeza de junta com remoção da nata decorrente da serragem </t>
  </si>
  <si>
    <t>05.02.300.03.02</t>
  </si>
  <si>
    <t>03.08.03.02</t>
  </si>
  <si>
    <t xml:space="preserve">Serragem com serra circular diamantada com espessura de 6,0mm e profundidade de 24mm, incluindo limpeza de junta com remoção da nata decorrente da serragem </t>
  </si>
  <si>
    <t>05.02.300.03.03</t>
  </si>
  <si>
    <t>03.08.03.03</t>
  </si>
  <si>
    <t>Selagem de juntas de pavimento, conforme desenho de detalhes</t>
  </si>
  <si>
    <t>05.02.300.04</t>
  </si>
  <si>
    <t>03.08.04</t>
  </si>
  <si>
    <t>Pavimento Articulado de Concreto</t>
  </si>
  <si>
    <t>05.02.300.04.01</t>
  </si>
  <si>
    <t>03.08.04.01</t>
  </si>
  <si>
    <t>Fornecimento e Aplicação de Blocos de concreto intertravados e=8cm (Tráfego Médio), incluindo execução de camada de assentamento em Areia e=3cm</t>
  </si>
  <si>
    <t>04</t>
  </si>
  <si>
    <t>INFRAESTRUTURA - DRENAGEM</t>
  </si>
  <si>
    <t>04.01</t>
  </si>
  <si>
    <t>Demolições</t>
  </si>
  <si>
    <t>04.01.01</t>
  </si>
  <si>
    <t>Demolição de dispositivos</t>
  </si>
  <si>
    <t>04.02</t>
  </si>
  <si>
    <t>Valetas Retangulares e Trapezoidais de Concreto - VRC e VTC</t>
  </si>
  <si>
    <t>04.02.01</t>
  </si>
  <si>
    <t xml:space="preserve">Valetas Retangulares de Concreto - VRC </t>
  </si>
  <si>
    <t>04.02.01.01</t>
  </si>
  <si>
    <t>VRC-2</t>
  </si>
  <si>
    <t>04.02.01.02</t>
  </si>
  <si>
    <t>VRC-3</t>
  </si>
  <si>
    <t>04.02.01.03</t>
  </si>
  <si>
    <t>VRC-4</t>
  </si>
  <si>
    <t>02.01.04</t>
  </si>
  <si>
    <t>04.02.01.04</t>
  </si>
  <si>
    <t>VRC-5</t>
  </si>
  <si>
    <t>02.01.05</t>
  </si>
  <si>
    <t>04.02.01.05</t>
  </si>
  <si>
    <t>VRC-6</t>
  </si>
  <si>
    <t>04.02.02</t>
  </si>
  <si>
    <t xml:space="preserve">Valetas Trapezoidal de Concreto - VTC </t>
  </si>
  <si>
    <t>04.02.02.01</t>
  </si>
  <si>
    <t>VTC-2</t>
  </si>
  <si>
    <t>04.02.02.02</t>
  </si>
  <si>
    <t>VTC-5</t>
  </si>
  <si>
    <t>04.02.02.03</t>
  </si>
  <si>
    <t>VTC-6</t>
  </si>
  <si>
    <t>02.02.05</t>
  </si>
  <si>
    <t>04.02.02.04</t>
  </si>
  <si>
    <t>VTC-8</t>
  </si>
  <si>
    <t>02.02.06</t>
  </si>
  <si>
    <t>04.02.02.05</t>
  </si>
  <si>
    <t>VTC-9</t>
  </si>
  <si>
    <t>02.02.07</t>
  </si>
  <si>
    <t>04.02.02.06</t>
  </si>
  <si>
    <t>VTC-10</t>
  </si>
  <si>
    <t>02.02.08</t>
  </si>
  <si>
    <t>04.02.02.07</t>
  </si>
  <si>
    <t>VTC-11</t>
  </si>
  <si>
    <t>04.03</t>
  </si>
  <si>
    <t>Canaletas Retangulares de Concreto - CRC</t>
  </si>
  <si>
    <t>04.03.01</t>
  </si>
  <si>
    <t>CRC-1</t>
  </si>
  <si>
    <t>04.03.02</t>
  </si>
  <si>
    <t>CRC-2</t>
  </si>
  <si>
    <t>04.03.03</t>
  </si>
  <si>
    <t>CRC-3</t>
  </si>
  <si>
    <t>04.03.04</t>
  </si>
  <si>
    <t>CRC-4</t>
  </si>
  <si>
    <t>04.04</t>
  </si>
  <si>
    <t>Galeria subterrânea de concreto armado</t>
  </si>
  <si>
    <t>04.04.01</t>
  </si>
  <si>
    <t>Galeria</t>
  </si>
  <si>
    <t>04.05</t>
  </si>
  <si>
    <t>Sarjetões</t>
  </si>
  <si>
    <t>04.05.01</t>
  </si>
  <si>
    <t>04.06</t>
  </si>
  <si>
    <t>Gárgulas Duplas - GD</t>
  </si>
  <si>
    <t>05.01</t>
  </si>
  <si>
    <t>04.06.01</t>
  </si>
  <si>
    <t>unid</t>
  </si>
  <si>
    <t>04.07</t>
  </si>
  <si>
    <t>Boca de Lobo Dupla - BLD</t>
  </si>
  <si>
    <t>06.01</t>
  </si>
  <si>
    <t>04.07.01</t>
  </si>
  <si>
    <t>BLD</t>
  </si>
  <si>
    <t>04.08</t>
  </si>
  <si>
    <t>Caixa com grelha - CGR</t>
  </si>
  <si>
    <t>07.01</t>
  </si>
  <si>
    <t>04.08.01</t>
  </si>
  <si>
    <t>CGR</t>
  </si>
  <si>
    <t>04.09</t>
  </si>
  <si>
    <t>Poços de Visita - PV</t>
  </si>
  <si>
    <t>08.01</t>
  </si>
  <si>
    <t>04.09.01</t>
  </si>
  <si>
    <t>PV-1 Leste</t>
  </si>
  <si>
    <t>08.02</t>
  </si>
  <si>
    <t>04.09.02</t>
  </si>
  <si>
    <t>PV-1 Oeste</t>
  </si>
  <si>
    <t>08.03</t>
  </si>
  <si>
    <t>04.09.03</t>
  </si>
  <si>
    <t>PV-2</t>
  </si>
  <si>
    <t>08.04</t>
  </si>
  <si>
    <t>04.09.04</t>
  </si>
  <si>
    <t>PV-3</t>
  </si>
  <si>
    <t>08.05</t>
  </si>
  <si>
    <t>04.09.05</t>
  </si>
  <si>
    <t>PV-4</t>
  </si>
  <si>
    <t>04.10</t>
  </si>
  <si>
    <t>Dispositivos de Amortecimento de Bueiros - DAB</t>
  </si>
  <si>
    <t>09.01</t>
  </si>
  <si>
    <t>04.10.01</t>
  </si>
  <si>
    <t>DAB-2</t>
  </si>
  <si>
    <t>04.11</t>
  </si>
  <si>
    <t>Dispositivos de Amortecimento de Valetas - DAV</t>
  </si>
  <si>
    <t>10.01</t>
  </si>
  <si>
    <t>04.11.01</t>
  </si>
  <si>
    <t>DAV-1</t>
  </si>
  <si>
    <t>04.12</t>
  </si>
  <si>
    <t>Vala de Amortecimento</t>
  </si>
  <si>
    <t>11.01</t>
  </si>
  <si>
    <t>04.12.01</t>
  </si>
  <si>
    <t>Vala Oeste 1</t>
  </si>
  <si>
    <t>11.02</t>
  </si>
  <si>
    <t>04.12.02</t>
  </si>
  <si>
    <t>Vala Oeste 2</t>
  </si>
  <si>
    <t>11.03</t>
  </si>
  <si>
    <t>04.12.03</t>
  </si>
  <si>
    <t>Vala Leste</t>
  </si>
  <si>
    <t>11.04</t>
  </si>
  <si>
    <t>04.12.04</t>
  </si>
  <si>
    <t>Vala Sul</t>
  </si>
  <si>
    <t>04.13</t>
  </si>
  <si>
    <t>Drenos Longitudinais Profundos - DLP</t>
  </si>
  <si>
    <t>12.01</t>
  </si>
  <si>
    <t>04.13.01</t>
  </si>
  <si>
    <t>DLP-1</t>
  </si>
  <si>
    <t>12.02</t>
  </si>
  <si>
    <t>04.13.02</t>
  </si>
  <si>
    <t>DLP-2</t>
  </si>
  <si>
    <t>04.14</t>
  </si>
  <si>
    <t>Drenos Longitudinais Rasos - DLR</t>
  </si>
  <si>
    <t>13.01</t>
  </si>
  <si>
    <t>04.14.01</t>
  </si>
  <si>
    <t>DLR-1 (cego)</t>
  </si>
  <si>
    <t>13.02</t>
  </si>
  <si>
    <t>04.14.02</t>
  </si>
  <si>
    <t>DLR-2</t>
  </si>
  <si>
    <t>04.15</t>
  </si>
  <si>
    <t>Boca de Saída de Dreno - BSD</t>
  </si>
  <si>
    <t>14.01</t>
  </si>
  <si>
    <t>04.15.01</t>
  </si>
  <si>
    <t>BSD</t>
  </si>
  <si>
    <t xml:space="preserve">un </t>
  </si>
  <si>
    <t>04.16</t>
  </si>
  <si>
    <t>Bueiros Tubulares de Concreto</t>
  </si>
  <si>
    <t>15.01</t>
  </si>
  <si>
    <t>04.16.01</t>
  </si>
  <si>
    <t>Bueiros Tubulares de Concreto Assentados em Berço de Brita</t>
  </si>
  <si>
    <t>15.01.01</t>
  </si>
  <si>
    <t>04.16.01.02</t>
  </si>
  <si>
    <r>
      <t xml:space="preserve">BSTC </t>
    </r>
    <r>
      <rPr>
        <sz val="10"/>
        <color theme="1"/>
        <rFont val="Calibri"/>
        <family val="2"/>
      </rPr>
      <t>φ 0,60 - PA-2</t>
    </r>
  </si>
  <si>
    <t>15.01.02</t>
  </si>
  <si>
    <t>04.16.01.03</t>
  </si>
  <si>
    <r>
      <t xml:space="preserve">BSTC </t>
    </r>
    <r>
      <rPr>
        <sz val="10"/>
        <color theme="1"/>
        <rFont val="Calibri"/>
        <family val="2"/>
      </rPr>
      <t>φ 0,60 - PA-3</t>
    </r>
  </si>
  <si>
    <t>15.01.03</t>
  </si>
  <si>
    <t>04.16.01.04</t>
  </si>
  <si>
    <r>
      <t xml:space="preserve">BSTC </t>
    </r>
    <r>
      <rPr>
        <sz val="10"/>
        <color theme="1"/>
        <rFont val="Calibri"/>
        <family val="2"/>
      </rPr>
      <t>φ 0,80 - PA-2</t>
    </r>
  </si>
  <si>
    <t>15.01.04</t>
  </si>
  <si>
    <t>04.16.01.05</t>
  </si>
  <si>
    <r>
      <t xml:space="preserve">BSTC </t>
    </r>
    <r>
      <rPr>
        <sz val="10"/>
        <color theme="1"/>
        <rFont val="Calibri"/>
        <family val="2"/>
      </rPr>
      <t>φ 0,80 - PA-3</t>
    </r>
  </si>
  <si>
    <t>15.01.05</t>
  </si>
  <si>
    <t>04.16.01.06</t>
  </si>
  <si>
    <r>
      <t xml:space="preserve">BSTC </t>
    </r>
    <r>
      <rPr>
        <sz val="10"/>
        <color theme="1"/>
        <rFont val="Calibri"/>
        <family val="2"/>
      </rPr>
      <t>φ 1,00</t>
    </r>
  </si>
  <si>
    <t>15.01.06</t>
  </si>
  <si>
    <t>04.16.01.07</t>
  </si>
  <si>
    <r>
      <t xml:space="preserve">BDTC </t>
    </r>
    <r>
      <rPr>
        <sz val="10"/>
        <color theme="1"/>
        <rFont val="Calibri"/>
        <family val="2"/>
      </rPr>
      <t>φ 0,80</t>
    </r>
  </si>
  <si>
    <t>15.01.07</t>
  </si>
  <si>
    <t>04.16.01.08</t>
  </si>
  <si>
    <r>
      <t xml:space="preserve">BTTC </t>
    </r>
    <r>
      <rPr>
        <sz val="10"/>
        <color theme="1"/>
        <rFont val="Calibri"/>
        <family val="2"/>
      </rPr>
      <t>φ 0,80</t>
    </r>
  </si>
  <si>
    <t>15.02</t>
  </si>
  <si>
    <t>04.17</t>
  </si>
  <si>
    <t>Bueiros Tubulares de Concreto Envelopados</t>
  </si>
  <si>
    <t>15.02.01</t>
  </si>
  <si>
    <t>04.17.01</t>
  </si>
  <si>
    <r>
      <t xml:space="preserve">BSTC </t>
    </r>
    <r>
      <rPr>
        <sz val="10"/>
        <color theme="1"/>
        <rFont val="Calibri"/>
        <family val="2"/>
      </rPr>
      <t xml:space="preserve">φ 0,60 </t>
    </r>
  </si>
  <si>
    <t>15.02.02</t>
  </si>
  <si>
    <t>04.17.02</t>
  </si>
  <si>
    <r>
      <t xml:space="preserve">BSTC </t>
    </r>
    <r>
      <rPr>
        <sz val="10"/>
        <color theme="1"/>
        <rFont val="Calibri"/>
        <family val="2"/>
      </rPr>
      <t>φ 0,80</t>
    </r>
  </si>
  <si>
    <t>15.02.03</t>
  </si>
  <si>
    <t>04.17.03</t>
  </si>
  <si>
    <t>15.02.04</t>
  </si>
  <si>
    <t>04.17.04</t>
  </si>
  <si>
    <t>15.02.05</t>
  </si>
  <si>
    <t>04.17.05</t>
  </si>
  <si>
    <t>04.18</t>
  </si>
  <si>
    <t>Boca de Bueiro</t>
  </si>
  <si>
    <t>16.01</t>
  </si>
  <si>
    <t>04.18.01</t>
  </si>
  <si>
    <r>
      <t xml:space="preserve">Boca simples </t>
    </r>
    <r>
      <rPr>
        <sz val="10"/>
        <color theme="1"/>
        <rFont val="Calibri"/>
        <family val="2"/>
      </rPr>
      <t>φ 0,80</t>
    </r>
  </si>
  <si>
    <t>16.02</t>
  </si>
  <si>
    <t>04.18.02</t>
  </si>
  <si>
    <r>
      <t xml:space="preserve">Boca dupla </t>
    </r>
    <r>
      <rPr>
        <sz val="10"/>
        <color theme="1"/>
        <rFont val="Calibri"/>
        <family val="2"/>
      </rPr>
      <t>φ 0,80</t>
    </r>
  </si>
  <si>
    <t>16.03</t>
  </si>
  <si>
    <t>04.18.03</t>
  </si>
  <si>
    <r>
      <t xml:space="preserve">Boca tripla </t>
    </r>
    <r>
      <rPr>
        <sz val="10"/>
        <color theme="1"/>
        <rFont val="Calibri"/>
        <family val="2"/>
      </rPr>
      <t>φ 0,80</t>
    </r>
  </si>
  <si>
    <t>04.19</t>
  </si>
  <si>
    <t>Bacia de captação e Enrocamento</t>
  </si>
  <si>
    <t>17.01</t>
  </si>
  <si>
    <t>04.19.01</t>
  </si>
  <si>
    <r>
      <t xml:space="preserve">Bacia de captação </t>
    </r>
    <r>
      <rPr>
        <sz val="10"/>
        <color theme="1"/>
        <rFont val="Calibri"/>
        <family val="2"/>
      </rPr>
      <t>φ 0,80, hesc.: 1,94m</t>
    </r>
  </si>
  <si>
    <t>17.02</t>
  </si>
  <si>
    <t>04.19.02</t>
  </si>
  <si>
    <t>Enrocamento de pedra arrumada e argamassada</t>
  </si>
  <si>
    <t>m³</t>
  </si>
  <si>
    <t>04.19.02.01</t>
  </si>
  <si>
    <t>Transporte de predra arrumada</t>
  </si>
  <si>
    <t>04.20</t>
  </si>
  <si>
    <t>Separador de água e óleo</t>
  </si>
  <si>
    <t>18.01</t>
  </si>
  <si>
    <t>04.20.01</t>
  </si>
  <si>
    <t>Unidade separadora de água e óleo - Oeste</t>
  </si>
  <si>
    <t>18.02</t>
  </si>
  <si>
    <t>04.20.02</t>
  </si>
  <si>
    <t>Unidade separadora de água e óleo - Leste</t>
  </si>
  <si>
    <t>un</t>
  </si>
  <si>
    <t>05</t>
  </si>
  <si>
    <t>SINALIZAÇÃO VIÁRIA</t>
  </si>
  <si>
    <t>Sinalização Horizontal</t>
  </si>
  <si>
    <t>05.01.01</t>
  </si>
  <si>
    <t>Fornecimento e execução de pintura de faixas, simbolos, setas, canalização, zebrados e linhas de sinalização na cor branca, a base de resina acrílica emulsionada em água, conforme especificação, inclusive preparo da superficie, pré-marcação e alinhamento de acordo com o código de cores Munsell N 9,5</t>
  </si>
  <si>
    <t>05.01.02</t>
  </si>
  <si>
    <t>Fornecimento e execução de pintura de linhas, canalização e zebrados de sinalização na cor amarela, a base de resina acrílica emulsionada em água, conforme especificação, inclusive preparo de superficie, pré-marcação e alinhamento de acordo com o código de cores Munsell 10 YR 7,5/14</t>
  </si>
  <si>
    <t>05.01.03</t>
  </si>
  <si>
    <t>Fornecimento e execução de pintura de símbolos de sinalização na cor azul, a base de resina acrílica, emulsionada em água, conforme especificação, inclusive preparo da superficie, pré-marcação e alinhamento de acordo com o código de cores Munsell 5 PB 2/8.</t>
  </si>
  <si>
    <t>05.01.04</t>
  </si>
  <si>
    <t>Fornecimento e execução de pintura de canalização, linhas de sinalização na cor branca, termoplastica, aplicada por aspersão, conforme especificação, inclusive preparo de superficie, pré-marcação e alinhamento de acordo com o código de cores Munsell n 9,5</t>
  </si>
  <si>
    <t>05.01.05</t>
  </si>
  <si>
    <t>Fornecimento e execução de pintura de linhas, sinalização na cor amarela, termoplástica por aspersão, conforme, conforme especificação, inclusive preparo de superficie, pré-marcação e alinhamento de acordo com o código de cores Munsell 10 YR 7,5/14</t>
  </si>
  <si>
    <t>05.01.06</t>
  </si>
  <si>
    <t>Fornecimento e execução de pintura de setas, zebrados e símbolos de sinalização na cor branca, termoplastica, aplicada por extrusão, conforme especificação, inclusive preparo de superficie, pré-marcação e alinhamento de acordo com o código de cores Munsell N 9,5</t>
  </si>
  <si>
    <t>05.01.07</t>
  </si>
  <si>
    <t>Fornecimento e execução de pintura de canalização, zebrados e linhas de sinalização na cor amarela, termoplastica, aplicada por extrusão, conforme especificação, inclusive preparo de superficie, pré-marcação e alinhamento de acordo com o código de cores Munsell 10 YR 7,5/14</t>
  </si>
  <si>
    <t>05.01.08</t>
  </si>
  <si>
    <t>Fornecimento e Aplicação imprimação preta nas áreas de concreto (lombo-faixas)</t>
  </si>
  <si>
    <t>05.01.09</t>
  </si>
  <si>
    <t>Fornecimento e execução de sinalização provisória de deslocamento de cabeceiras de acordo com item 6.2 do Termo de Referência FL-01-000-99-45430-00</t>
  </si>
  <si>
    <t>Sinalização Vertical</t>
  </si>
  <si>
    <t>05.02.01</t>
  </si>
  <si>
    <t>Confecção de placa de sinalização totalmente refletiva em chapa de aço carbono zincado, na espessura de 1,25mm, conforme especificação.</t>
  </si>
  <si>
    <t>05.02.02</t>
  </si>
  <si>
    <t>Fornecimento e implantação de placa de sinalização totalmente refletiva em chapa de aço carbono zincado, na espessura de 1,25mm, conforme especificação</t>
  </si>
  <si>
    <t>05.02.03</t>
  </si>
  <si>
    <t>Confecção, fornecimento e implantação de suporte metálico DN 2 1/2" e travessa para placa de sinalização, conforme especificado</t>
  </si>
  <si>
    <t>pç</t>
  </si>
  <si>
    <t>05.02.04</t>
  </si>
  <si>
    <t>Confecção, fornecimento e implantação de suporte metálico DN 4" e travessa para placa de sinalização, conforme especificação</t>
  </si>
  <si>
    <t>05.02.05</t>
  </si>
  <si>
    <t>Confecção, fornecimento e implantação de suporte metálico DN 5" com braço projetado DN 4" e travessa para placa de sinalização, conforme especificação</t>
  </si>
  <si>
    <t>05.03</t>
  </si>
  <si>
    <t>Dispositivos Auxiliáres</t>
  </si>
  <si>
    <t>05.03.01</t>
  </si>
  <si>
    <t>Fornecimento e implantação, conforme especificação, de tacha branca com refletivo branco monodirecional</t>
  </si>
  <si>
    <t>05.03.02</t>
  </si>
  <si>
    <t>Fornecimento e implantação, conforme especificação, de tachão amarelo com refletivo branco ou refletivo amarelo monodirecional</t>
  </si>
  <si>
    <t>05.03.03</t>
  </si>
  <si>
    <t>Fornecimento e implantação, de cilindros delimitadores</t>
  </si>
  <si>
    <t>05.04</t>
  </si>
  <si>
    <t>Sinalização Horizontal - Pátio e Pista</t>
  </si>
  <si>
    <t>05.04.01</t>
  </si>
  <si>
    <t>Fornecimento e execução de pintura de sinalização na cor amarela, incl. Preparo da superficie, pré-marcação e alinhamento (Pátio de Aeronaves)</t>
  </si>
  <si>
    <t>05.04.02</t>
  </si>
  <si>
    <t>Fornecimento e execução de pintura de sinalização na cor branca, incl. Preparo da superficie, pré-marcação e alinhamento</t>
  </si>
  <si>
    <t>05.04.03</t>
  </si>
  <si>
    <t>Fornecimento e execução de pintura de sinalização na cor amarela, incl. Preparo da superficie, pré-marcação e alinhamento (Pieta de Rolamento)</t>
  </si>
  <si>
    <t>05.04.04</t>
  </si>
  <si>
    <t>Fornecimento e execução de pintura de sinalização na cor vermelha, incl. Preparo da superficie, pré-marcação e alinhamento</t>
  </si>
  <si>
    <t>SubTotal Parte II</t>
  </si>
  <si>
    <t>PARTE III</t>
  </si>
  <si>
    <t>1.00.000</t>
  </si>
  <si>
    <t>06</t>
  </si>
  <si>
    <t>SISTEMAS DE AUXÍLIOS VISUAIS À NAVEGAÇÃO AÉREA</t>
  </si>
  <si>
    <t>1.01.000</t>
  </si>
  <si>
    <t>SISTEMAS DE BALIZAMENTO NOTURNO</t>
  </si>
  <si>
    <t>1.01.100</t>
  </si>
  <si>
    <t>06.01.01</t>
  </si>
  <si>
    <t>LUMINÁRIAS (Fornecimento, Instalação, Testes e Comissionamento)</t>
  </si>
  <si>
    <t>1.01.110</t>
  </si>
  <si>
    <t>06.01.01.01</t>
  </si>
  <si>
    <t>LUMINÁRIAS ELEVADAS</t>
  </si>
  <si>
    <t>1.01.110.01</t>
  </si>
  <si>
    <t>06.01.01.01.01</t>
  </si>
  <si>
    <r>
      <t xml:space="preserve">Fornecimento e instalação de luminária elevada de lateral de pista de rolamento, 360º lente prismática unidirecional na cor AZUL, LED de 12 VA/ 6.6 A/ 10.000 horas sob alta-intensidade, código FAA: L-861 T,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LED Elevated Taxiway Edge Light da ADB ou equivalente.</t>
    </r>
  </si>
  <si>
    <t>1.01.110.02</t>
  </si>
  <si>
    <t>06.01.01.01.02</t>
  </si>
  <si>
    <r>
      <t xml:space="preserve">Fornecimento e instalação de luminária elevada de lateral de borda de pista, com uma lâmpada halogena refletorizada 105W /6.6 A/ 1000 horas a brilho maximo em cima de base de concreto, cor da lente BRANCA/AMARELO - código FAA L-861/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BPE-2-150 da ADB ou equivalente.</t>
    </r>
  </si>
  <si>
    <t>1.01.110.03</t>
  </si>
  <si>
    <t>06.01.01.01.03</t>
  </si>
  <si>
    <r>
      <t xml:space="preserve">Fornecimento de lente para luminária elevada, cor da lente VERMELHA - código FAA L-861/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BPE-2-150 da ADB ou equivalente.</t>
    </r>
  </si>
  <si>
    <t>1.01.120</t>
  </si>
  <si>
    <t>06.01.02</t>
  </si>
  <si>
    <t>LUMINÁRIAS EMBUTIDAS</t>
  </si>
  <si>
    <t>1.01.120.01</t>
  </si>
  <si>
    <t>06.01.02.01</t>
  </si>
  <si>
    <t>Fornecimento e instalação de luminária embutida tipo "Shallow Base", bidirecional BRANCA/ BRANCA e BRANCA/ AMARELA, de alta intensidade, para lateral de pista, com 02 (duas) lâmpadas halógenas refletorizadas de 105W/6,6A/1.000 horas a brilho máximo, diâmetro de 12", a ser instalada embutida no piso da Pista</t>
  </si>
  <si>
    <t>1.01.120.01.01</t>
  </si>
  <si>
    <t>06.01.02.01.01</t>
  </si>
  <si>
    <r>
      <t xml:space="preserve">BRANCA/ BRANCA, convergência esquerda código FAA: L-850-C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FED-2-200 da ADB ou equivalente.</t>
    </r>
  </si>
  <si>
    <t>1.01.120.01.02</t>
  </si>
  <si>
    <t>06.01.02.01.02</t>
  </si>
  <si>
    <r>
      <t xml:space="preserve">BRANCA/ AMARELA, convergência esquerda código FAA: L-850-C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FED-2-200 da ADB ou equivalente.</t>
    </r>
  </si>
  <si>
    <t>1.01.120.02</t>
  </si>
  <si>
    <t>06.01.02.02</t>
  </si>
  <si>
    <t>Fornecimento e instalação de luminária embutida de cabeceira de pista bidirecional verde/vermelha, de alta intensidade, com 03 (três) lâmpadas halógenas refletorizadas de 105 W/ 6,6 A/ 1.000 horas a brilho máximo, diâmetro de 12", a ser instalada em cima de base metálica, nas seguintes configurações:</t>
  </si>
  <si>
    <t>1.01.120.02.01</t>
  </si>
  <si>
    <t>06.01.02.02.01</t>
  </si>
  <si>
    <r>
      <t xml:space="preserve">VERDE/ </t>
    </r>
    <r>
      <rPr>
        <b/>
        <sz val="10"/>
        <rFont val="Calibri"/>
        <family val="2"/>
        <scheme val="minor"/>
      </rPr>
      <t>VERMELHO</t>
    </r>
    <r>
      <rPr>
        <sz val="10"/>
        <rFont val="Calibri"/>
        <family val="2"/>
        <scheme val="minor"/>
      </rPr>
      <t xml:space="preserve">, convergência esquerda código FAA : L-850,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FTE-2-300-G/ R - L da ADB  ou equivalente</t>
    </r>
  </si>
  <si>
    <t>1.01.120.02.02</t>
  </si>
  <si>
    <t>06.01.02.02.02</t>
  </si>
  <si>
    <r>
      <t xml:space="preserve">VERDE/ </t>
    </r>
    <r>
      <rPr>
        <b/>
        <sz val="10"/>
        <rFont val="Calibri"/>
        <family val="2"/>
        <scheme val="minor"/>
      </rPr>
      <t>VERMELHO</t>
    </r>
    <r>
      <rPr>
        <sz val="10"/>
        <rFont val="Calibri"/>
        <family val="2"/>
        <scheme val="minor"/>
      </rPr>
      <t xml:space="preserve">, convergência direita código FAA : L-850,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FTE-2-300-G/ R-R da ADB  ou equivalente</t>
    </r>
  </si>
  <si>
    <t>1.01.120.02.03</t>
  </si>
  <si>
    <t>06.01.02.02.03</t>
  </si>
  <si>
    <r>
      <t>VERDE/ OPACO, convergência centro código FAA :</t>
    </r>
    <r>
      <rPr>
        <b/>
        <sz val="10"/>
        <rFont val="Calibri"/>
        <family val="2"/>
        <scheme val="minor"/>
      </rPr>
      <t xml:space="preserve"> L-850D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44A6247-10XX</t>
    </r>
    <r>
      <rPr>
        <sz val="10"/>
        <rFont val="Calibri"/>
        <family val="2"/>
        <scheme val="minor"/>
      </rPr>
      <t xml:space="preserve"> da ADB  ou equivalente</t>
    </r>
  </si>
  <si>
    <t>1.01.120.03</t>
  </si>
  <si>
    <t>06.01.02.03</t>
  </si>
  <si>
    <r>
      <t xml:space="preserve">Fornecimento e instalação de Anel adaptador 16" - 12" para instalação da luminária, em cima da base metálica,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"ADB" ou equivalente.</t>
    </r>
  </si>
  <si>
    <t>1.01.200</t>
  </si>
  <si>
    <t>06.01.03</t>
  </si>
  <si>
    <t>BASES (Fornec., Inst., Testes e Comissionamento)</t>
  </si>
  <si>
    <t>1.01.210</t>
  </si>
  <si>
    <t>06.01.03.01</t>
  </si>
  <si>
    <t>BASE DE CONCRETO ESTRUTURAL</t>
  </si>
  <si>
    <t>1.01.210.01</t>
  </si>
  <si>
    <t>06.01.03.01.01</t>
  </si>
  <si>
    <t>Fornecimento e instalação de base de concreto estrutural fck&gt;15 MPa 0,55x0,55x0,55m para luminária de borda de pista</t>
  </si>
  <si>
    <t>1.01.220</t>
  </si>
  <si>
    <t>06.01.03.02</t>
  </si>
  <si>
    <t>BASE TIPO RASA (SHALLOW BASE)</t>
  </si>
  <si>
    <t>1.01.220.01</t>
  </si>
  <si>
    <t>06.01.03.02.01</t>
  </si>
  <si>
    <r>
      <t xml:space="preserve">Fornecimento e instalação de base tipo shallow base diâmetro 12"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Shallow Base da ADB ou equivalente, para luminária embutida de borda de Pista de Pouso, com aplicação de resina, incluindo saída dos cabos secundários, conforme recomendações do fabricante.</t>
    </r>
  </si>
  <si>
    <t>1.02.000</t>
  </si>
  <si>
    <t>06.02</t>
  </si>
  <si>
    <t>SINALIZAÇÃO VERTICAL</t>
  </si>
  <si>
    <t>1.02.100</t>
  </si>
  <si>
    <t>06.02.01</t>
  </si>
  <si>
    <t>PAINÉIS (Fornecimento, Instalação, Testes e Comissionamento)</t>
  </si>
  <si>
    <t>1.02.110</t>
  </si>
  <si>
    <t>06.02.01.01</t>
  </si>
  <si>
    <t>PAINÉIS DE INSTRUÇÃO</t>
  </si>
  <si>
    <t>1.02.110.01</t>
  </si>
  <si>
    <t>Fornecimento, Instalação e Comissionamento de placas indicativas de sinalização vertical das bordas das Pistas de Pouso e de Taxi compostas de painéis e estruturas em alumínio extrudado, com painel translúcido para a inscrição em policarbonato de alta resistência e lâmpada.Painéis indicativos de localização e/ou destino, separados em campos distintos, com caracteres pretos ou branco contrastando com fundo amarelo, vermelho ou preto, respectivamente, conforme indicado no detalhe do desenho nº FL.03/707.07/03674.</t>
  </si>
  <si>
    <t>1.02.110.01.01</t>
  </si>
  <si>
    <t>06.02.01.01.01</t>
  </si>
  <si>
    <r>
      <t xml:space="preserve">Dimensões de 800 x 3300 mm, (trafo de 100+200W) com 8 Lâmpadas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</si>
  <si>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1.02.110.01.02</t>
  </si>
  <si>
    <t>06.02.01.01.02</t>
  </si>
  <si>
    <t>1.02.110.01.03</t>
  </si>
  <si>
    <t>06.02.01.01.03</t>
  </si>
  <si>
    <r>
      <t xml:space="preserve">Dimensões de 800 x 2500 mm, (trafo de 200 W) com 5 Lâmpadas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</si>
  <si>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1.02.110.01.04</t>
  </si>
  <si>
    <t>06.02.01.01.04</t>
  </si>
  <si>
    <t>1.02.110.01.05</t>
  </si>
  <si>
    <t>06.02.01.01.05</t>
  </si>
  <si>
    <r>
      <t xml:space="preserve">Dimensões de 800 x 900 mm, (trafo de 100 W) com 2 Lâmpadas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</si>
  <si>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1.02.110.01.06</t>
  </si>
  <si>
    <t>06.02.01.01.06</t>
  </si>
  <si>
    <r>
      <t xml:space="preserve">Dimensões de 800 x 2100mm, (trafo de 150 W) com 4 Lâmpadas 24W Fluorescente. </t>
    </r>
    <r>
      <rPr>
        <b/>
        <sz val="10"/>
        <rFont val="Calibri"/>
        <family val="2"/>
        <scheme val="minor"/>
      </rPr>
      <t>Referência</t>
    </r>
    <r>
      <rPr>
        <sz val="10"/>
        <rFont val="Calibri"/>
        <family val="2"/>
        <scheme val="minor"/>
      </rPr>
      <t>: ADB ou equivalente.</t>
    </r>
  </si>
  <si>
    <t>1.02.110.01.07</t>
  </si>
  <si>
    <t>06.02.01.01.07</t>
  </si>
  <si>
    <r>
      <t>Dimensões de 800 x 2100mm, (trafo de 150 W) com 4 Lâmpadas 24W Fluorescente.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ADB ou equivalente.</t>
    </r>
  </si>
  <si>
    <t>1.02.110.01.08</t>
  </si>
  <si>
    <t>06.02.01.01.08</t>
  </si>
  <si>
    <r>
      <t>Dimensões de 800 x 1500mm, (trafo de 150 W) com 3 Lâmpadas 24W Fluorescente.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ADB ou equivalente.</t>
    </r>
  </si>
  <si>
    <t>1.02.110.01.09</t>
  </si>
  <si>
    <t>06.02.01.01.09</t>
  </si>
  <si>
    <t>1.02.110.01.10</t>
  </si>
  <si>
    <t>06.02.01.01.10</t>
  </si>
  <si>
    <t>1.02.120</t>
  </si>
  <si>
    <t>06.02.01.02</t>
  </si>
  <si>
    <t>PAINÉIS DE INFORMAÇÃO</t>
  </si>
  <si>
    <t>1.02.120.01</t>
  </si>
  <si>
    <t>1.02.120.01.01</t>
  </si>
  <si>
    <t>06.02.01.02.01</t>
  </si>
  <si>
    <r>
      <t xml:space="preserve">Dimensões de 800 x 1100 mm, (trafo de 150 W) com 3 Lâmpadas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</si>
  <si>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1.02.120.01.02</t>
  </si>
  <si>
    <t>06.02.01.02.02</t>
  </si>
  <si>
    <r>
      <t xml:space="preserve">Dimensões de 600 x 1900 mm/ 600 x 1700 mm, (trafo de 150+150 W) com 4+4 Lâmpadas  24W Fluor.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</si>
  <si>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1.02.120.01.03</t>
  </si>
  <si>
    <t>06.02.01.02.03</t>
  </si>
  <si>
    <r>
      <t xml:space="preserve">Dimensões de 800 x 2500 mm, (trafo de 200 W) com 5 Lâmpadas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</si>
  <si>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1.02.120.01.04</t>
  </si>
  <si>
    <t>06.02.01.02.04</t>
  </si>
  <si>
    <r>
      <t xml:space="preserve">Dimensões de 600 x 700 mm, (trafo de 100 W) com 1 Lâmpada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</si>
  <si>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1.02.120.01.05</t>
  </si>
  <si>
    <t>06.02.01.02.05</t>
  </si>
  <si>
    <t>1.02.120.01.06</t>
  </si>
  <si>
    <t>06.02.01.02.06</t>
  </si>
  <si>
    <r>
      <t xml:space="preserve">Dimensões de 600 x 1900 mm, (trafo de 150 W) com 4 Lâmpadas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</si>
  <si>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1.02.120.01.07</t>
  </si>
  <si>
    <t>06.02.01.02.07</t>
  </si>
  <si>
    <r>
      <t xml:space="preserve">Dimensões de 800 x 1300 mm, (trafo de 150 W) com 3 Lâmpadas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</si>
  <si>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1.02.120.01.08</t>
  </si>
  <si>
    <t>06.02.01.02.08</t>
  </si>
  <si>
    <r>
      <t xml:space="preserve">Dimensões de 800 x 1700 mm/ 800 x 2700 mm , (trafo de 150 + 200 W) com 4/ 6 Lâmpadas  24W Fluor.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</si>
  <si>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1.02.120.01.09</t>
  </si>
  <si>
    <t>06.02.01.02.09</t>
  </si>
  <si>
    <t>1.02.120.01.10</t>
  </si>
  <si>
    <t>06.02.01.02.10</t>
  </si>
  <si>
    <r>
      <t xml:space="preserve">Dimensões de 600 x 3300 mm/ 600 x 1700 mm , (trafo de 100+200/ 150 W) com 8/ 4 Lâmp.  24W Fluor.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</si>
  <si>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1.02.120.01.11</t>
  </si>
  <si>
    <t>06.02.01.02.11</t>
  </si>
  <si>
    <t>1.02.120.01.12</t>
  </si>
  <si>
    <t>06.02.01.02.12</t>
  </si>
  <si>
    <t>1.02.120.01.13</t>
  </si>
  <si>
    <t>06.02.01.02.13</t>
  </si>
  <si>
    <r>
      <t xml:space="preserve">Dimensões de 600 x 2300 mm, (trafo de 200 W) com 5 Lâmpadas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</si>
  <si>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1.02.120.01.14</t>
  </si>
  <si>
    <t>06.02.01.02.14</t>
  </si>
  <si>
    <r>
      <t xml:space="preserve">Dimensões de 600 x 1700 mm, (trafo de 150 W) com 4 Lâmpadas  24W Fluorescente.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</si>
  <si>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1.02.120.01.15</t>
  </si>
  <si>
    <t>06.02.01.02.15</t>
  </si>
  <si>
    <t>1.02.120.01.16</t>
  </si>
  <si>
    <t>06.02.01.02.16</t>
  </si>
  <si>
    <t>1.02.120.01.17</t>
  </si>
  <si>
    <t>06.02.01.02.17</t>
  </si>
  <si>
    <r>
      <t xml:space="preserve">Dimensões de 800 x 2300 mm/ 800 x 2300 mm, (trafo de 200 + 200 W) com 5/ 5 Lâmp.  24W Fluor.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</si>
  <si>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1.02.120.01.18</t>
  </si>
  <si>
    <t>06.02.01.02.18</t>
  </si>
  <si>
    <r>
      <t xml:space="preserve">Dimensões de 600 x 1500 mm/ 600 x 3300 mm), (trafo de 150/ 100 + 200 W) com 3/ 8 Lâmp. 24W Fluor.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</si>
  <si>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1.02.120.01.19</t>
  </si>
  <si>
    <t>06.02.01.02.19</t>
  </si>
  <si>
    <r>
      <t xml:space="preserve">Dimensões de 600 x 1500 mm, (trafo de 150 W) com 3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</si>
  <si>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1.02.120.01.20</t>
  </si>
  <si>
    <t>06.02.01.02.20</t>
  </si>
  <si>
    <r>
      <t xml:space="preserve">Dimensões de 600 x 2300 mm, (trafo de 200 W) com 5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</si>
  <si>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1.02.120.01.21</t>
  </si>
  <si>
    <t>06.02.01.02.21</t>
  </si>
  <si>
    <r>
      <t xml:space="preserve">Dimensões de 600 x 1700 mm, (trafo de 150 W) com 4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</si>
  <si>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1.02.120.01.22</t>
  </si>
  <si>
    <t>06.02.01.02.22</t>
  </si>
  <si>
    <r>
      <t xml:space="preserve">Dimensões de 600 x 3300 mm/ 600 x 1500 mm), (trafo de 100 + 200/ 150 W) com 8/ 3 Lâmp. 24W Fluor.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</si>
  <si>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1.02.120.01.23</t>
  </si>
  <si>
    <t>06.02.01.02.23</t>
  </si>
  <si>
    <r>
      <t xml:space="preserve">Dimensões de 600 x 2100 mm, (trafo de 150 W) com 4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</si>
  <si>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1.02.120.01.24</t>
  </si>
  <si>
    <t>06.02.01.02.24</t>
  </si>
  <si>
    <r>
      <t xml:space="preserve">Dimensões de 800 x 1100 mm, (trafo de 100 W) com 2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</si>
  <si>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1.02.120.01.25</t>
  </si>
  <si>
    <t>06.02.01.02.25</t>
  </si>
  <si>
    <r>
      <t xml:space="preserve">Dimensões de 600 x 1300 mm, (trafo de 150 W) com 3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</si>
  <si>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1.02.120.01.26</t>
  </si>
  <si>
    <t>06.02.01.02.26</t>
  </si>
  <si>
    <r>
      <t xml:space="preserve">Dimensões de 800 x 1300 mm, (trafo de 150 W) com 3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</si>
  <si>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1.02.120.01.27</t>
  </si>
  <si>
    <t>06.02.01.02.27</t>
  </si>
  <si>
    <t>1.02.120.01.28</t>
  </si>
  <si>
    <t>06.02.01.02.28</t>
  </si>
  <si>
    <r>
      <t xml:space="preserve">Dimensões de 600 x 1500 mm, (trafo de 150 W) com 4 Lâmpadas  24W Fluorescentes.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</si>
  <si>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1.02.200</t>
  </si>
  <si>
    <t>06.02.02</t>
  </si>
  <si>
    <t>1.02.210</t>
  </si>
  <si>
    <t>06.02.02.01</t>
  </si>
  <si>
    <t xml:space="preserve">BASE DE CONCRETO </t>
  </si>
  <si>
    <t>1.02.210.01</t>
  </si>
  <si>
    <t>06.02.02.01.01</t>
  </si>
  <si>
    <r>
      <t xml:space="preserve">Fornecimento e instalação de base de concreto estrutural fck&gt;20 MPa, base metálica FAA 867-B com tampa com 02 furos de 2" para eletroduto. Dimensão: 600 x 1000 x 700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</si>
  <si>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1.02.210.02</t>
  </si>
  <si>
    <t>06.02.02.01.02</t>
  </si>
  <si>
    <r>
      <t xml:space="preserve">Fornecimento e instalação de base de concreto estrutural fck&gt;20 MPa, base metálica FAA 867-B com tampa com 02 furos de 2" para eletroduto. Dimensão: 600 x 1000 x  900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</si>
  <si>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1.02.210.03</t>
  </si>
  <si>
    <t>06.02.02.01.03</t>
  </si>
  <si>
    <r>
      <t xml:space="preserve">Fornecimento e instalação de base de concreto estrutural fck&gt;20 MPa, base metálica FAA 867-B com tampa com 02 furos de 2" para eletroduto. Dimensão: 600 x 1000 x  1100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</si>
  <si>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1.02.210.04</t>
  </si>
  <si>
    <t>06.02.02.01.04</t>
  </si>
  <si>
    <r>
      <t xml:space="preserve">Fornecimento e instalação de base de concreto estrutural fck&gt;20 MPa, base metálica FAA 867-B com tampa com 02 furos de 2" para eletroduto. Dimensão: 600 x 1000 x 1300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</si>
  <si>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1.02.210.05</t>
  </si>
  <si>
    <t>06.02.02.01.05</t>
  </si>
  <si>
    <r>
      <t xml:space="preserve">Fornecimento e instalação de base de concreto estrutural fck&gt;20 MPa, base metálica FAA 867-B com tampa com 02 furos de 2" para eletroduto. Dimensão: 600 x 1000 x 1500 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</si>
  <si>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1.02.210.06</t>
  </si>
  <si>
    <t>06.02.02.01.06</t>
  </si>
  <si>
    <r>
      <t xml:space="preserve">Fornecimento e instalação de base de concreto estrutural fck&gt;20 MPa, base metálica FAA 867-B com tampa com 02 furos de 2" para eletroduto. Dimensão: 600 x 1000 x  1700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</si>
  <si>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1.02.210.07</t>
  </si>
  <si>
    <t>06.02.02.01.07</t>
  </si>
  <si>
    <r>
      <t xml:space="preserve">Fornecimento e instalação de base de concreto estrutural fck&gt;20 MPa, base metálica FAA 867-B com tampa com 02 furos de 2" para eletroduto. Dimensão: 600 x 1000 x 1900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</si>
  <si>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1.02.210.08</t>
  </si>
  <si>
    <t>06.02.02.01.08</t>
  </si>
  <si>
    <r>
      <t xml:space="preserve">Fornecimento e instalação de base de concreto estrutural fck&gt;20 MPa, base metálica FAA 867-B com tampa com 02 furos de 2" para eletroduto. Dimensão: 600 x 1000 x 2100 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</si>
  <si>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1.02.210.09</t>
  </si>
  <si>
    <t>06.02.02.01.09</t>
  </si>
  <si>
    <r>
      <t xml:space="preserve">Fornecimento e instalação de base de concreto estrutural fck&gt;20 MPa, base metálica FAA 867-B com tampa com 02 furos de 2" para eletroduto. Dimensão: 600 x 1000 x  2300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</si>
  <si>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1.02.210.10</t>
  </si>
  <si>
    <t>06.02.02.01.10</t>
  </si>
  <si>
    <r>
      <t xml:space="preserve">Fornecimento e instalação de base de concreto estrutural fck&gt;20 MPa, base metálica FAA 867-B com tampa com 02 furos de 2" para eletroduto. Dimensão: 600 x 1000 x 2500 mm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</si>
  <si>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1.02.210.12</t>
  </si>
  <si>
    <t>06.02.02.01.11</t>
  </si>
  <si>
    <r>
      <t xml:space="preserve">Fornecimento e instalação de base de concreto estrutural fck&gt;20 MPa, base metálica FAA 867-B com tampa com 02 furos de 2" para eletroduto. Dimensão: 600 x 1000 x  1700 mm + 600 x 1000 x 2700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</si>
  <si>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1.02.210.13</t>
  </si>
  <si>
    <t>06.02.02.01.12</t>
  </si>
  <si>
    <r>
      <t xml:space="preserve">Fornecimento e instalação de base de concreto estrutural fck&gt;20 MPa, base metálica FAA 867-B com tampa com 02 furos de 2" para eletroduto. Dimensão: 600 x 1000 x  1500 mm + 600 x 1000 x 3300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</si>
  <si>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1.02.210.14</t>
  </si>
  <si>
    <t>06.02.02.01.13</t>
  </si>
  <si>
    <r>
      <t xml:space="preserve">Fornecimento e instalação de base de concreto estrutural fck&gt;20 MPa, base metálica FAA 867-B com tampa com 02 furos de 2" para eletroduto. Dimensão: 600 x 1000 x  3300 mm + 600 x 1000 x 1500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</si>
  <si>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1.02.210.15</t>
  </si>
  <si>
    <t>06.02.02.01.14</t>
  </si>
  <si>
    <t>1.02.210.16</t>
  </si>
  <si>
    <t>06.02.02.01.15</t>
  </si>
  <si>
    <r>
      <t xml:space="preserve">Fornecimento e instalação de base de concreto estrutural fck&gt;20 MPa, base metálica FAA 867-B com tampa com 02 furos de 2" para eletroduto. Dimensão: 600 x 1000 x  3300 mm + 600 x 1000 x 1700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</si>
  <si>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1.02.210.17</t>
  </si>
  <si>
    <t>06.02.02.01.16</t>
  </si>
  <si>
    <r>
      <t xml:space="preserve">Fornecimento e instalação de base de concreto estrutural fck&gt;20 MPa, base metálica FAA 867-B com tampa com 02 furos de 2" para eletroduto. Dimensão: 600 x 1000 x  1700 mm + 600 x 1000 x 3300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</si>
  <si>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1.02.210.18</t>
  </si>
  <si>
    <t>06.02.02.01.17</t>
  </si>
  <si>
    <r>
      <t xml:space="preserve">Fornecimento e instalação de base de concreto estrutural fck&gt;20 MPa, base metálica FAA 867-B com tampa com 02 furos de 2" para eletroduto. Dimensão: 600 x 1000 x  2300 mm + 600 x 1000 x 2300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</si>
  <si>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1.02.210.19</t>
  </si>
  <si>
    <t>06.02.02.01.18</t>
  </si>
  <si>
    <r>
      <t xml:space="preserve">Fornecimento e instalação de base de concreto estrutural fck&gt;20 MPa, base metálica FAA 867-B com tampa com 02 furos de 2" para eletroduto. Dimensão: 600 x 1000 x  1900 mm + 600 x 1000 x 1700 para placas de Sinalização Vertical.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</t>
    </r>
  </si>
  <si>
    <t>1.03.000</t>
  </si>
  <si>
    <t>06.03</t>
  </si>
  <si>
    <t>EQUIPAMENTOS E COMPONENTES (Fornec., Inst., Testes e Comissionamento)</t>
  </si>
  <si>
    <t>1.03.100</t>
  </si>
  <si>
    <t>06.03.01</t>
  </si>
  <si>
    <t>TRANSFORMADORES DE ISOLAMENTO, RCC E KITS CONECTORES (Fornecimento, Instalação, Testes e Comissionamento)</t>
  </si>
  <si>
    <t>1.03.110</t>
  </si>
  <si>
    <t>06.03.01.01</t>
  </si>
  <si>
    <t>TRANFORMADOR DE ISOLAMENTO</t>
  </si>
  <si>
    <t>1.03.110.01</t>
  </si>
  <si>
    <t>06.03.01.01.01</t>
  </si>
  <si>
    <t>Fornecimento (posto-obra), Instalação e Comissionamento de  transformadores de isolamento com certificação de conformidade de tipo com as normas aplicáveis da ICAO Anexo 14, código FAA: L- 830/ ref. RST (E) da ADB ou equivalente,circuitos série potência 10/ 15W, classe de isolamento 5000 V.</t>
  </si>
  <si>
    <t>1.03.110.02</t>
  </si>
  <si>
    <t>06.03.01.01.02</t>
  </si>
  <si>
    <t>Fornecimento (posto-obra), Instalação e Comissionamento de  transformadores de isolamento com certificação de conformidade de tipo com as normas aplicáveis da ICAO Anexo 14, código FAA: L- 830/ ref. RST (E) da ADB ou equivalente,circuitos série potência 30/ 45W, classe de isolamento 5000 V.</t>
  </si>
  <si>
    <t>1.03.110.03</t>
  </si>
  <si>
    <t>06.03.01.01.03</t>
  </si>
  <si>
    <t>Fornecimento (posto-obra), Instalação e Comissionamento de  transformadores de isolamento com certificação de conformidade de tipo com as normas aplicáveis da ICAO Anexo 14, código FAA: L- 830/ ref. RST (E) da ADB ou equivalente,circuitos série potência 100 W, classe de isolamento 5000 V.</t>
  </si>
  <si>
    <t>1.03.110.04</t>
  </si>
  <si>
    <t>06.03.01.01.04</t>
  </si>
  <si>
    <t>Fornecimento (posto-obra), Instalação e Comissionamento de  transformadores de isolamento com certificação de conformidade de tipo com as normas aplicáveis da ICAO Anexo 14, código FAA: L- 830/ ref. RST (E) da ADB ou equivalente,circuitos série potência 150 W, classe de isolamento 5000 V.</t>
  </si>
  <si>
    <t>1.03.110.05</t>
  </si>
  <si>
    <t>06.03.01.01.05</t>
  </si>
  <si>
    <t>Fornecimento (posto-obra), Instalação e Comissionamento de  transformadores de isolamento com certificação de conformidade de tipo com as normas aplicáveis da ICAO Anexo 14, código FAA: L- 830/ ref. RST (E) da ADB ou equivalente,circuitos série potência 200 W, classe de isolamento 5000 V.</t>
  </si>
  <si>
    <t>1.03.110.06</t>
  </si>
  <si>
    <t>06.03.01.01.06</t>
  </si>
  <si>
    <t>Fornecimento (posto-obra), Instalação e Comissionamento de  transformadores de isolamento com certificação de conformidade de tipo com as normas aplicáveis da ICAO Anexo 14, código FAA: L- 830/ ref. RST (E) da ADB ou equivalente,circuitos série potência 300 W, classe de isolamento 5000 V.</t>
  </si>
  <si>
    <t>1.03.120</t>
  </si>
  <si>
    <t>06.03.02</t>
  </si>
  <si>
    <t>REGULADORES DE CORRENTE CONSTANTE RCC</t>
  </si>
  <si>
    <t>1.03.120.01</t>
  </si>
  <si>
    <t>06.03.02.01</t>
  </si>
  <si>
    <r>
      <t xml:space="preserve">Fornecimento, Instalação e Comissionamento de Regulador de Corrente Constante (RCC),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 Potência nominal 7,5 kW, Tensão de entrada: 220 V 60 Hz, brilho fixo 6,6 A</t>
    </r>
  </si>
  <si>
    <t>06.03.02.02</t>
  </si>
  <si>
    <r>
      <t xml:space="preserve">Fornecimento, Instalação e Comissionamento de Regulador de Corrente Constante (RCC),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ADB ou equivalente. Potência nominal 30 kW, Tensão de entrada: 220 V 60 Hz, 3 brilhos (4,8 -  6,6 A)</t>
    </r>
  </si>
  <si>
    <t>1.03.130</t>
  </si>
  <si>
    <t>06.03.03</t>
  </si>
  <si>
    <t>KITS CONECTORES</t>
  </si>
  <si>
    <t>1.03.131</t>
  </si>
  <si>
    <t>06.03.03.01</t>
  </si>
  <si>
    <t>KIT CONECTOR PARA CABO PRIMÁRIO</t>
  </si>
  <si>
    <t>1.03.131.01</t>
  </si>
  <si>
    <t>06.03.03.01.01</t>
  </si>
  <si>
    <t>Fornecimento (posto-obra), Instalação e Comissionamento de conectores entre o cabo primário e o transformador de isolamento através de kits conectores com plug e receptáculo, com certificação de conformidade. kit conector código FAA-L-823 / CK54E4 da ADB ou equivalente tipo I, para cabos primários de seção 10 mm² de circuito de balizamento da pista de pouso, isolamento 5 kV.</t>
  </si>
  <si>
    <t>1.03.132</t>
  </si>
  <si>
    <t>06.03.03.02</t>
  </si>
  <si>
    <t>KIT CONECTOR PARA CABO SECUNDÁRIO</t>
  </si>
  <si>
    <t>1.03.132.01</t>
  </si>
  <si>
    <t>06.03.03.02.01</t>
  </si>
  <si>
    <t>Fornecimento (posto-obra), Instalação e Comissionamento de conectores entre o cabo primário e o transformador de isolamento através de kits conectores com plug e receptáculo, com certificação de conformidade. kit conector código FAA-L-823 / 90P / A6 da ADB ou equivalente tipo II, para cabos secundários de seção 4 mm² de circuito de balizamento da pista de pouso, isolamento 0,6/1kV.</t>
  </si>
  <si>
    <t>1.04.000</t>
  </si>
  <si>
    <t>06.03.04</t>
  </si>
  <si>
    <t>CABOS (Fornec., Inst., Testes e Comissionamento)</t>
  </si>
  <si>
    <t>1.04.100</t>
  </si>
  <si>
    <t>06.03.04.01</t>
  </si>
  <si>
    <t>CABOS DE MÉDIA TENSÃO</t>
  </si>
  <si>
    <t>1.04.100.01</t>
  </si>
  <si>
    <t>06.03.04.01.01</t>
  </si>
  <si>
    <r>
      <t xml:space="preserve">Fornecimento e Instalação de cabo primário, singelo, condutor formado por fios de cobre nu, têmpera mole, isolação em EPR/PVC para 90°C, com blindagem metálica, para circuito de balizamento, seção 10 mm², classe de isolamento 3,6/ 6 kV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Eprotenax da Prysmian ou equivalente conforme normas ABNT - NBR 7732/ 1994 e NBR 7733/1996 e ICAO - Manual de projeto de aeródromo, Parte 5, Sistemas elétricos.</t>
    </r>
  </si>
  <si>
    <t>1.04.200</t>
  </si>
  <si>
    <t>06.03.04.01.02</t>
  </si>
  <si>
    <t>CABOS DE BAIXA TENSÃO</t>
  </si>
  <si>
    <t>1.04.200.01</t>
  </si>
  <si>
    <t>06.03.04.01.02.01</t>
  </si>
  <si>
    <r>
      <t xml:space="preserve">Fornecimento e Instalação de cabo de extensão secundário, com certificado de conformidade de tipo com a Especificação FAA L-823, isolamento 600 V, com previsão de conectores para ligação da luminária ao transformador,  bitola 1c 2x12 AWG (2x2,5 mm²), classe de isolamento 0,6 kV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Sintenax da Prysmian ou equivalente, conforme norma NBR 7288.</t>
    </r>
  </si>
  <si>
    <t>1.05.000</t>
  </si>
  <si>
    <t>06.04</t>
  </si>
  <si>
    <t>REDES DE DUTOS E CAIXAS DE PASSAGEM (Fornec., Inst., Testes e Comissionamento)</t>
  </si>
  <si>
    <t>1.05.100</t>
  </si>
  <si>
    <t>06.04.01</t>
  </si>
  <si>
    <t>ENVELOPES DE AREIA E CONCRETO, DUTOS DE PVC E DUTOS PELO MÉTODO NÃO DESTRUTÍVEL</t>
  </si>
  <si>
    <t>1.05.110</t>
  </si>
  <si>
    <t>06.04.01.01</t>
  </si>
  <si>
    <t>ENVELOPES DE CONCRETO</t>
  </si>
  <si>
    <t>1.05.110.02</t>
  </si>
  <si>
    <t>06.04.01.01.01</t>
  </si>
  <si>
    <t>Construção de rede de dutos com 12 tubos de 4" (100 mm), PEAD (Polietileno de Alta Densidade), corrugado helicoidal, envelopados em concreto. Incluindo (tampões/ terminais em cada trecho, fita de aviso perigo energia e arame guia) e sobressalentes conexão I de união de tubos PEAD, Kit de vedação composto de mastique e 1 rolo de filme de PVC.</t>
  </si>
  <si>
    <t>1.05.110.03</t>
  </si>
  <si>
    <t>06.04.01.01.02</t>
  </si>
  <si>
    <t>Construção de envelope de concreto com 1 tubo de 2" (50 mm), PVC, rígido, envelopados em concreto. Incluindo (tampões/ terminais em cada trecho, fita de aviso perigo energia e arame guia) e sobressalentes conexão I de união de tubos PEAD, Kit de vedação composto de mastique e 1 rolo de filme de PVC.</t>
  </si>
  <si>
    <t>1.05.110.04</t>
  </si>
  <si>
    <t>06.04.01.01.03</t>
  </si>
  <si>
    <t>Construção de rede de dutos com 8 tubos de 4" (100 mm), PEAD (Polietileno de Alta Densidade), corrugado helicoidal, envelopados em concreto. Incluindo (tampões/ terminais em cada trecho, fita de aviso perigo energia e arame guia) e sobressalentes conexão I de união de tubos PEAD, Kit de vedação composto de mastique e 1 rolo de filme de PVC.</t>
  </si>
  <si>
    <t>1.05.111</t>
  </si>
  <si>
    <t>06.04.01.02</t>
  </si>
  <si>
    <t>ENVELOPES DE AREIA</t>
  </si>
  <si>
    <t>1.05.111.01</t>
  </si>
  <si>
    <t>06.04.01.02.01</t>
  </si>
  <si>
    <t>Construção de rede de dutos com 4 tubos de 4" (100 mm), PEAD (Polietileno de Alta Densidade), corrugado helicoidal, envelopados em areia. Incluindo (tampões/ terminais em cada trecho, fita de aviso perigo energia e arame guia) e sobressalentes conexão I de união de tubos PEAD, Kit de vedação composto de mastique e 1 rolo de filme de PVC.</t>
  </si>
  <si>
    <t>1.05.111.02</t>
  </si>
  <si>
    <t>06.04.01.02.02</t>
  </si>
  <si>
    <t>Construção de rede de dutos com 6 tubos de 4" (100 mm), PEAD (Polietileno de Alta Densidade), corrugado helicoidal, envelopados em areia. Incluindo (tampões/ terminais em cada trecho, fita de aviso perigo energia e arame guia) e sobressalentes conexão I de união de tubos PEAD, Kit de vedação composto de mastique e 1 rolo de filme de PVC.</t>
  </si>
  <si>
    <t>1.05.111.03</t>
  </si>
  <si>
    <t>06.04.01.02.03</t>
  </si>
  <si>
    <t>Construção de rede de dutos com 12 tubos de 4" (100 mm), PEAD (Polietileno de Alta Densidade), corrugado helicoidal, envelopados em areia. Incluindo (tampões/ terminais em cada trecho, fita de aviso perigo energia e arame guia) e sobressalentes conexão I de união de tubos PEAD, Kit de vedação composto de mastique e 1 rolo de filme de PVC.</t>
  </si>
  <si>
    <t>1.05.111.04</t>
  </si>
  <si>
    <t>06.04.01.02.04</t>
  </si>
  <si>
    <t>Construção de rede de dutos com 8 tubos de 4" (100 mm), PEAD (Polietileno de Alta Densidade), corrugado helicoidal, envelopados em areia. Incluindo (tampões/ terminais em cada trecho, fita de aviso perigo energia e arame guia) e sobressalentes conexão I de união de tubos PEAD, Kit de vedação composto de mastique e 1 rolo de filme de PVC.</t>
  </si>
  <si>
    <t>1.05.120</t>
  </si>
  <si>
    <t>06.04.01.03</t>
  </si>
  <si>
    <t>DUTOS DE PEAD</t>
  </si>
  <si>
    <t>1.05.120.01</t>
  </si>
  <si>
    <t>06.04.01.03.01</t>
  </si>
  <si>
    <r>
      <t xml:space="preserve">Tubos de 4" (100 mm) PEAD (Polietileno de Alta Densidade), corrugado helicoidal.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Kanalex da Kanaflex ou Equivalente.</t>
    </r>
  </si>
  <si>
    <t>1.05.120.02</t>
  </si>
  <si>
    <t>06.04.01.03.02</t>
  </si>
  <si>
    <r>
      <t xml:space="preserve">Tubos de 4" (100 mm) PEAD (Polietileno de Alta Densidade), liso, espessura da parede 8,1 mm para método não destrutível, sendo 6 travessias x 14 tubos x 100 metros = 8.400 metros (bobinas de 100 metros cada). </t>
    </r>
    <r>
      <rPr>
        <sz val="10"/>
        <rFont val="Arial"/>
        <family val="2"/>
      </rPr>
      <t>Referência: Brastubos ou Equivalente.</t>
    </r>
  </si>
  <si>
    <t>1.05.121</t>
  </si>
  <si>
    <t>06.04.01.04</t>
  </si>
  <si>
    <t>CONEXÃO I PEAD</t>
  </si>
  <si>
    <t>1.05.121.01</t>
  </si>
  <si>
    <t>06.04.01.04.01</t>
  </si>
  <si>
    <r>
      <t xml:space="preserve">Conexão I de 4" (100 mm) PEAD (Polietileno de Alta Densidade), corrugado helicoidal.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Kanaflex ou Equivalente.</t>
    </r>
  </si>
  <si>
    <t>1.05.122</t>
  </si>
  <si>
    <t>06.04.01.05</t>
  </si>
  <si>
    <t>CONEXÃO II PEAD</t>
  </si>
  <si>
    <t>1.05.122.01</t>
  </si>
  <si>
    <t>06.04.01.05.01</t>
  </si>
  <si>
    <r>
      <t xml:space="preserve">Conexão II de 4" (100 mm) PEAD (Polietileno de Alta Densidade), para unir com tubo liso de PVC roscável.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Kanaflex ou Equivalente.</t>
    </r>
  </si>
  <si>
    <t>1.05.123</t>
  </si>
  <si>
    <t>06.04.01.06</t>
  </si>
  <si>
    <t>TAMPÃO PARA DUTO</t>
  </si>
  <si>
    <t>1.05.123.01</t>
  </si>
  <si>
    <t>06.04.01.06.01</t>
  </si>
  <si>
    <r>
      <t xml:space="preserve">Tampão de duto de 4" (100 mm) PEAD (Polietileno de Alta Densidade), corrugado helicoidal.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Kanaflex ou Equivalente.</t>
    </r>
  </si>
  <si>
    <t>1.05.124</t>
  </si>
  <si>
    <t>06.04.01.07</t>
  </si>
  <si>
    <t>DUTOS DE PVC</t>
  </si>
  <si>
    <t>1.05.124.01</t>
  </si>
  <si>
    <t>06.04.01.07.01</t>
  </si>
  <si>
    <t>Tubo de 2" (50 mm) PVC, liso, rigido, roscável em barras de 3 m.</t>
  </si>
  <si>
    <t>br</t>
  </si>
  <si>
    <t>1.05.124.02</t>
  </si>
  <si>
    <t>06.04.01.07.02</t>
  </si>
  <si>
    <t>Tubo de 4" (100 mm) PVC, liso, rigido, roscável em barras de 3 m.</t>
  </si>
  <si>
    <t>1.05.125</t>
  </si>
  <si>
    <t>06.04.01.08</t>
  </si>
  <si>
    <t>LUVAS DE PVC</t>
  </si>
  <si>
    <t>1.05.125.01</t>
  </si>
  <si>
    <t>06.04.01.08.01</t>
  </si>
  <si>
    <t>Luvas de PVC rosca BSP de Ø2" (50 mm) PVC, liso, rigido.</t>
  </si>
  <si>
    <t>pçs</t>
  </si>
  <si>
    <t>06.04.01.08.02</t>
  </si>
  <si>
    <t>Luvas de PVC rosca BSP de Ø4" (100 mm) PVC, liso, rigido.</t>
  </si>
  <si>
    <t>1.05.126</t>
  </si>
  <si>
    <t>06.04.01.09</t>
  </si>
  <si>
    <t>ELETRODUTO</t>
  </si>
  <si>
    <t>1.05.126.01</t>
  </si>
  <si>
    <t>06.04.01.09.01</t>
  </si>
  <si>
    <t>Eletroduto em aço galvanizado Ø2", rosca BSP em barras de 3 m.</t>
  </si>
  <si>
    <t>1.05.126.02</t>
  </si>
  <si>
    <t>06.04.01.09.02</t>
  </si>
  <si>
    <t>Eletroduto em aço galvanizado Ø1", rosca BSP em barras de 3 m.</t>
  </si>
  <si>
    <t>1.05.126.03</t>
  </si>
  <si>
    <t>06.04.01.09.03</t>
  </si>
  <si>
    <t>Eletroduto flexivel Ø3/4", rosca BSP, 300 mm de compriemnto com unidut cônico nas extremidades. Referência: SEALTUBO ou Equivalente.</t>
  </si>
  <si>
    <t>1.05.127</t>
  </si>
  <si>
    <t>06.04.01.10</t>
  </si>
  <si>
    <t>LUVA PARA ELETRODUTO</t>
  </si>
  <si>
    <t>1.05.127.01</t>
  </si>
  <si>
    <t>06.04.01.10.01</t>
  </si>
  <si>
    <t>Luva em aço galvanizado com rosca BSP Ø2"</t>
  </si>
  <si>
    <t>1.05.127.02</t>
  </si>
  <si>
    <t>06.04.01.10.02</t>
  </si>
  <si>
    <t>Luva em aço galvanizado com rosca BSP Ø1"</t>
  </si>
  <si>
    <t>1.05.128</t>
  </si>
  <si>
    <t>06.04.01.11</t>
  </si>
  <si>
    <t>CURVA</t>
  </si>
  <si>
    <t>1.05.128.01</t>
  </si>
  <si>
    <t>06.04.01.11.01</t>
  </si>
  <si>
    <t>Curva moldada em aço galvanizado 90° com rosca BSP Ø2"</t>
  </si>
  <si>
    <t>1.05.128.02</t>
  </si>
  <si>
    <t>06.04.01.11.02</t>
  </si>
  <si>
    <t>Curva moldada em PVC 90° com rosca BSP Ø1"</t>
  </si>
  <si>
    <t>1.05.128.03</t>
  </si>
  <si>
    <t>06.04.01.11.03</t>
  </si>
  <si>
    <t>Curva moldada em PVC 45° com rosca BSP Ø1"</t>
  </si>
  <si>
    <t>1.05.129</t>
  </si>
  <si>
    <t>06.04.01.12</t>
  </si>
  <si>
    <t>BUCHA</t>
  </si>
  <si>
    <t>1.05.129.01</t>
  </si>
  <si>
    <t>06.04.01.12.01</t>
  </si>
  <si>
    <t>Bucha seladora com terminal terra corpo em alumínio, rosca BSP Ø2" com terminal de terra para cabo 10 mm²</t>
  </si>
  <si>
    <t>1.05.129.02</t>
  </si>
  <si>
    <t>06.04.01.12.02</t>
  </si>
  <si>
    <t>Bucha de redução, rosca BSP, Ø1" x 3/4".</t>
  </si>
  <si>
    <t>1.05.129.03</t>
  </si>
  <si>
    <t>06.04.01.12.03</t>
  </si>
  <si>
    <t>Bucha de redução, rosca BSP, Ø2" x 1".</t>
  </si>
  <si>
    <t>1.05.129.04</t>
  </si>
  <si>
    <t>06.04.01.12.04</t>
  </si>
  <si>
    <t>Bucha de acabamento, rosca BSP, Ø1".</t>
  </si>
  <si>
    <t>1.05.129.05</t>
  </si>
  <si>
    <t>06.04.01.12.05</t>
  </si>
  <si>
    <t>Bucha de acabamento, rosca BSP, Ø2".</t>
  </si>
  <si>
    <t>1.05.130</t>
  </si>
  <si>
    <t>06.04.01.13</t>
  </si>
  <si>
    <t>PLUG</t>
  </si>
  <si>
    <t>1.05.130.01</t>
  </si>
  <si>
    <t>06.04.01.13.01</t>
  </si>
  <si>
    <t>Plug em PVC, rosca BSP Ø1" ref. Tigre ou equivalente.</t>
  </si>
  <si>
    <t>1.05.130.02</t>
  </si>
  <si>
    <t>06.04.01.13.02</t>
  </si>
  <si>
    <t>Plug em PVC, rosca BSP Ø2" ref. Tigre ou equivalente.</t>
  </si>
  <si>
    <t>1.05.131</t>
  </si>
  <si>
    <t>06.04.01.14</t>
  </si>
  <si>
    <t>UNIDUT</t>
  </si>
  <si>
    <t>1.05.131.01</t>
  </si>
  <si>
    <t>06.04.01.14.01</t>
  </si>
  <si>
    <t>Unidut cônico em aço galvanizado, rosca BSP, Ø1".</t>
  </si>
  <si>
    <t>1.05.131.02</t>
  </si>
  <si>
    <t>06.04.01.14.02</t>
  </si>
  <si>
    <t>Unidut cônico em aço galvanizado, rosca BSP, Ø2".</t>
  </si>
  <si>
    <t>06.04.01.15</t>
  </si>
  <si>
    <t>BERÇOS ESPAÇADORES</t>
  </si>
  <si>
    <t>06.04.01.15.01</t>
  </si>
  <si>
    <t>Berço premoldado de concreto Fck &gt; 15 Mpa, para separar 01 (um) duto, atura 100 mm, instalação em fundo ou topo.</t>
  </si>
  <si>
    <t>1.05.130.04</t>
  </si>
  <si>
    <t>06.04.01.15.02</t>
  </si>
  <si>
    <t>Berço premoldado de concreto Fck &gt; 15 Mpa, para separar 03 (três) dutos, altura 125 mm instalação em fundo ou topo.</t>
  </si>
  <si>
    <t>1.05.130.05</t>
  </si>
  <si>
    <t>06.04.01.15.03</t>
  </si>
  <si>
    <t>Berço premoldado de concreto Fck &gt; 15 Mpa, para separar 03 (três) dutos, altura 175 mm instalação intermediária.</t>
  </si>
  <si>
    <t>1.05.130.06</t>
  </si>
  <si>
    <t>06.04.01.15.04</t>
  </si>
  <si>
    <t>Berço premoldado de concreto Fck &gt; 15 Mpa, para separar 04 (três) dutos, altura 125 mm instalação em fundo ou topo.</t>
  </si>
  <si>
    <t>1.05.130.07</t>
  </si>
  <si>
    <t>06.04.01.15.05</t>
  </si>
  <si>
    <t>Berço premoldado de concreto Fck &gt; 15 Mpa, para separar 04 (três) dutos, altura 175 mm instalação intermediária.</t>
  </si>
  <si>
    <t>1.05.130.08</t>
  </si>
  <si>
    <t>06.04.01.15.06</t>
  </si>
  <si>
    <t>Berço premoldado de concreto Fck &gt; 15 Mpa, para separar 02 (dois) dutos, altura 150 mm, instalação em fundo ou topo.</t>
  </si>
  <si>
    <t>1.05.130.09</t>
  </si>
  <si>
    <t>06.04.01.15.07</t>
  </si>
  <si>
    <t>Berço premoldado de concreto Fck &gt; 15 Mpa, para separar 02 (dois) dutos, altura 200 mm, instalação intermediária.</t>
  </si>
  <si>
    <t>1.05.130.10</t>
  </si>
  <si>
    <t>06.04.01.15.08</t>
  </si>
  <si>
    <t>Berço premoldado de concreto Fck &gt; 15 Mpa, para separar 03 (três) dutos, altura 150 mm instalação em fundo ou topo.</t>
  </si>
  <si>
    <t>1.05.130.11</t>
  </si>
  <si>
    <t>06.04.01.15.09</t>
  </si>
  <si>
    <t>Berço premoldado de concreto Fck &gt; 15 Mpa, para separar 03 (três) dutos, altura 200 mm instalação intermediária.</t>
  </si>
  <si>
    <t>1.05.130.12</t>
  </si>
  <si>
    <t>06.04.01.15.10</t>
  </si>
  <si>
    <t>Berço premoldado de concreto Fck &gt; 15 Mpa, para separar 04 (três) dutos, altura 150 mm instalação em fundo ou topo.</t>
  </si>
  <si>
    <t>1.05.130.13</t>
  </si>
  <si>
    <t>06.04.01.15.11</t>
  </si>
  <si>
    <t>Berço premoldado de concreto Fck &gt; 15 Mpa, para separar 04 (três) dutos, altura 200 mm instalação intermediária.</t>
  </si>
  <si>
    <t>1.05.140</t>
  </si>
  <si>
    <t>06.04.01.16</t>
  </si>
  <si>
    <t>FIO GUIA</t>
  </si>
  <si>
    <t>1.05.140.01</t>
  </si>
  <si>
    <t>06.04.01.16.01</t>
  </si>
  <si>
    <t>Fio Guia em arame galvanizado nº. 10.</t>
  </si>
  <si>
    <t>1.05.141</t>
  </si>
  <si>
    <t>06.04.01.17</t>
  </si>
  <si>
    <t>FITA</t>
  </si>
  <si>
    <t>1.05.141.01</t>
  </si>
  <si>
    <t>06.04.01.17.01</t>
  </si>
  <si>
    <t>Fita de aviso de perigo.</t>
  </si>
  <si>
    <t>1.05.150</t>
  </si>
  <si>
    <t>06.04.01.18</t>
  </si>
  <si>
    <t>TESTEMUNHAS DE CONCRETO</t>
  </si>
  <si>
    <t>1.05.150.01</t>
  </si>
  <si>
    <t>06.04.01.18.01</t>
  </si>
  <si>
    <t>Fornecimento de testemunha de concreto fck &gt;= 15 Mpa, Dimensões (LxA) 425 x 100 mm</t>
  </si>
  <si>
    <t>1.05.150.02</t>
  </si>
  <si>
    <t>06.04.01.18.02</t>
  </si>
  <si>
    <t>Fornecimento de testemunha de concreto fck &gt;= 15 Mpa, Dimensões (LxA) 600 x 100 mm</t>
  </si>
  <si>
    <t>1.05.150.03</t>
  </si>
  <si>
    <t>06.04.01.18.03</t>
  </si>
  <si>
    <t>Fornecimento de testemunha de concreto fck &gt;= 15 Mpa, Dimensões (LxA) 775 x 100 mm</t>
  </si>
  <si>
    <t>1.05.160</t>
  </si>
  <si>
    <t>06.04.01.19</t>
  </si>
  <si>
    <t>CONCRETO</t>
  </si>
  <si>
    <t>1.05.160.01</t>
  </si>
  <si>
    <t>06.04.01.19.01</t>
  </si>
  <si>
    <t>Fornecimento de concreto, para envelopes fck &gt;= 15 Mpa</t>
  </si>
  <si>
    <t>1.05.161</t>
  </si>
  <si>
    <t>06.04.01.20</t>
  </si>
  <si>
    <t>AREIA</t>
  </si>
  <si>
    <t>1.05.161.01</t>
  </si>
  <si>
    <t>06.04.01.20.01</t>
  </si>
  <si>
    <t>Fornecimento de areia, para envelopes.</t>
  </si>
  <si>
    <t>1.05.170</t>
  </si>
  <si>
    <t>06.04.01.21</t>
  </si>
  <si>
    <t>DUTOS PELO MÉTODO NÃO DESTRUTÍVEL</t>
  </si>
  <si>
    <t>1.05.170.01</t>
  </si>
  <si>
    <t>06.04.01.21.01</t>
  </si>
  <si>
    <r>
      <t xml:space="preserve">Execução de perfuração de solo pelo método não destrutivo (M.N.D.), para 14 tubos de Ø4" em PEAD 06 travessias x 160 metros cada, com emprego de equipamento eletro-mecânico específico dotados de sondas, hastes, alargadores, navegadores e localizadores eletrônicos </t>
    </r>
    <r>
      <rPr>
        <sz val="10"/>
        <rFont val="Arial"/>
        <family val="2"/>
      </rPr>
      <t>Referência Polidrill Perfuração Horizontal Direcional.</t>
    </r>
  </si>
  <si>
    <t>1.05.200</t>
  </si>
  <si>
    <t>06.04.01.22</t>
  </si>
  <si>
    <t>CAIXAS DE PASSAGEM</t>
  </si>
  <si>
    <t>1.05.210</t>
  </si>
  <si>
    <t>06.04.01.22.01</t>
  </si>
  <si>
    <t>CAIXAS DE PASSAGEM TIPO I</t>
  </si>
  <si>
    <t>1.05.210.01</t>
  </si>
  <si>
    <t>06.04.01.22.01.01</t>
  </si>
  <si>
    <t>Fornecimento de materiais e execução de caixa de passagem e abrigo de transformador isolador, em pré-moldados de concreto armado fck &gt; 20MPa, incluindo execução de lastro de concreto magro fck &gt; 10 MPa, com regularização do fundo em argamassa de cimento e areia traço 1:3 - dimensões da caixa: 1500 x 1500 x 2000 mm.</t>
  </si>
  <si>
    <t>1.05.211</t>
  </si>
  <si>
    <t>06.04.01.22.02</t>
  </si>
  <si>
    <t>CAIXAS DE PASSAGEM TIPO II - TRAVESSIA</t>
  </si>
  <si>
    <t>1.05.211.01</t>
  </si>
  <si>
    <t>06.04.01.22.02.01</t>
  </si>
  <si>
    <t>Fornecimento de materiais e execução de caixa de passagem para travessia de pista e abrigo de transformador isolador, em pré-moldados de concreto armado fck &gt; 20MPa, incluindo execução de lastro de concreto magro fck &gt; 10 MPa, com regularização do fundo em argamassa de cimento e areia traço 1:3 - dimensões da caixa: 2300 x 2300 x 2255 mm.</t>
  </si>
  <si>
    <t>1.05.212</t>
  </si>
  <si>
    <t>06.04.01.23.</t>
  </si>
  <si>
    <t>CAIXAS DE PASSAGEM TIPO IIR - TRAVESSIA - REFORÇADA</t>
  </si>
  <si>
    <t>1.05.212.01</t>
  </si>
  <si>
    <t>06.04.01.23.03</t>
  </si>
  <si>
    <t>Fornecimento de materiais e execução de caixa de passagem para travessia de pista e abrigo de transformador isolador, em pré-moldados de concreto armado, incluindo execução de lastro de concreto, com regularização do fundo em argamassa de cimento e areia traço 1:3 - dimensões da caixa: 2300 x 2300 x 2255 mm.</t>
  </si>
  <si>
    <t>1.05.220</t>
  </si>
  <si>
    <t>06.04.01.24</t>
  </si>
  <si>
    <t>PERFILADO</t>
  </si>
  <si>
    <t>1.05.220.01</t>
  </si>
  <si>
    <t>06.04.01.24.04</t>
  </si>
  <si>
    <r>
      <t>Perfilado perfurado em aço galvanizado à fogo conforme norma NBR 6323, chapa #16, dimensão 38 x 38 mm em barras de 6000 m.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Perfort da Mopa ou Equivalente. </t>
    </r>
  </si>
  <si>
    <t>1.05.221</t>
  </si>
  <si>
    <t>06.04.01.25</t>
  </si>
  <si>
    <t>CALHA</t>
  </si>
  <si>
    <t>1.05.221.01</t>
  </si>
  <si>
    <t>06.04.01.25.05</t>
  </si>
  <si>
    <r>
      <t xml:space="preserve">Calha perfurada em aço galvanizado à fogo conforme norma NBR 6323, chapa #18, com aba, dimensão 100 x </t>
    </r>
    <r>
      <rPr>
        <b/>
        <sz val="10"/>
        <rFont val="Calibri"/>
        <family val="2"/>
        <scheme val="minor"/>
      </rPr>
      <t>200</t>
    </r>
    <r>
      <rPr>
        <sz val="10"/>
        <rFont val="Calibri"/>
        <family val="2"/>
        <scheme val="minor"/>
      </rPr>
      <t xml:space="preserve"> mm em peças de 3000 m.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Eletrocalha da Mopa ou Equivalente. </t>
    </r>
  </si>
  <si>
    <t>1.05.222</t>
  </si>
  <si>
    <t>06.04.01.26</t>
  </si>
  <si>
    <t>TAMPA P/ CAIXA DE PASSAGEM</t>
  </si>
  <si>
    <t>1.05.222.01</t>
  </si>
  <si>
    <t>06.04.01.26.06.01</t>
  </si>
  <si>
    <r>
      <t>Tampa para caixa de passagem em ferro fundido ductil articulado com identificação fundida " CEB".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tipo TODA 600 da Barbara.. </t>
    </r>
  </si>
  <si>
    <t>1.05.222.02</t>
  </si>
  <si>
    <t>06.04.01.26.06.02</t>
  </si>
  <si>
    <r>
      <t>Tampa para caixa de passagem em ferro fundido ductil articulado com identificação fundida " CEL".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tipo TODA 600 da Barbara.. </t>
    </r>
  </si>
  <si>
    <t>1.05.222.03</t>
  </si>
  <si>
    <t>06.04.01.26.06.03</t>
  </si>
  <si>
    <r>
      <t>Tampa para caixa de passagem em ferro fundido ductil articulado com identificação fundida " CEB/T".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tipo TODA 600 da Barbara.. </t>
    </r>
  </si>
  <si>
    <t>1.05.222.04</t>
  </si>
  <si>
    <t>06.04.01.26.06.04</t>
  </si>
  <si>
    <r>
      <t>Tampa para caixa de passagem em ferro fundido ductil articulado com identificação fundida " CEL/T".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tipo TODA 600 da Barbara.. </t>
    </r>
  </si>
  <si>
    <t>1.05.222.05</t>
  </si>
  <si>
    <t>06.04.01.26.06.05</t>
  </si>
  <si>
    <r>
      <t>Tampa para caixa de passagem em ferro fundido ductil articulado com identificação fundida " CED/T".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tipo TODA 600 da Barbara.. </t>
    </r>
  </si>
  <si>
    <t>1.05.222.06</t>
  </si>
  <si>
    <t>06.04.01.26.06.06</t>
  </si>
  <si>
    <r>
      <t>Tampa para caixa de passagem em ferro fundido ductil articulado com identificação fundida " CEQ/T".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tipo TODA 600 da Barbara.. </t>
    </r>
  </si>
  <si>
    <t>06.04.01.26.06.07</t>
  </si>
  <si>
    <r>
      <t>Mão Francesa simples em aço galvanizado à fogo conforme norma NBR 6323, dimensão 300 mm.</t>
    </r>
    <r>
      <rPr>
        <b/>
        <sz val="10"/>
        <rFont val="Calibri"/>
        <family val="2"/>
        <scheme val="minor"/>
      </rPr>
      <t xml:space="preserve"> Referência:</t>
    </r>
    <r>
      <rPr>
        <sz val="10"/>
        <rFont val="Calibri"/>
        <family val="2"/>
        <scheme val="minor"/>
      </rPr>
      <t xml:space="preserve"> Mopa ou Equivalente. </t>
    </r>
  </si>
  <si>
    <t>1.06.000</t>
  </si>
  <si>
    <t>06.05</t>
  </si>
  <si>
    <t>ATERRAMENTO (Fornec., Inst., Testes e Comissionamento)</t>
  </si>
  <si>
    <t>1.06.100</t>
  </si>
  <si>
    <t>06.05.01</t>
  </si>
  <si>
    <t>ATERRAMENTO EM REDES DE DUTOS, CAIXAS DE PASSAGEM E BASES DE CONCRETO</t>
  </si>
  <si>
    <t>1.06.110</t>
  </si>
  <si>
    <t>CABOS DE COBRE NÚ PARA ATERRAMENTO</t>
  </si>
  <si>
    <t>1.06.110.01</t>
  </si>
  <si>
    <t>06.05.01.01</t>
  </si>
  <si>
    <r>
      <t xml:space="preserve">Fornecimento de materiais e lançamento de cabo de aterramento embutido no envelope de concreto e areia com cabo de cobre nu, 07 fios, seçao nominal 50 mm², incluindo a espera para aterramento nas caixas de passagem.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Prysmian ou Equivalente.</t>
    </r>
  </si>
  <si>
    <t>1.06.110.02</t>
  </si>
  <si>
    <t>06.05.01.02</t>
  </si>
  <si>
    <r>
      <t xml:space="preserve">Fornecimento de materiais e lançamento de cabo de aterramento embutido no envelope de concreto, com cabo de cobre nu, 07 fios, seçao nominal 10 mm², incluindo a espera para aterramento nas caixas de passagem.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Prysmian ou Equivalente.</t>
    </r>
  </si>
  <si>
    <t>1.06.111</t>
  </si>
  <si>
    <t>06.05.02</t>
  </si>
  <si>
    <t>HASTE DE ATERRAMENTO</t>
  </si>
  <si>
    <t>1.06.111.01</t>
  </si>
  <si>
    <t>06.05.02.01</t>
  </si>
  <si>
    <r>
      <t xml:space="preserve">Haste de aterramento tipo copperweld Ø3/4" x 3000mm, núcleo de aço "SAE 1010/1020" revestido com uma camada de cobre eletrolítico de 0,254mm. </t>
    </r>
    <r>
      <rPr>
        <b/>
        <sz val="10"/>
        <rFont val="Calibri"/>
        <family val="2"/>
        <scheme val="minor"/>
      </rPr>
      <t>Referência</t>
    </r>
    <r>
      <rPr>
        <sz val="10"/>
        <rFont val="Calibri"/>
        <family val="2"/>
        <scheme val="minor"/>
      </rPr>
      <t>: GCWR19L30 da FCI ou Equivalente.</t>
    </r>
  </si>
  <si>
    <t>1.06.112</t>
  </si>
  <si>
    <t>06.05.03</t>
  </si>
  <si>
    <t>CONECTORES</t>
  </si>
  <si>
    <t>06.05.03.01</t>
  </si>
  <si>
    <r>
      <t xml:space="preserve">Conector para conectar cabo 50 mm² à  Haste Ø3/4".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GAR-1426 Burndy ou Equivalente.</t>
    </r>
  </si>
  <si>
    <t>1.06.111.02</t>
  </si>
  <si>
    <t>06.05.03.02</t>
  </si>
  <si>
    <r>
      <t xml:space="preserve">Conector Aperto Mecânico para cabo 10 mm², rosca 3/8". </t>
    </r>
    <r>
      <rPr>
        <b/>
        <sz val="10"/>
        <rFont val="Calibri"/>
        <family val="2"/>
        <scheme val="minor"/>
      </rPr>
      <t>Referência</t>
    </r>
    <r>
      <rPr>
        <sz val="10"/>
        <rFont val="Calibri"/>
        <family val="2"/>
        <scheme val="minor"/>
      </rPr>
      <t>: GB4C Burndy ou Equivalente.</t>
    </r>
  </si>
  <si>
    <t>1.06.111.03</t>
  </si>
  <si>
    <t>06.05.03.03</t>
  </si>
  <si>
    <r>
      <t xml:space="preserve">Conector Aperto Mecânico para cabo 50 mm², rosca 3/8". </t>
    </r>
    <r>
      <rPr>
        <b/>
        <sz val="10"/>
        <rFont val="Calibri"/>
        <family val="2"/>
        <scheme val="minor"/>
      </rPr>
      <t>Referência</t>
    </r>
    <r>
      <rPr>
        <sz val="10"/>
        <rFont val="Calibri"/>
        <family val="2"/>
        <scheme val="minor"/>
      </rPr>
      <t>: GB26 Burndy ou Equivalente.</t>
    </r>
  </si>
  <si>
    <t>1.06.111.04</t>
  </si>
  <si>
    <t>06.05.03.04</t>
  </si>
  <si>
    <r>
      <t xml:space="preserve">Conector à compressão Irreversível para emenda ou derivação de cabos 10/ 10 mm².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Burndy ou Equivalente.</t>
    </r>
  </si>
  <si>
    <t>1.06.111.05</t>
  </si>
  <si>
    <t>06.05.03.05</t>
  </si>
  <si>
    <r>
      <t xml:space="preserve">Conector à compressão Irreversível para emenda ou derivação de cabos 10/ 50 mm².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Burndy ou Equivalente.</t>
    </r>
  </si>
  <si>
    <t>1.06.111.06</t>
  </si>
  <si>
    <t>06.05.03.06</t>
  </si>
  <si>
    <r>
      <t xml:space="preserve">Conector à compressão Irreversível para emenda ou derivação de cabos 50/ 50 mm².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Burndy ou Equivalente.</t>
    </r>
  </si>
  <si>
    <t>1.06.111.07</t>
  </si>
  <si>
    <t>06.05.03.07</t>
  </si>
  <si>
    <r>
      <t xml:space="preserve">Conector à compressão tipo parafuso para cabo 10 mm².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K2C23 Burndy ou Equivalente.</t>
    </r>
  </si>
  <si>
    <t>1.06.113</t>
  </si>
  <si>
    <t>06.05.04</t>
  </si>
  <si>
    <t>MOLDES E CARTUCHOS</t>
  </si>
  <si>
    <t>1.06.113.01</t>
  </si>
  <si>
    <t>06.05.04.01</t>
  </si>
  <si>
    <r>
      <t xml:space="preserve">Molde de conexão horizontal para conectar cabo à superficíe plana de ferro fundido, para cabo 10 mm².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HBA W2 Burndy ou Equivalente.</t>
    </r>
  </si>
  <si>
    <t>1.06.113.02</t>
  </si>
  <si>
    <t>06.05.04.02</t>
  </si>
  <si>
    <r>
      <t xml:space="preserve">Cartucho Nº 25xF-19.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Burndy ou equivalente.</t>
    </r>
  </si>
  <si>
    <t>1.07.121</t>
  </si>
  <si>
    <t>06.05.05</t>
  </si>
  <si>
    <t>PORTA MARCADOR/ ANÉIS DE IDENTIFICAÇÃO</t>
  </si>
  <si>
    <t>1.07.121.01</t>
  </si>
  <si>
    <t>06.05.05.01</t>
  </si>
  <si>
    <r>
      <t xml:space="preserve">Porta marcador, largura 5,1 mm, comprimento 67 mm.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HO-AT1 da Hellermann ou Equivalente.</t>
    </r>
  </si>
  <si>
    <t>1.07.121.02</t>
  </si>
  <si>
    <t>06.05.05.02</t>
  </si>
  <si>
    <r>
      <t xml:space="preserve">Anel de identificação amarelo impressão em preto,número "1"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</si>
  <si>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1.07.121.03</t>
  </si>
  <si>
    <t>06.05.05.03</t>
  </si>
  <si>
    <r>
      <t xml:space="preserve">Anel de identificação amarelo impressão em preto,número "2"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</si>
  <si>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1.07.121.04</t>
  </si>
  <si>
    <t>06.05.05.04</t>
  </si>
  <si>
    <r>
      <t xml:space="preserve">Anel de identificação amarelo impressão em preto,número "0"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</si>
  <si>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1.07.121.05</t>
  </si>
  <si>
    <t>06.05.05.05</t>
  </si>
  <si>
    <r>
      <t xml:space="preserve">Anel de identificação amarelo impressão em preto,letra "L"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</si>
  <si>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1.07.121.06</t>
  </si>
  <si>
    <t>06.05.05.06</t>
  </si>
  <si>
    <r>
      <t xml:space="preserve">Anel de identificação amarelo impressão em preto,letra "T"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</si>
  <si>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1.07.121.07</t>
  </si>
  <si>
    <t>06.05.05.07</t>
  </si>
  <si>
    <r>
      <t xml:space="preserve">Anel de identificação amarelo impressão em preto,letra "-"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</si>
  <si>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1.07.121.08</t>
  </si>
  <si>
    <t>06.05.05.08</t>
  </si>
  <si>
    <r>
      <t xml:space="preserve">Anel de identificação amarelo impressão em preto,letra "V"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</si>
  <si>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1.07.121.09</t>
  </si>
  <si>
    <t>06.05.05.09</t>
  </si>
  <si>
    <r>
      <t xml:space="preserve">Anel de identificação amarelo impressão em preto,letra "P"  </t>
    </r>
    <r>
      <rPr>
        <b/>
        <sz val="10"/>
        <rFont val="Calibri"/>
        <family val="2"/>
        <scheme val="minor"/>
      </rPr>
      <t>Referência:</t>
    </r>
    <r>
      <rPr>
        <sz val="10"/>
        <rFont val="Calibri"/>
        <family val="2"/>
        <scheme val="minor"/>
      </rPr>
      <t xml:space="preserve"> Ovalgrip HO40 da Hellermann ou Equivalente.</t>
    </r>
  </si>
  <si>
    <t>1.09.100</t>
  </si>
  <si>
    <t>06.06</t>
  </si>
  <si>
    <t>AS BUILT</t>
  </si>
  <si>
    <t>1.09.100.01</t>
  </si>
  <si>
    <t>06.06.01</t>
  </si>
  <si>
    <t>Projeto Como Costruído "AS BUILT", conforme ET FL.01/707.92/03680/00</t>
  </si>
  <si>
    <t>1.10.110</t>
  </si>
  <si>
    <t>06.07</t>
  </si>
  <si>
    <t>ABERTURAS E RASGOS NO PAVIMENTO EXISTENTE</t>
  </si>
  <si>
    <t>1.10.110.01</t>
  </si>
  <si>
    <t>06.07.01</t>
  </si>
  <si>
    <t>Execução de aberturas em pavimento existente para colocação de luminária embutida sobre "Shallow Base", incluindo preenchimento da abertura com resina e lançamento de cabo.</t>
  </si>
  <si>
    <t>SubTotal Parte III</t>
  </si>
  <si>
    <t>SUBTOTAL</t>
  </si>
  <si>
    <t>BDI</t>
  </si>
  <si>
    <t>TOTAL GERAL</t>
  </si>
  <si>
    <t xml:space="preserve">Data de Emissão: </t>
  </si>
  <si>
    <t>Data Base:</t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</si>
</sst>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R$ &quot;#,##0.00;[Red]&quot;R$ &quot;#,##0.00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_([$€]* #,##0.00_);_([$€]* \(#,##0.00\);_([$€]* &quot;-&quot;??_);_(@_)"/>
    <numFmt numFmtId="169" formatCode="\$#,##0\ ;\(\$#,##0\)"/>
    <numFmt numFmtId="170" formatCode="_(&quot;Cr$&quot;* #,##0.00_);_(&quot;Cr$&quot;* \(#,##0.00\);_(&quot;Cr$&quot;* &quot;-&quot;??_);_(@_)"/>
    <numFmt numFmtId="171" formatCode="0.0%"/>
    <numFmt numFmtId="172" formatCode="&quot;R$ &quot;#,##0_);\(&quot;R$ &quot;#,##0\)"/>
    <numFmt numFmtId="173" formatCode="_ * #,##0.00_ ;_ * \-#,##0.00_ ;_ * &quot;-&quot;??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GreekC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  <scheme val="minor"/>
    </font>
    <font>
      <sz val="10"/>
      <color indexed="22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341">
    <xf numFmtId="0" fontId="0" fillId="0" borderId="0"/>
    <xf numFmtId="43" fontId="1" fillId="0" borderId="0" applyFont="0" applyFill="0" applyBorder="0" applyAlignment="0" applyProtection="0"/>
    <xf numFmtId="166" fontId="27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6" applyNumberFormat="0" applyAlignment="0" applyProtection="0"/>
    <xf numFmtId="0" fontId="33" fillId="20" borderId="26" applyNumberFormat="0" applyAlignment="0" applyProtection="0"/>
    <xf numFmtId="166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5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2" fillId="20" borderId="30" applyNumberFormat="0" applyAlignment="0" applyProtection="0"/>
    <xf numFmtId="0" fontId="42" fillId="20" borderId="30" applyNumberFormat="0" applyAlignment="0" applyProtection="0"/>
    <xf numFmtId="0" fontId="43" fillId="21" borderId="13" applyNumberFormat="0" applyFont="0" applyBorder="0" applyAlignment="0" applyProtection="0">
      <alignment horizontal="center"/>
    </xf>
    <xf numFmtId="9" fontId="28" fillId="0" borderId="0" applyFont="0" applyFill="0" applyBorder="0" applyAlignment="0" applyProtection="0"/>
    <xf numFmtId="0" fontId="44" fillId="0" borderId="31" applyNumberFormat="0" applyFont="0" applyBorder="0" applyAlignment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45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5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3" fontId="8" fillId="0" borderId="3" xfId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7" fontId="9" fillId="0" borderId="6" xfId="0" applyNumberFormat="1" applyFont="1" applyFill="1" applyBorder="1" applyAlignment="1">
      <alignment horizontal="left" vertical="center"/>
    </xf>
    <xf numFmtId="43" fontId="8" fillId="0" borderId="5" xfId="1" applyFont="1" applyFill="1" applyBorder="1" applyAlignment="1">
      <alignment horizontal="left" vertical="center"/>
    </xf>
    <xf numFmtId="17" fontId="8" fillId="0" borderId="6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3" fontId="10" fillId="0" borderId="16" xfId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11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21" xfId="0" quotePrefix="1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distributed" wrapText="1" readingOrder="2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distributed" wrapText="1" readingOrder="2"/>
    </xf>
    <xf numFmtId="0" fontId="11" fillId="0" borderId="4" xfId="0" applyFont="1" applyFill="1" applyBorder="1" applyAlignment="1">
      <alignment horizontal="left" vertical="distributed" wrapText="1" readingOrder="2"/>
    </xf>
    <xf numFmtId="4" fontId="11" fillId="0" borderId="2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distributed" wrapText="1" readingOrder="2"/>
    </xf>
    <xf numFmtId="0" fontId="2" fillId="0" borderId="2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distributed" wrapText="1" readingOrder="2"/>
    </xf>
    <xf numFmtId="0" fontId="2" fillId="0" borderId="0" xfId="0" applyFont="1" applyFill="1" applyAlignment="1">
      <alignment horizontal="right"/>
    </xf>
    <xf numFmtId="43" fontId="2" fillId="0" borderId="0" xfId="0" applyNumberFormat="1" applyFont="1" applyFill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 vertical="distributed" readingOrder="2"/>
    </xf>
    <xf numFmtId="43" fontId="2" fillId="0" borderId="21" xfId="1" applyFont="1" applyFill="1" applyBorder="1"/>
    <xf numFmtId="0" fontId="2" fillId="0" borderId="4" xfId="0" applyFont="1" applyFill="1" applyBorder="1" applyAlignment="1">
      <alignment horizontal="left" vertical="distributed" readingOrder="2"/>
    </xf>
    <xf numFmtId="4" fontId="11" fillId="0" borderId="21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right" vertical="distributed" wrapText="1" readingOrder="2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distributed" wrapText="1" readingOrder="2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distributed" wrapText="1" readingOrder="2"/>
    </xf>
    <xf numFmtId="0" fontId="15" fillId="0" borderId="21" xfId="0" quotePrefix="1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distributed" wrapText="1" readingOrder="2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43" fontId="14" fillId="0" borderId="21" xfId="1" applyFont="1" applyFill="1" applyBorder="1"/>
    <xf numFmtId="0" fontId="2" fillId="0" borderId="0" xfId="0" applyFont="1" applyFill="1" applyAlignment="1">
      <alignment horizontal="center" vertical="center"/>
    </xf>
    <xf numFmtId="0" fontId="14" fillId="0" borderId="21" xfId="0" applyFont="1" applyFill="1" applyBorder="1" applyAlignment="1">
      <alignment vertical="top"/>
    </xf>
    <xf numFmtId="0" fontId="14" fillId="0" borderId="21" xfId="0" applyFont="1" applyFill="1" applyBorder="1" applyAlignment="1">
      <alignment horizontal="center"/>
    </xf>
    <xf numFmtId="0" fontId="18" fillId="0" borderId="0" xfId="0" applyFont="1" applyFill="1"/>
    <xf numFmtId="43" fontId="14" fillId="0" borderId="21" xfId="1" applyFont="1" applyFill="1" applyBorder="1" applyAlignment="1"/>
    <xf numFmtId="0" fontId="19" fillId="0" borderId="21" xfId="0" applyFont="1" applyFill="1" applyBorder="1" applyAlignment="1">
      <alignment vertical="top"/>
    </xf>
    <xf numFmtId="0" fontId="19" fillId="0" borderId="21" xfId="0" quotePrefix="1" applyFont="1" applyFill="1" applyBorder="1" applyAlignment="1">
      <alignment horizontal="left" vertical="top"/>
    </xf>
    <xf numFmtId="0" fontId="19" fillId="0" borderId="4" xfId="0" applyFont="1" applyFill="1" applyBorder="1" applyAlignment="1">
      <alignment horizontal="left" vertical="distributed" wrapText="1" readingOrder="2"/>
    </xf>
    <xf numFmtId="0" fontId="2" fillId="0" borderId="21" xfId="0" applyFont="1" applyFill="1" applyBorder="1" applyAlignment="1">
      <alignment horizontal="center" vertical="center"/>
    </xf>
    <xf numFmtId="43" fontId="14" fillId="0" borderId="21" xfId="1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3" fontId="2" fillId="0" borderId="21" xfId="0" applyNumberFormat="1" applyFont="1" applyFill="1" applyBorder="1" applyAlignment="1">
      <alignment horizontal="left" vertical="top"/>
    </xf>
    <xf numFmtId="0" fontId="15" fillId="0" borderId="21" xfId="0" quotePrefix="1" applyFont="1" applyFill="1" applyBorder="1" applyAlignment="1">
      <alignment vertical="top"/>
    </xf>
    <xf numFmtId="0" fontId="14" fillId="0" borderId="21" xfId="0" applyFont="1" applyFill="1" applyBorder="1" applyAlignment="1">
      <alignment horizontal="center" vertical="top"/>
    </xf>
    <xf numFmtId="0" fontId="14" fillId="0" borderId="21" xfId="0" applyFont="1" applyFill="1" applyBorder="1" applyAlignment="1">
      <alignment horizontal="left" vertical="top"/>
    </xf>
    <xf numFmtId="0" fontId="14" fillId="0" borderId="21" xfId="0" applyFont="1" applyFill="1" applyBorder="1" applyAlignment="1">
      <alignment horizontal="center" vertical="center"/>
    </xf>
    <xf numFmtId="43" fontId="14" fillId="0" borderId="21" xfId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top"/>
    </xf>
    <xf numFmtId="49" fontId="14" fillId="0" borderId="21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distributed" wrapText="1" readingOrder="2"/>
    </xf>
    <xf numFmtId="49" fontId="14" fillId="0" borderId="4" xfId="0" applyNumberFormat="1" applyFont="1" applyFill="1" applyBorder="1" applyAlignment="1">
      <alignment horizontal="left" vertical="distributed" wrapText="1" readingOrder="2"/>
    </xf>
    <xf numFmtId="0" fontId="14" fillId="0" borderId="21" xfId="0" applyFont="1" applyFill="1" applyBorder="1" applyAlignment="1">
      <alignment horizontal="justify" vertical="top"/>
    </xf>
    <xf numFmtId="43" fontId="14" fillId="0" borderId="21" xfId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43" fontId="18" fillId="0" borderId="21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justify" vertical="justify" wrapText="1"/>
    </xf>
    <xf numFmtId="4" fontId="2" fillId="0" borderId="0" xfId="0" applyNumberFormat="1" applyFont="1" applyFill="1"/>
    <xf numFmtId="0" fontId="2" fillId="0" borderId="4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3" fontId="6" fillId="0" borderId="19" xfId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right" vertical="center"/>
      <protection locked="0"/>
    </xf>
    <xf numFmtId="43" fontId="11" fillId="0" borderId="11" xfId="1" applyFont="1" applyFill="1" applyBorder="1" applyAlignment="1" applyProtection="1">
      <alignment horizontal="center" vertical="center"/>
      <protection locked="0"/>
    </xf>
    <xf numFmtId="4" fontId="11" fillId="0" borderId="12" xfId="0" applyNumberFormat="1" applyFont="1" applyFill="1" applyBorder="1" applyAlignment="1" applyProtection="1">
      <alignment horizontal="right" vertical="center"/>
      <protection locked="0"/>
    </xf>
    <xf numFmtId="43" fontId="11" fillId="0" borderId="21" xfId="1" applyFont="1" applyFill="1" applyBorder="1" applyAlignment="1" applyProtection="1">
      <alignment horizontal="center" vertical="center"/>
      <protection locked="0"/>
    </xf>
    <xf numFmtId="43" fontId="11" fillId="0" borderId="21" xfId="1" applyFont="1" applyFill="1" applyBorder="1" applyAlignment="1" applyProtection="1">
      <alignment horizontal="right" vertical="center"/>
      <protection locked="0"/>
    </xf>
    <xf numFmtId="4" fontId="11" fillId="0" borderId="21" xfId="0" applyNumberFormat="1" applyFont="1" applyFill="1" applyBorder="1" applyAlignment="1" applyProtection="1">
      <alignment horizontal="right" vertical="center"/>
      <protection locked="0"/>
    </xf>
    <xf numFmtId="164" fontId="5" fillId="0" borderId="12" xfId="0" applyNumberFormat="1" applyFont="1" applyFill="1" applyBorder="1" applyAlignment="1" applyProtection="1">
      <alignment horizontal="right" vertical="center"/>
      <protection locked="0"/>
    </xf>
    <xf numFmtId="43" fontId="5" fillId="0" borderId="11" xfId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3" fontId="6" fillId="0" borderId="11" xfId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3" fontId="2" fillId="0" borderId="21" xfId="1" applyFont="1" applyFill="1" applyBorder="1" applyProtection="1"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3" fontId="14" fillId="0" borderId="21" xfId="1" applyFont="1" applyFill="1" applyBorder="1" applyProtection="1">
      <protection locked="0"/>
    </xf>
    <xf numFmtId="43" fontId="14" fillId="0" borderId="21" xfId="1" applyFont="1" applyFill="1" applyBorder="1" applyAlignment="1" applyProtection="1">
      <protection locked="0"/>
    </xf>
    <xf numFmtId="43" fontId="20" fillId="0" borderId="21" xfId="1" applyFont="1" applyFill="1" applyBorder="1" applyProtection="1">
      <protection locked="0"/>
    </xf>
    <xf numFmtId="43" fontId="2" fillId="0" borderId="21" xfId="1" applyFont="1" applyFill="1" applyBorder="1" applyAlignment="1" applyProtection="1">
      <alignment vertical="center"/>
      <protection locked="0"/>
    </xf>
    <xf numFmtId="4" fontId="15" fillId="0" borderId="21" xfId="0" applyNumberFormat="1" applyFont="1" applyFill="1" applyBorder="1" applyAlignment="1" applyProtection="1">
      <alignment vertical="center"/>
      <protection locked="0"/>
    </xf>
    <xf numFmtId="43" fontId="24" fillId="0" borderId="21" xfId="1" applyFont="1" applyFill="1" applyBorder="1" applyAlignment="1" applyProtection="1">
      <alignment vertical="top"/>
      <protection locked="0"/>
    </xf>
    <xf numFmtId="43" fontId="14" fillId="0" borderId="21" xfId="1" applyFont="1" applyFill="1" applyBorder="1" applyAlignment="1" applyProtection="1">
      <alignment horizontal="center" vertical="center"/>
      <protection locked="0"/>
    </xf>
    <xf numFmtId="43" fontId="14" fillId="0" borderId="21" xfId="1" applyFont="1" applyFill="1" applyBorder="1" applyAlignment="1" applyProtection="1">
      <alignment vertical="center"/>
      <protection locked="0"/>
    </xf>
    <xf numFmtId="43" fontId="26" fillId="0" borderId="4" xfId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horizontal="center" vertical="center"/>
      <protection locked="0"/>
    </xf>
    <xf numFmtId="165" fontId="5" fillId="0" borderId="23" xfId="0" applyNumberFormat="1" applyFont="1" applyFill="1" applyBorder="1" applyAlignment="1" applyProtection="1">
      <alignment horizontal="right" vertical="center"/>
      <protection locked="0"/>
    </xf>
    <xf numFmtId="165" fontId="5" fillId="0" borderId="9" xfId="0" applyNumberFormat="1" applyFont="1" applyFill="1" applyBorder="1" applyAlignment="1" applyProtection="1">
      <alignment horizontal="right" vertical="center"/>
      <protection locked="0"/>
    </xf>
    <xf numFmtId="10" fontId="0" fillId="0" borderId="13" xfId="1" applyNumberFormat="1" applyFont="1" applyFill="1" applyBorder="1" applyAlignment="1" applyProtection="1">
      <alignment horizontal="center" vertical="center"/>
      <protection locked="0"/>
    </xf>
    <xf numFmtId="165" fontId="5" fillId="0" borderId="25" xfId="0" applyNumberFormat="1" applyFont="1" applyFill="1" applyBorder="1" applyAlignment="1" applyProtection="1">
      <alignment horizontal="right" vertical="center"/>
      <protection locked="0"/>
    </xf>
  </cellXfs>
  <cellStyles count="341">
    <cellStyle name="12" xfId="2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9" xfId="19"/>
    <cellStyle name="20% - Accent2 10" xfId="20"/>
    <cellStyle name="20% - Accent2 11" xfId="21"/>
    <cellStyle name="20% - Accent2 12" xfId="22"/>
    <cellStyle name="20% - Accent2 13" xfId="23"/>
    <cellStyle name="20% - Accent2 14" xfId="24"/>
    <cellStyle name="20% - Accent2 15" xfId="25"/>
    <cellStyle name="20% - Accent2 16" xfId="26"/>
    <cellStyle name="20% - Accent2 17" xfId="27"/>
    <cellStyle name="20% - Accent2 18" xfId="28"/>
    <cellStyle name="20% - Accent2 2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2 8" xfId="35"/>
    <cellStyle name="20% - Accent2 9" xfId="36"/>
    <cellStyle name="20% - Accent3 10" xfId="37"/>
    <cellStyle name="20% - Accent3 11" xfId="38"/>
    <cellStyle name="20% - Accent3 12" xfId="39"/>
    <cellStyle name="20% - Accent3 13" xfId="40"/>
    <cellStyle name="20% - Accent3 14" xfId="41"/>
    <cellStyle name="20% - Accent3 15" xfId="42"/>
    <cellStyle name="20% - Accent3 16" xfId="43"/>
    <cellStyle name="20% - Accent3 17" xfId="44"/>
    <cellStyle name="20% - Accent3 18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 10" xfId="54"/>
    <cellStyle name="20% - Accent4 11" xfId="55"/>
    <cellStyle name="20% - Accent4 12" xfId="56"/>
    <cellStyle name="20% - Accent4 13" xfId="57"/>
    <cellStyle name="20% - Accent4 14" xfId="58"/>
    <cellStyle name="20% - Accent4 15" xfId="59"/>
    <cellStyle name="20% - Accent4 16" xfId="60"/>
    <cellStyle name="20% - Accent4 17" xfId="61"/>
    <cellStyle name="20% - Accent4 18" xfId="62"/>
    <cellStyle name="20% - Accent4 2" xfId="63"/>
    <cellStyle name="20% - Accent4 3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 10" xfId="71"/>
    <cellStyle name="20% - Accent5 11" xfId="72"/>
    <cellStyle name="20% - Accent5 12" xfId="73"/>
    <cellStyle name="20% - Accent5 13" xfId="74"/>
    <cellStyle name="20% - Accent5 14" xfId="75"/>
    <cellStyle name="20% - Accent5 15" xfId="76"/>
    <cellStyle name="20% - Accent5 16" xfId="77"/>
    <cellStyle name="20% - Accent5 17" xfId="78"/>
    <cellStyle name="20% - Accent5 18" xfId="79"/>
    <cellStyle name="20% - Accent5 2" xfId="80"/>
    <cellStyle name="20% - Accent5 3" xfId="81"/>
    <cellStyle name="20% - Accent5 4" xfId="82"/>
    <cellStyle name="20% - Accent5 5" xfId="83"/>
    <cellStyle name="20% - Accent5 6" xfId="84"/>
    <cellStyle name="20% - Accent5 7" xfId="85"/>
    <cellStyle name="20% - Accent5 8" xfId="86"/>
    <cellStyle name="20% - Accent5 9" xfId="87"/>
    <cellStyle name="20% - Accent6 10" xfId="88"/>
    <cellStyle name="20% - Accent6 11" xfId="89"/>
    <cellStyle name="20% - Accent6 12" xfId="90"/>
    <cellStyle name="20% - Accent6 13" xfId="91"/>
    <cellStyle name="20% - Accent6 14" xfId="92"/>
    <cellStyle name="20% - Accent6 15" xfId="93"/>
    <cellStyle name="20% - Accent6 16" xfId="94"/>
    <cellStyle name="20% - Accent6 17" xfId="95"/>
    <cellStyle name="20% - Accent6 18" xfId="96"/>
    <cellStyle name="20% - Accent6 2" xfId="97"/>
    <cellStyle name="20% - Accent6 3" xfId="98"/>
    <cellStyle name="20% - Accent6 4" xfId="99"/>
    <cellStyle name="20% - Accent6 5" xfId="100"/>
    <cellStyle name="20% - Accent6 6" xfId="101"/>
    <cellStyle name="20% - Accent6 7" xfId="102"/>
    <cellStyle name="20% - Accent6 8" xfId="103"/>
    <cellStyle name="20% - Accent6 9" xfId="104"/>
    <cellStyle name="40% - Accent1 10" xfId="105"/>
    <cellStyle name="40% - Accent1 11" xfId="106"/>
    <cellStyle name="40% - Accent1 12" xfId="107"/>
    <cellStyle name="40% - Accent1 13" xfId="108"/>
    <cellStyle name="40% - Accent1 14" xfId="109"/>
    <cellStyle name="40% - Accent1 15" xfId="110"/>
    <cellStyle name="40% - Accent1 16" xfId="111"/>
    <cellStyle name="40% - Accent1 17" xfId="112"/>
    <cellStyle name="40% - Accent1 18" xfId="113"/>
    <cellStyle name="40% - Accent1 2" xfId="114"/>
    <cellStyle name="40% - Accent1 3" xfId="115"/>
    <cellStyle name="40% - Accent1 4" xfId="116"/>
    <cellStyle name="40% - Accent1 5" xfId="117"/>
    <cellStyle name="40% - Accent1 6" xfId="118"/>
    <cellStyle name="40% - Accent1 7" xfId="119"/>
    <cellStyle name="40% - Accent1 8" xfId="120"/>
    <cellStyle name="40% - Accent1 9" xfId="121"/>
    <cellStyle name="40% - Accent2 10" xfId="122"/>
    <cellStyle name="40% - Accent2 11" xfId="123"/>
    <cellStyle name="40% - Accent2 12" xfId="124"/>
    <cellStyle name="40% - Accent2 13" xfId="125"/>
    <cellStyle name="40% - Accent2 14" xfId="126"/>
    <cellStyle name="40% - Accent2 15" xfId="127"/>
    <cellStyle name="40% - Accent2 16" xfId="128"/>
    <cellStyle name="40% - Accent2 17" xfId="129"/>
    <cellStyle name="40% - Accent2 18" xfId="130"/>
    <cellStyle name="40% - Accent2 2" xfId="131"/>
    <cellStyle name="40% - Accent2 3" xfId="132"/>
    <cellStyle name="40% - Accent2 4" xfId="133"/>
    <cellStyle name="40% - Accent2 5" xfId="134"/>
    <cellStyle name="40% - Accent2 6" xfId="135"/>
    <cellStyle name="40% - Accent2 7" xfId="136"/>
    <cellStyle name="40% - Accent2 8" xfId="137"/>
    <cellStyle name="40% - Accent2 9" xfId="138"/>
    <cellStyle name="40% - Accent3 10" xfId="139"/>
    <cellStyle name="40% - Accent3 11" xfId="140"/>
    <cellStyle name="40% - Accent3 12" xfId="141"/>
    <cellStyle name="40% - Accent3 13" xfId="142"/>
    <cellStyle name="40% - Accent3 14" xfId="143"/>
    <cellStyle name="40% - Accent3 15" xfId="144"/>
    <cellStyle name="40% - Accent3 16" xfId="145"/>
    <cellStyle name="40% - Accent3 17" xfId="146"/>
    <cellStyle name="40% - Accent3 18" xfId="147"/>
    <cellStyle name="40% - Accent3 2" xfId="148"/>
    <cellStyle name="40% - Accent3 3" xfId="149"/>
    <cellStyle name="40% - Accent3 4" xfId="150"/>
    <cellStyle name="40% - Accent3 5" xfId="151"/>
    <cellStyle name="40% - Accent3 6" xfId="152"/>
    <cellStyle name="40% - Accent3 7" xfId="153"/>
    <cellStyle name="40% - Accent3 8" xfId="154"/>
    <cellStyle name="40% - Accent3 9" xfId="155"/>
    <cellStyle name="40% - Accent4 10" xfId="156"/>
    <cellStyle name="40% - Accent4 11" xfId="157"/>
    <cellStyle name="40% - Accent4 12" xfId="158"/>
    <cellStyle name="40% - Accent4 13" xfId="159"/>
    <cellStyle name="40% - Accent4 14" xfId="160"/>
    <cellStyle name="40% - Accent4 15" xfId="161"/>
    <cellStyle name="40% - Accent4 16" xfId="162"/>
    <cellStyle name="40% - Accent4 17" xfId="163"/>
    <cellStyle name="40% - Accent4 18" xfId="164"/>
    <cellStyle name="40% - Accent4 2" xfId="165"/>
    <cellStyle name="40% - Accent4 3" xfId="166"/>
    <cellStyle name="40% - Accent4 4" xfId="167"/>
    <cellStyle name="40% - Accent4 5" xfId="168"/>
    <cellStyle name="40% - Accent4 6" xfId="169"/>
    <cellStyle name="40% - Accent4 7" xfId="170"/>
    <cellStyle name="40% - Accent4 8" xfId="171"/>
    <cellStyle name="40% - Accent4 9" xfId="172"/>
    <cellStyle name="40% - Accent5 10" xfId="173"/>
    <cellStyle name="40% - Accent5 11" xfId="174"/>
    <cellStyle name="40% - Accent5 12" xfId="175"/>
    <cellStyle name="40% - Accent5 13" xfId="176"/>
    <cellStyle name="40% - Accent5 14" xfId="177"/>
    <cellStyle name="40% - Accent5 15" xfId="178"/>
    <cellStyle name="40% - Accent5 16" xfId="179"/>
    <cellStyle name="40% - Accent5 17" xfId="180"/>
    <cellStyle name="40% - Accent5 18" xfId="181"/>
    <cellStyle name="40% - Accent5 2" xfId="182"/>
    <cellStyle name="40% - Accent5 3" xfId="183"/>
    <cellStyle name="40% - Accent5 4" xfId="184"/>
    <cellStyle name="40% - Accent5 5" xfId="185"/>
    <cellStyle name="40% - Accent5 6" xfId="186"/>
    <cellStyle name="40% - Accent5 7" xfId="187"/>
    <cellStyle name="40% - Accent5 8" xfId="188"/>
    <cellStyle name="40% - Accent5 9" xfId="189"/>
    <cellStyle name="40% - Accent6 10" xfId="190"/>
    <cellStyle name="40% - Accent6 11" xfId="191"/>
    <cellStyle name="40% - Accent6 12" xfId="192"/>
    <cellStyle name="40% - Accent6 13" xfId="193"/>
    <cellStyle name="40% - Accent6 14" xfId="194"/>
    <cellStyle name="40% - Accent6 15" xfId="195"/>
    <cellStyle name="40% - Accent6 16" xfId="196"/>
    <cellStyle name="40% - Accent6 17" xfId="197"/>
    <cellStyle name="40% - Accent6 18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 2" xfId="207"/>
    <cellStyle name="60% - Accent1 3" xfId="208"/>
    <cellStyle name="60% - Accent2 2" xfId="209"/>
    <cellStyle name="60% - Accent2 3" xfId="210"/>
    <cellStyle name="60% - Accent3 2" xfId="211"/>
    <cellStyle name="60% - Accent3 3" xfId="212"/>
    <cellStyle name="60% - Accent4 2" xfId="213"/>
    <cellStyle name="60% - Accent4 3" xfId="214"/>
    <cellStyle name="60% - Accent5 2" xfId="215"/>
    <cellStyle name="60% - Accent5 3" xfId="216"/>
    <cellStyle name="60% - Accent6 2" xfId="217"/>
    <cellStyle name="60% - Accent6 3" xfId="218"/>
    <cellStyle name="Accent1 2" xfId="219"/>
    <cellStyle name="Accent1 3" xfId="220"/>
    <cellStyle name="Accent2 2" xfId="221"/>
    <cellStyle name="Accent2 3" xfId="222"/>
    <cellStyle name="Accent3 2" xfId="223"/>
    <cellStyle name="Accent3 3" xfId="224"/>
    <cellStyle name="Accent4 2" xfId="225"/>
    <cellStyle name="Accent4 3" xfId="226"/>
    <cellStyle name="Accent5 2" xfId="227"/>
    <cellStyle name="Accent5 3" xfId="228"/>
    <cellStyle name="Accent6 2" xfId="229"/>
    <cellStyle name="Accent6 3" xfId="230"/>
    <cellStyle name="Bad 2" xfId="231"/>
    <cellStyle name="Bad 3" xfId="232"/>
    <cellStyle name="Cabeçalho 1" xfId="233"/>
    <cellStyle name="Cabeçalho 2" xfId="234"/>
    <cellStyle name="Calculation 2" xfId="235"/>
    <cellStyle name="Calculation 3" xfId="236"/>
    <cellStyle name="Comma 2" xfId="237"/>
    <cellStyle name="Comma 3" xfId="238"/>
    <cellStyle name="Comma 4" xfId="239"/>
    <cellStyle name="Comma0" xfId="240"/>
    <cellStyle name="Currency 2" xfId="241"/>
    <cellStyle name="Data" xfId="242"/>
    <cellStyle name="Euro" xfId="243"/>
    <cellStyle name="Euro 2" xfId="244"/>
    <cellStyle name="Euro 3" xfId="245"/>
    <cellStyle name="Explanatory Text 2" xfId="246"/>
    <cellStyle name="Explanatory Text 3" xfId="247"/>
    <cellStyle name="Fixo" xfId="248"/>
    <cellStyle name="Heading 1 2" xfId="249"/>
    <cellStyle name="Heading 1 3" xfId="250"/>
    <cellStyle name="Heading 2 2" xfId="251"/>
    <cellStyle name="Heading 2 3" xfId="252"/>
    <cellStyle name="Heading 3 2" xfId="253"/>
    <cellStyle name="Heading 3 3" xfId="254"/>
    <cellStyle name="Heading 4 2" xfId="255"/>
    <cellStyle name="Heading 4 3" xfId="256"/>
    <cellStyle name="Hyperlink_CPU MACAPA_PARTE 02 (nov2006)" xfId="257"/>
    <cellStyle name="Indefinido" xfId="258"/>
    <cellStyle name="Moeda 2" xfId="259"/>
    <cellStyle name="Moeda 3" xfId="260"/>
    <cellStyle name="Moeda0" xfId="261"/>
    <cellStyle name="mpenho" xfId="262"/>
    <cellStyle name="Normal" xfId="0" builtinId="0"/>
    <cellStyle name="Normal 2" xfId="263"/>
    <cellStyle name="Normal 2 10" xfId="264"/>
    <cellStyle name="Normal 2 11" xfId="265"/>
    <cellStyle name="Normal 2 12" xfId="266"/>
    <cellStyle name="Normal 2 13" xfId="267"/>
    <cellStyle name="Normal 2 14" xfId="268"/>
    <cellStyle name="Normal 2 15" xfId="269"/>
    <cellStyle name="Normal 2 16" xfId="270"/>
    <cellStyle name="Normal 2 17" xfId="271"/>
    <cellStyle name="Normal 2 18" xfId="272"/>
    <cellStyle name="Normal 2 2" xfId="273"/>
    <cellStyle name="Normal 2 3" xfId="274"/>
    <cellStyle name="Normal 2 4" xfId="275"/>
    <cellStyle name="Normal 2 5" xfId="276"/>
    <cellStyle name="Normal 2 6" xfId="277"/>
    <cellStyle name="Normal 2 7" xfId="278"/>
    <cellStyle name="Normal 2 8" xfId="279"/>
    <cellStyle name="Normal 2 9" xfId="280"/>
    <cellStyle name="Normal 3" xfId="281"/>
    <cellStyle name="Normal 4" xfId="282"/>
    <cellStyle name="Output 2" xfId="283"/>
    <cellStyle name="Output 3" xfId="284"/>
    <cellStyle name="padroes" xfId="285"/>
    <cellStyle name="Percent 2" xfId="286"/>
    <cellStyle name="planilhas" xfId="287"/>
    <cellStyle name="Porcentagem 2" xfId="288"/>
    <cellStyle name="Porcentagem 2 2" xfId="289"/>
    <cellStyle name="Porcentagem 3" xfId="290"/>
    <cellStyle name="Porcentagem 3 2" xfId="291"/>
    <cellStyle name="Porcentagem 4" xfId="292"/>
    <cellStyle name="Porcentagem 4 10" xfId="293"/>
    <cellStyle name="Porcentagem 4 11" xfId="294"/>
    <cellStyle name="Porcentagem 4 12" xfId="295"/>
    <cellStyle name="Porcentagem 4 13" xfId="296"/>
    <cellStyle name="Porcentagem 4 14" xfId="297"/>
    <cellStyle name="Porcentagem 4 15" xfId="298"/>
    <cellStyle name="Porcentagem 4 16" xfId="299"/>
    <cellStyle name="Porcentagem 4 17" xfId="300"/>
    <cellStyle name="Porcentagem 4 18" xfId="301"/>
    <cellStyle name="Porcentagem 4 2" xfId="302"/>
    <cellStyle name="Porcentagem 4 3" xfId="303"/>
    <cellStyle name="Porcentagem 4 4" xfId="304"/>
    <cellStyle name="Porcentagem 4 5" xfId="305"/>
    <cellStyle name="Porcentagem 4 6" xfId="306"/>
    <cellStyle name="Porcentagem 4 7" xfId="307"/>
    <cellStyle name="Porcentagem 4 8" xfId="308"/>
    <cellStyle name="Porcentagem 4 9" xfId="309"/>
    <cellStyle name="Separador de milhares" xfId="1" builtinId="3"/>
    <cellStyle name="Separador de milhares 2" xfId="310"/>
    <cellStyle name="Separador de milhares 2 10" xfId="311"/>
    <cellStyle name="Separador de milhares 2 11" xfId="312"/>
    <cellStyle name="Separador de milhares 2 12" xfId="313"/>
    <cellStyle name="Separador de milhares 2 13" xfId="314"/>
    <cellStyle name="Separador de milhares 2 14" xfId="315"/>
    <cellStyle name="Separador de milhares 2 15" xfId="316"/>
    <cellStyle name="Separador de milhares 2 16" xfId="317"/>
    <cellStyle name="Separador de milhares 2 17" xfId="318"/>
    <cellStyle name="Separador de milhares 2 18" xfId="319"/>
    <cellStyle name="Separador de milhares 2 2" xfId="320"/>
    <cellStyle name="Separador de milhares 2 3" xfId="321"/>
    <cellStyle name="Separador de milhares 2 4" xfId="322"/>
    <cellStyle name="Separador de milhares 2 5" xfId="323"/>
    <cellStyle name="Separador de milhares 2 6" xfId="324"/>
    <cellStyle name="Separador de milhares 2 7" xfId="325"/>
    <cellStyle name="Separador de milhares 2 8" xfId="326"/>
    <cellStyle name="Separador de milhares 2 9" xfId="327"/>
    <cellStyle name="Separador de milhares 3" xfId="328"/>
    <cellStyle name="Separador de milhares 3 2" xfId="329"/>
    <cellStyle name="Separador de milhares 3 2 2" xfId="330"/>
    <cellStyle name="Separador de milhares 3 3" xfId="331"/>
    <cellStyle name="Separador de milhares 4" xfId="332"/>
    <cellStyle name="Separador de milhares 4 2" xfId="333"/>
    <cellStyle name="Separador de milhares 5" xfId="334"/>
    <cellStyle name="Separador de milhares 6" xfId="335"/>
    <cellStyle name="Separador de milhares 7" xfId="336"/>
    <cellStyle name="Separador de milhares 8" xfId="337"/>
    <cellStyle name="Title 2" xfId="338"/>
    <cellStyle name="Title 3" xfId="339"/>
    <cellStyle name="Vírgula0" xfId="3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0</xdr:row>
      <xdr:rowOff>95250</xdr:rowOff>
    </xdr:from>
    <xdr:to>
      <xdr:col>1</xdr:col>
      <xdr:colOff>800100</xdr:colOff>
      <xdr:row>2</xdr:row>
      <xdr:rowOff>104775</xdr:rowOff>
    </xdr:to>
    <xdr:pic>
      <xdr:nvPicPr>
        <xdr:cNvPr id="2" name="Picture 5" descr="LogoVertical3DSemRen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95250"/>
          <a:ext cx="638174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aroldo\Meus%20documentos\GEOSOLO\PAVIMENT_VG\Medi&#231;&#227;o%20n&#186;%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c$\Documents%20and%20Settings\C%20arlos%20%20Machado\My%20Documents\Disco%201\BR-262-MS(3)\Anexos%20PGQ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36">
          <cell r="J36">
            <v>39224</v>
          </cell>
          <cell r="M36">
            <v>39224</v>
          </cell>
        </row>
      </sheetData>
      <sheetData sheetId="12" refreshError="1">
        <row r="36">
          <cell r="U36">
            <v>228419.09999999998</v>
          </cell>
        </row>
      </sheetData>
      <sheetData sheetId="13" refreshError="1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 Global"/>
      <sheetName val="Elétrica"/>
      <sheetName val="Hidrossanitário"/>
    </sheetNames>
    <sheetDataSet>
      <sheetData sheetId="0">
        <row r="38">
          <cell r="D38">
            <v>0.2</v>
          </cell>
        </row>
      </sheetData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9"/>
  <sheetViews>
    <sheetView showZeros="0" tabSelected="1" view="pageBreakPreview" topLeftCell="B1" zoomScale="70" zoomScaleNormal="75" zoomScaleSheetLayoutView="70" workbookViewId="0">
      <selection activeCell="E18" sqref="E18"/>
    </sheetView>
  </sheetViews>
  <sheetFormatPr defaultRowHeight="12.75"/>
  <cols>
    <col min="1" max="1" width="13.85546875" style="1" hidden="1" customWidth="1"/>
    <col min="2" max="2" width="18.7109375" style="111" customWidth="1"/>
    <col min="3" max="3" width="81.7109375" style="112" customWidth="1"/>
    <col min="4" max="4" width="9.5703125" style="113" customWidth="1"/>
    <col min="5" max="5" width="17" style="114" customWidth="1"/>
    <col min="6" max="6" width="15.5703125" style="114" customWidth="1"/>
    <col min="7" max="7" width="24.85546875" style="117" customWidth="1"/>
    <col min="8" max="8" width="34.7109375" style="1" customWidth="1"/>
    <col min="9" max="9" width="33" style="1" customWidth="1"/>
    <col min="10" max="10" width="9.140625" style="1" customWidth="1"/>
    <col min="11" max="11" width="46.140625" style="77" customWidth="1"/>
    <col min="12" max="16384" width="9.140625" style="1"/>
  </cols>
  <sheetData>
    <row r="1" spans="1:7" ht="15.75">
      <c r="B1" s="2"/>
      <c r="C1" s="3" t="s">
        <v>0</v>
      </c>
      <c r="D1" s="4" t="s">
        <v>1</v>
      </c>
      <c r="E1" s="5"/>
      <c r="F1" s="6" t="s">
        <v>2</v>
      </c>
      <c r="G1" s="7"/>
    </row>
    <row r="2" spans="1:7">
      <c r="B2" s="8"/>
      <c r="C2" s="9" t="s">
        <v>3</v>
      </c>
      <c r="D2" s="10"/>
      <c r="E2" s="11"/>
      <c r="F2" s="12"/>
      <c r="G2" s="13"/>
    </row>
    <row r="3" spans="1:7">
      <c r="B3" s="14"/>
      <c r="C3" s="15"/>
      <c r="D3" s="16" t="s">
        <v>1265</v>
      </c>
      <c r="E3" s="17"/>
      <c r="F3" s="18" t="s">
        <v>1264</v>
      </c>
      <c r="G3" s="19"/>
    </row>
    <row r="4" spans="1:7">
      <c r="B4" s="20" t="s">
        <v>4</v>
      </c>
      <c r="C4" s="21"/>
      <c r="D4" s="22"/>
      <c r="E4" s="23"/>
      <c r="F4" s="24"/>
      <c r="G4" s="25"/>
    </row>
    <row r="5" spans="1:7">
      <c r="B5" s="26"/>
      <c r="C5" s="27" t="s">
        <v>5</v>
      </c>
      <c r="D5" s="28"/>
      <c r="E5" s="28"/>
      <c r="F5" s="28"/>
      <c r="G5" s="29"/>
    </row>
    <row r="6" spans="1:7">
      <c r="A6" s="118" t="s">
        <v>6</v>
      </c>
      <c r="B6" s="30" t="s">
        <v>7</v>
      </c>
      <c r="C6" s="31" t="s">
        <v>8</v>
      </c>
      <c r="D6" s="31" t="s">
        <v>9</v>
      </c>
      <c r="E6" s="32" t="s">
        <v>10</v>
      </c>
      <c r="F6" s="120" t="s">
        <v>11</v>
      </c>
      <c r="G6" s="121"/>
    </row>
    <row r="7" spans="1:7">
      <c r="A7" s="119"/>
      <c r="B7" s="33"/>
      <c r="C7" s="34"/>
      <c r="D7" s="34"/>
      <c r="E7" s="35"/>
      <c r="F7" s="36" t="s">
        <v>12</v>
      </c>
      <c r="G7" s="37" t="s">
        <v>13</v>
      </c>
    </row>
    <row r="8" spans="1:7">
      <c r="A8" s="38"/>
      <c r="B8" s="39"/>
      <c r="C8" s="40"/>
      <c r="D8" s="41"/>
      <c r="E8" s="42"/>
      <c r="F8" s="122"/>
      <c r="G8" s="123"/>
    </row>
    <row r="9" spans="1:7">
      <c r="A9" s="43"/>
      <c r="B9" s="44"/>
      <c r="C9" s="45" t="s">
        <v>14</v>
      </c>
      <c r="D9" s="46"/>
      <c r="E9" s="47"/>
      <c r="F9" s="124"/>
      <c r="G9" s="125"/>
    </row>
    <row r="10" spans="1:7">
      <c r="A10" s="43"/>
      <c r="B10" s="44"/>
      <c r="C10" s="48"/>
      <c r="D10" s="46"/>
      <c r="E10" s="47"/>
      <c r="F10" s="124"/>
      <c r="G10" s="125"/>
    </row>
    <row r="11" spans="1:7" ht="25.5" customHeight="1">
      <c r="A11" s="43"/>
      <c r="B11" s="49" t="s">
        <v>15</v>
      </c>
      <c r="C11" s="50" t="s">
        <v>16</v>
      </c>
      <c r="D11" s="46"/>
      <c r="E11" s="47"/>
      <c r="F11" s="124"/>
      <c r="G11" s="125"/>
    </row>
    <row r="12" spans="1:7" ht="25.5" customHeight="1">
      <c r="A12" s="43"/>
      <c r="B12" s="51"/>
      <c r="C12" s="52"/>
      <c r="D12" s="46"/>
      <c r="E12" s="47"/>
      <c r="F12" s="124"/>
      <c r="G12" s="125"/>
    </row>
    <row r="13" spans="1:7" ht="25.5" customHeight="1">
      <c r="A13" s="43"/>
      <c r="B13" s="51" t="s">
        <v>17</v>
      </c>
      <c r="C13" s="53" t="s">
        <v>18</v>
      </c>
      <c r="D13" s="44" t="s">
        <v>19</v>
      </c>
      <c r="E13" s="54">
        <v>1</v>
      </c>
      <c r="F13" s="126"/>
      <c r="G13" s="127"/>
    </row>
    <row r="14" spans="1:7" ht="25.5" customHeight="1">
      <c r="A14" s="43"/>
      <c r="B14" s="51"/>
      <c r="C14" s="53"/>
      <c r="D14" s="44"/>
      <c r="E14" s="54"/>
      <c r="F14" s="126"/>
      <c r="G14" s="127"/>
    </row>
    <row r="15" spans="1:7" ht="25.5" customHeight="1">
      <c r="A15" s="43"/>
      <c r="B15" s="51" t="s">
        <v>20</v>
      </c>
      <c r="C15" s="53" t="s">
        <v>21</v>
      </c>
      <c r="D15" s="44" t="s">
        <v>19</v>
      </c>
      <c r="E15" s="54">
        <v>1</v>
      </c>
      <c r="F15" s="126"/>
      <c r="G15" s="127"/>
    </row>
    <row r="16" spans="1:7" ht="25.5" customHeight="1">
      <c r="A16" s="43"/>
      <c r="B16" s="51"/>
      <c r="C16" s="53"/>
      <c r="D16" s="44"/>
      <c r="E16" s="54"/>
      <c r="F16" s="126"/>
      <c r="G16" s="127"/>
    </row>
    <row r="17" spans="1:9" ht="25.5" customHeight="1">
      <c r="A17" s="43"/>
      <c r="B17" s="51" t="s">
        <v>22</v>
      </c>
      <c r="C17" s="53" t="s">
        <v>23</v>
      </c>
      <c r="D17" s="44"/>
      <c r="E17" s="54"/>
      <c r="F17" s="126"/>
      <c r="G17" s="127"/>
    </row>
    <row r="18" spans="1:9" ht="25.5" customHeight="1">
      <c r="A18" s="43"/>
      <c r="B18" s="51" t="s">
        <v>24</v>
      </c>
      <c r="C18" s="55" t="s">
        <v>25</v>
      </c>
      <c r="D18" s="56" t="s">
        <v>26</v>
      </c>
      <c r="E18" s="54">
        <v>71737.42</v>
      </c>
      <c r="F18" s="126"/>
      <c r="G18" s="127"/>
    </row>
    <row r="19" spans="1:9" ht="25.5" customHeight="1">
      <c r="A19" s="43"/>
      <c r="B19" s="51" t="s">
        <v>27</v>
      </c>
      <c r="C19" s="57" t="s">
        <v>28</v>
      </c>
      <c r="D19" s="56" t="s">
        <v>29</v>
      </c>
      <c r="E19" s="54">
        <f>E18*0.3</f>
        <v>21521.225999999999</v>
      </c>
      <c r="F19" s="126"/>
      <c r="G19" s="127"/>
      <c r="I19" s="58"/>
    </row>
    <row r="20" spans="1:9" ht="25.5" customHeight="1">
      <c r="A20" s="43"/>
      <c r="B20" s="51" t="s">
        <v>30</v>
      </c>
      <c r="C20" s="53" t="s">
        <v>31</v>
      </c>
      <c r="D20" s="56" t="s">
        <v>29</v>
      </c>
      <c r="E20" s="54">
        <v>3586.85</v>
      </c>
      <c r="F20" s="126"/>
      <c r="G20" s="127"/>
      <c r="I20" s="59"/>
    </row>
    <row r="21" spans="1:9" ht="25.5" customHeight="1">
      <c r="A21" s="43"/>
      <c r="B21" s="51" t="s">
        <v>32</v>
      </c>
      <c r="C21" s="53" t="s">
        <v>33</v>
      </c>
      <c r="D21" s="56" t="s">
        <v>34</v>
      </c>
      <c r="E21" s="54">
        <f>E20*37.85</f>
        <v>135762.27249999999</v>
      </c>
      <c r="F21" s="126"/>
      <c r="G21" s="127"/>
      <c r="H21" s="59"/>
    </row>
    <row r="22" spans="1:9" ht="25.5" customHeight="1">
      <c r="A22" s="43"/>
      <c r="B22" s="51" t="s">
        <v>35</v>
      </c>
      <c r="C22" s="53" t="s">
        <v>36</v>
      </c>
      <c r="D22" s="56" t="s">
        <v>29</v>
      </c>
      <c r="E22" s="54">
        <f>24480*0.05</f>
        <v>1224</v>
      </c>
      <c r="F22" s="126"/>
      <c r="G22" s="127"/>
      <c r="I22" s="59"/>
    </row>
    <row r="23" spans="1:9" ht="25.5" customHeight="1">
      <c r="A23" s="43"/>
      <c r="B23" s="51" t="s">
        <v>37</v>
      </c>
      <c r="C23" s="53" t="s">
        <v>38</v>
      </c>
      <c r="D23" s="56" t="s">
        <v>34</v>
      </c>
      <c r="E23" s="54">
        <f>E22*37.85</f>
        <v>46328.4</v>
      </c>
      <c r="F23" s="126"/>
      <c r="G23" s="127"/>
      <c r="H23" s="59"/>
    </row>
    <row r="24" spans="1:9" ht="25.5" customHeight="1">
      <c r="A24" s="43"/>
      <c r="B24" s="51" t="s">
        <v>39</v>
      </c>
      <c r="C24" s="53" t="s">
        <v>40</v>
      </c>
      <c r="D24" s="56" t="s">
        <v>29</v>
      </c>
      <c r="E24" s="54">
        <v>1081.8</v>
      </c>
      <c r="F24" s="126"/>
      <c r="G24" s="127"/>
      <c r="I24" s="59"/>
    </row>
    <row r="25" spans="1:9" ht="25.5" customHeight="1">
      <c r="A25" s="43"/>
      <c r="B25" s="51" t="s">
        <v>41</v>
      </c>
      <c r="C25" s="53" t="s">
        <v>42</v>
      </c>
      <c r="D25" s="56" t="s">
        <v>34</v>
      </c>
      <c r="E25" s="54">
        <f>E24*37.85</f>
        <v>40946.129999999997</v>
      </c>
      <c r="F25" s="126"/>
      <c r="G25" s="127"/>
      <c r="H25" s="59"/>
    </row>
    <row r="26" spans="1:9" ht="25.5" customHeight="1">
      <c r="A26" s="43"/>
      <c r="B26" s="51" t="s">
        <v>43</v>
      </c>
      <c r="C26" s="53" t="s">
        <v>44</v>
      </c>
      <c r="D26" s="56" t="s">
        <v>29</v>
      </c>
      <c r="E26" s="54">
        <v>650</v>
      </c>
      <c r="F26" s="126"/>
      <c r="G26" s="127"/>
    </row>
    <row r="27" spans="1:9" ht="25.5" customHeight="1">
      <c r="A27" s="43"/>
      <c r="B27" s="51" t="s">
        <v>45</v>
      </c>
      <c r="C27" s="55" t="s">
        <v>46</v>
      </c>
      <c r="D27" s="56" t="s">
        <v>47</v>
      </c>
      <c r="E27" s="54">
        <f>E26*2.52*39</f>
        <v>63882</v>
      </c>
      <c r="F27" s="126"/>
      <c r="G27" s="127"/>
    </row>
    <row r="28" spans="1:9" ht="25.5" customHeight="1">
      <c r="A28" s="43"/>
      <c r="B28" s="51" t="s">
        <v>48</v>
      </c>
      <c r="C28" s="53" t="s">
        <v>49</v>
      </c>
      <c r="D28" s="44" t="s">
        <v>50</v>
      </c>
      <c r="E28" s="54">
        <v>1568</v>
      </c>
      <c r="F28" s="126"/>
      <c r="G28" s="127"/>
    </row>
    <row r="29" spans="1:9" ht="25.5" customHeight="1">
      <c r="A29" s="43"/>
      <c r="B29" s="51" t="s">
        <v>51</v>
      </c>
      <c r="C29" s="53" t="s">
        <v>52</v>
      </c>
      <c r="D29" s="44" t="s">
        <v>50</v>
      </c>
      <c r="E29" s="54">
        <v>3750</v>
      </c>
      <c r="F29" s="126"/>
      <c r="G29" s="127"/>
    </row>
    <row r="30" spans="1:9" ht="25.5" customHeight="1">
      <c r="A30" s="43"/>
      <c r="B30" s="51" t="s">
        <v>53</v>
      </c>
      <c r="C30" s="53" t="s">
        <v>54</v>
      </c>
      <c r="D30" s="56" t="s">
        <v>29</v>
      </c>
      <c r="E30" s="54">
        <v>21521</v>
      </c>
      <c r="F30" s="126"/>
      <c r="G30" s="127"/>
    </row>
    <row r="31" spans="1:9" ht="25.5" customHeight="1">
      <c r="A31" s="43"/>
      <c r="B31" s="51" t="s">
        <v>55</v>
      </c>
      <c r="C31" s="55" t="s">
        <v>56</v>
      </c>
      <c r="D31" s="56" t="s">
        <v>34</v>
      </c>
      <c r="E31" s="54">
        <f>E30*30</f>
        <v>645630</v>
      </c>
      <c r="F31" s="126"/>
      <c r="G31" s="127"/>
    </row>
    <row r="32" spans="1:9" ht="25.5" customHeight="1">
      <c r="A32" s="43"/>
      <c r="B32" s="51" t="s">
        <v>57</v>
      </c>
      <c r="C32" s="53" t="s">
        <v>58</v>
      </c>
      <c r="D32" s="60"/>
      <c r="E32" s="54"/>
      <c r="F32" s="126"/>
      <c r="G32" s="127"/>
    </row>
    <row r="33" spans="1:7" ht="25.5" customHeight="1">
      <c r="A33" s="43"/>
      <c r="B33" s="51" t="s">
        <v>59</v>
      </c>
      <c r="C33" s="61" t="s">
        <v>60</v>
      </c>
      <c r="D33" s="56" t="s">
        <v>61</v>
      </c>
      <c r="E33" s="62">
        <v>1150</v>
      </c>
      <c r="F33" s="126"/>
      <c r="G33" s="127"/>
    </row>
    <row r="34" spans="1:7" ht="25.5" customHeight="1">
      <c r="A34" s="43"/>
      <c r="B34" s="51" t="s">
        <v>62</v>
      </c>
      <c r="C34" s="61" t="s">
        <v>63</v>
      </c>
      <c r="D34" s="56" t="s">
        <v>61</v>
      </c>
      <c r="E34" s="62">
        <v>1050</v>
      </c>
      <c r="F34" s="126"/>
      <c r="G34" s="127"/>
    </row>
    <row r="35" spans="1:7" ht="25.5" customHeight="1">
      <c r="A35" s="43"/>
      <c r="B35" s="51" t="s">
        <v>64</v>
      </c>
      <c r="C35" s="61" t="s">
        <v>65</v>
      </c>
      <c r="D35" s="56" t="s">
        <v>61</v>
      </c>
      <c r="E35" s="62">
        <v>360</v>
      </c>
      <c r="F35" s="126"/>
      <c r="G35" s="127"/>
    </row>
    <row r="36" spans="1:7" ht="25.5" customHeight="1">
      <c r="A36" s="43"/>
      <c r="B36" s="51" t="s">
        <v>66</v>
      </c>
      <c r="C36" s="61" t="s">
        <v>67</v>
      </c>
      <c r="D36" s="56" t="s">
        <v>61</v>
      </c>
      <c r="E36" s="62">
        <v>187</v>
      </c>
      <c r="F36" s="126"/>
      <c r="G36" s="127"/>
    </row>
    <row r="37" spans="1:7" ht="25.5" customHeight="1">
      <c r="A37" s="43"/>
      <c r="B37" s="51" t="s">
        <v>68</v>
      </c>
      <c r="C37" s="61" t="s">
        <v>69</v>
      </c>
      <c r="D37" s="56" t="s">
        <v>61</v>
      </c>
      <c r="E37" s="62">
        <v>340</v>
      </c>
      <c r="F37" s="126"/>
      <c r="G37" s="127"/>
    </row>
    <row r="38" spans="1:7" ht="25.5" customHeight="1">
      <c r="A38" s="43"/>
      <c r="B38" s="51" t="s">
        <v>70</v>
      </c>
      <c r="C38" s="61" t="s">
        <v>71</v>
      </c>
      <c r="D38" s="56" t="s">
        <v>61</v>
      </c>
      <c r="E38" s="62">
        <v>100</v>
      </c>
      <c r="F38" s="126"/>
      <c r="G38" s="127"/>
    </row>
    <row r="39" spans="1:7" ht="25.5" customHeight="1">
      <c r="A39" s="43"/>
      <c r="B39" s="51" t="s">
        <v>72</v>
      </c>
      <c r="C39" s="61" t="s">
        <v>73</v>
      </c>
      <c r="D39" s="56" t="s">
        <v>61</v>
      </c>
      <c r="E39" s="62">
        <v>264</v>
      </c>
      <c r="F39" s="126"/>
      <c r="G39" s="127"/>
    </row>
    <row r="40" spans="1:7" ht="25.5" customHeight="1">
      <c r="A40" s="43"/>
      <c r="B40" s="51" t="s">
        <v>74</v>
      </c>
      <c r="C40" s="61" t="s">
        <v>75</v>
      </c>
      <c r="D40" s="56" t="s">
        <v>61</v>
      </c>
      <c r="E40" s="62">
        <v>400</v>
      </c>
      <c r="F40" s="126"/>
      <c r="G40" s="127"/>
    </row>
    <row r="41" spans="1:7" ht="25.5" customHeight="1">
      <c r="A41" s="43"/>
      <c r="B41" s="51" t="s">
        <v>76</v>
      </c>
      <c r="C41" s="61" t="s">
        <v>77</v>
      </c>
      <c r="D41" s="56" t="s">
        <v>61</v>
      </c>
      <c r="E41" s="62">
        <v>480</v>
      </c>
      <c r="F41" s="126"/>
      <c r="G41" s="127"/>
    </row>
    <row r="42" spans="1:7" ht="25.5" customHeight="1">
      <c r="A42" s="43"/>
      <c r="B42" s="51" t="s">
        <v>78</v>
      </c>
      <c r="C42" s="61" t="s">
        <v>79</v>
      </c>
      <c r="D42" s="56" t="s">
        <v>61</v>
      </c>
      <c r="E42" s="62">
        <v>240</v>
      </c>
      <c r="F42" s="126"/>
      <c r="G42" s="127"/>
    </row>
    <row r="43" spans="1:7" ht="25.5" customHeight="1">
      <c r="A43" s="43"/>
      <c r="B43" s="51" t="s">
        <v>80</v>
      </c>
      <c r="C43" s="61" t="s">
        <v>81</v>
      </c>
      <c r="D43" s="56" t="s">
        <v>61</v>
      </c>
      <c r="E43" s="62">
        <v>220</v>
      </c>
      <c r="F43" s="126"/>
      <c r="G43" s="127"/>
    </row>
    <row r="44" spans="1:7" ht="25.5" customHeight="1">
      <c r="A44" s="43"/>
      <c r="B44" s="51" t="s">
        <v>82</v>
      </c>
      <c r="C44" s="61" t="s">
        <v>83</v>
      </c>
      <c r="D44" s="56" t="s">
        <v>84</v>
      </c>
      <c r="E44" s="62">
        <v>1</v>
      </c>
      <c r="F44" s="126"/>
      <c r="G44" s="127"/>
    </row>
    <row r="45" spans="1:7" ht="25.5" customHeight="1">
      <c r="A45" s="43"/>
      <c r="B45" s="51" t="s">
        <v>85</v>
      </c>
      <c r="C45" s="61" t="s">
        <v>86</v>
      </c>
      <c r="D45" s="56" t="s">
        <v>26</v>
      </c>
      <c r="E45" s="62">
        <v>1847.26</v>
      </c>
      <c r="F45" s="126"/>
      <c r="G45" s="127"/>
    </row>
    <row r="46" spans="1:7" ht="25.5" customHeight="1">
      <c r="A46" s="43"/>
      <c r="B46" s="51" t="s">
        <v>87</v>
      </c>
      <c r="C46" s="61" t="s">
        <v>88</v>
      </c>
      <c r="D46" s="56" t="s">
        <v>84</v>
      </c>
      <c r="E46" s="62">
        <v>1</v>
      </c>
      <c r="F46" s="126"/>
      <c r="G46" s="127"/>
    </row>
    <row r="47" spans="1:7" ht="25.5" customHeight="1">
      <c r="A47" s="43"/>
      <c r="B47" s="51" t="s">
        <v>89</v>
      </c>
      <c r="C47" s="61" t="s">
        <v>90</v>
      </c>
      <c r="D47" s="56" t="s">
        <v>26</v>
      </c>
      <c r="E47" s="62">
        <v>150</v>
      </c>
      <c r="F47" s="126"/>
      <c r="G47" s="127"/>
    </row>
    <row r="48" spans="1:7" ht="25.5" customHeight="1">
      <c r="A48" s="43"/>
      <c r="B48" s="51" t="s">
        <v>91</v>
      </c>
      <c r="C48" s="61" t="s">
        <v>92</v>
      </c>
      <c r="D48" s="56" t="s">
        <v>26</v>
      </c>
      <c r="E48" s="62">
        <v>60</v>
      </c>
      <c r="F48" s="126"/>
      <c r="G48" s="127"/>
    </row>
    <row r="49" spans="1:7" ht="25.5" customHeight="1">
      <c r="A49" s="43"/>
      <c r="B49" s="51" t="s">
        <v>93</v>
      </c>
      <c r="C49" s="61" t="s">
        <v>94</v>
      </c>
      <c r="D49" s="56" t="s">
        <v>26</v>
      </c>
      <c r="E49" s="62">
        <v>110</v>
      </c>
      <c r="F49" s="126"/>
      <c r="G49" s="127"/>
    </row>
    <row r="50" spans="1:7" ht="25.5" customHeight="1">
      <c r="A50" s="43"/>
      <c r="B50" s="51" t="s">
        <v>95</v>
      </c>
      <c r="C50" s="61" t="s">
        <v>96</v>
      </c>
      <c r="D50" s="56" t="s">
        <v>26</v>
      </c>
      <c r="E50" s="62">
        <v>450</v>
      </c>
      <c r="F50" s="126"/>
      <c r="G50" s="127"/>
    </row>
    <row r="51" spans="1:7" ht="25.5" customHeight="1">
      <c r="A51" s="43"/>
      <c r="B51" s="51" t="s">
        <v>97</v>
      </c>
      <c r="C51" s="61" t="s">
        <v>98</v>
      </c>
      <c r="D51" s="56" t="s">
        <v>26</v>
      </c>
      <c r="E51" s="62">
        <v>14</v>
      </c>
      <c r="F51" s="126"/>
      <c r="G51" s="127"/>
    </row>
    <row r="52" spans="1:7" ht="25.5" customHeight="1">
      <c r="A52" s="43"/>
      <c r="B52" s="51" t="s">
        <v>99</v>
      </c>
      <c r="C52" s="61" t="s">
        <v>100</v>
      </c>
      <c r="D52" s="56" t="s">
        <v>26</v>
      </c>
      <c r="E52" s="62">
        <v>15</v>
      </c>
      <c r="F52" s="126"/>
      <c r="G52" s="127"/>
    </row>
    <row r="53" spans="1:7" ht="25.5" customHeight="1">
      <c r="A53" s="43"/>
      <c r="B53" s="51"/>
      <c r="C53" s="63"/>
      <c r="D53" s="56"/>
      <c r="E53" s="62"/>
      <c r="F53" s="126"/>
      <c r="G53" s="127"/>
    </row>
    <row r="54" spans="1:7" ht="25.5" customHeight="1">
      <c r="A54" s="43"/>
      <c r="B54" s="51" t="s">
        <v>101</v>
      </c>
      <c r="C54" s="53" t="s">
        <v>102</v>
      </c>
      <c r="D54" s="44" t="s">
        <v>103</v>
      </c>
      <c r="E54" s="54">
        <v>3</v>
      </c>
      <c r="F54" s="126"/>
      <c r="G54" s="127"/>
    </row>
    <row r="55" spans="1:7" ht="25.5" customHeight="1">
      <c r="A55" s="43"/>
      <c r="B55" s="51"/>
      <c r="C55" s="53"/>
      <c r="D55" s="44"/>
      <c r="E55" s="54"/>
      <c r="F55" s="126"/>
      <c r="G55" s="127"/>
    </row>
    <row r="56" spans="1:7" ht="25.5" customHeight="1">
      <c r="A56" s="43"/>
      <c r="B56" s="51" t="s">
        <v>104</v>
      </c>
      <c r="C56" s="53" t="s">
        <v>105</v>
      </c>
      <c r="D56" s="44" t="s">
        <v>106</v>
      </c>
      <c r="E56" s="54">
        <v>18</v>
      </c>
      <c r="F56" s="126"/>
      <c r="G56" s="127"/>
    </row>
    <row r="57" spans="1:7" ht="25.5" customHeight="1">
      <c r="A57" s="43"/>
      <c r="B57" s="51"/>
      <c r="C57" s="53"/>
      <c r="D57" s="44"/>
      <c r="E57" s="54"/>
      <c r="F57" s="126"/>
      <c r="G57" s="127"/>
    </row>
    <row r="58" spans="1:7" ht="25.5" customHeight="1">
      <c r="A58" s="43"/>
      <c r="B58" s="51" t="s">
        <v>107</v>
      </c>
      <c r="C58" s="53" t="s">
        <v>108</v>
      </c>
      <c r="D58" s="44" t="s">
        <v>106</v>
      </c>
      <c r="E58" s="54">
        <v>21</v>
      </c>
      <c r="F58" s="126"/>
      <c r="G58" s="127"/>
    </row>
    <row r="59" spans="1:7" ht="25.5" customHeight="1">
      <c r="A59" s="43"/>
      <c r="B59" s="44"/>
      <c r="C59" s="53"/>
      <c r="D59" s="44"/>
      <c r="E59" s="64"/>
      <c r="F59" s="126"/>
      <c r="G59" s="128"/>
    </row>
    <row r="60" spans="1:7" ht="25.5" customHeight="1">
      <c r="A60" s="43"/>
      <c r="B60" s="44"/>
      <c r="C60" s="65" t="s">
        <v>109</v>
      </c>
      <c r="D60" s="46"/>
      <c r="E60" s="47"/>
      <c r="F60" s="124"/>
      <c r="G60" s="129">
        <f>SUM(G13:G59)</f>
        <v>0</v>
      </c>
    </row>
    <row r="61" spans="1:7" ht="25.5" customHeight="1">
      <c r="A61" s="43"/>
      <c r="B61" s="66"/>
      <c r="C61" s="67"/>
      <c r="D61" s="68"/>
      <c r="E61" s="69"/>
      <c r="F61" s="130"/>
      <c r="G61" s="131"/>
    </row>
    <row r="62" spans="1:7" ht="25.5" customHeight="1">
      <c r="A62" s="43"/>
      <c r="B62" s="66"/>
      <c r="C62" s="70" t="s">
        <v>110</v>
      </c>
      <c r="D62" s="68"/>
      <c r="E62" s="69"/>
      <c r="F62" s="132"/>
      <c r="G62" s="133"/>
    </row>
    <row r="63" spans="1:7" ht="25.5" customHeight="1">
      <c r="A63" s="43"/>
      <c r="B63" s="66"/>
      <c r="C63" s="67"/>
      <c r="D63" s="68"/>
      <c r="E63" s="69"/>
      <c r="F63" s="130"/>
      <c r="G63" s="131"/>
    </row>
    <row r="64" spans="1:7" ht="25.5" customHeight="1">
      <c r="A64" s="43"/>
      <c r="B64" s="71" t="s">
        <v>111</v>
      </c>
      <c r="C64" s="72" t="s">
        <v>112</v>
      </c>
      <c r="D64" s="56"/>
      <c r="E64" s="62"/>
      <c r="F64" s="134"/>
      <c r="G64" s="135"/>
    </row>
    <row r="65" spans="1:7" ht="25.5" customHeight="1">
      <c r="A65" s="43"/>
      <c r="B65" s="74"/>
      <c r="C65" s="55"/>
      <c r="D65" s="56"/>
      <c r="E65" s="62"/>
      <c r="F65" s="134"/>
      <c r="G65" s="135"/>
    </row>
    <row r="66" spans="1:7" ht="25.5" customHeight="1">
      <c r="A66" s="43"/>
      <c r="B66" s="75" t="s">
        <v>113</v>
      </c>
      <c r="C66" s="72" t="s">
        <v>114</v>
      </c>
      <c r="D66" s="56"/>
      <c r="E66" s="62"/>
      <c r="F66" s="134"/>
      <c r="G66" s="135"/>
    </row>
    <row r="67" spans="1:7" ht="25.5" customHeight="1">
      <c r="A67" s="43"/>
      <c r="B67" s="74"/>
      <c r="C67" s="55"/>
      <c r="D67" s="56"/>
      <c r="E67" s="62"/>
      <c r="F67" s="134"/>
      <c r="G67" s="135"/>
    </row>
    <row r="68" spans="1:7" ht="25.5" customHeight="1">
      <c r="A68" s="75" t="s">
        <v>113</v>
      </c>
      <c r="B68" s="75" t="s">
        <v>115</v>
      </c>
      <c r="C68" s="72" t="s">
        <v>116</v>
      </c>
      <c r="D68" s="56"/>
      <c r="E68" s="62"/>
      <c r="F68" s="134"/>
      <c r="G68" s="135"/>
    </row>
    <row r="69" spans="1:7" ht="25.5" customHeight="1">
      <c r="A69" s="74" t="s">
        <v>115</v>
      </c>
      <c r="B69" s="74" t="s">
        <v>117</v>
      </c>
      <c r="C69" s="55" t="s">
        <v>25</v>
      </c>
      <c r="D69" s="56" t="s">
        <v>26</v>
      </c>
      <c r="E69" s="62">
        <v>260941</v>
      </c>
      <c r="F69" s="134"/>
      <c r="G69" s="136"/>
    </row>
    <row r="70" spans="1:7" ht="25.5" customHeight="1">
      <c r="A70" s="74" t="s">
        <v>118</v>
      </c>
      <c r="B70" s="74" t="s">
        <v>119</v>
      </c>
      <c r="C70" s="57" t="s">
        <v>120</v>
      </c>
      <c r="D70" s="56" t="s">
        <v>29</v>
      </c>
      <c r="E70" s="76">
        <v>78282</v>
      </c>
      <c r="F70" s="134"/>
      <c r="G70" s="136"/>
    </row>
    <row r="71" spans="1:7" ht="25.5" customHeight="1">
      <c r="A71" s="74"/>
      <c r="B71" s="74"/>
      <c r="C71" s="55"/>
      <c r="D71" s="56"/>
      <c r="E71" s="62"/>
      <c r="F71" s="134"/>
      <c r="G71" s="136"/>
    </row>
    <row r="72" spans="1:7" ht="25.5" customHeight="1">
      <c r="A72" s="75" t="s">
        <v>121</v>
      </c>
      <c r="B72" s="75" t="s">
        <v>118</v>
      </c>
      <c r="C72" s="72" t="s">
        <v>122</v>
      </c>
      <c r="D72" s="56"/>
      <c r="E72" s="62"/>
      <c r="F72" s="134"/>
      <c r="G72" s="136"/>
    </row>
    <row r="73" spans="1:7" ht="25.5" customHeight="1">
      <c r="A73" s="74" t="s">
        <v>123</v>
      </c>
      <c r="B73" s="74" t="s">
        <v>124</v>
      </c>
      <c r="C73" s="57" t="s">
        <v>125</v>
      </c>
      <c r="D73" s="56" t="s">
        <v>29</v>
      </c>
      <c r="E73" s="62">
        <v>15618</v>
      </c>
      <c r="F73" s="134"/>
      <c r="G73" s="136"/>
    </row>
    <row r="74" spans="1:7" ht="25.5" customHeight="1">
      <c r="A74" s="74" t="s">
        <v>126</v>
      </c>
      <c r="B74" s="74" t="s">
        <v>127</v>
      </c>
      <c r="C74" s="57" t="s">
        <v>128</v>
      </c>
      <c r="D74" s="56" t="s">
        <v>29</v>
      </c>
      <c r="E74" s="76">
        <v>967</v>
      </c>
      <c r="F74" s="137"/>
      <c r="G74" s="136"/>
    </row>
    <row r="75" spans="1:7" ht="25.5" customHeight="1">
      <c r="A75" s="74" t="s">
        <v>129</v>
      </c>
      <c r="B75" s="74" t="s">
        <v>130</v>
      </c>
      <c r="C75" s="55" t="s">
        <v>131</v>
      </c>
      <c r="D75" s="56" t="s">
        <v>29</v>
      </c>
      <c r="E75" s="76">
        <f>E80*1.25</f>
        <v>189036</v>
      </c>
      <c r="F75" s="137"/>
      <c r="G75" s="136"/>
    </row>
    <row r="76" spans="1:7" ht="25.5" customHeight="1">
      <c r="A76" s="74"/>
      <c r="B76" s="74" t="s">
        <v>132</v>
      </c>
      <c r="C76" s="55" t="s">
        <v>133</v>
      </c>
      <c r="D76" s="56" t="s">
        <v>34</v>
      </c>
      <c r="E76" s="76">
        <f>E75*30</f>
        <v>5671080</v>
      </c>
      <c r="F76" s="137"/>
      <c r="G76" s="136"/>
    </row>
    <row r="77" spans="1:7" ht="25.5" customHeight="1">
      <c r="A77" s="74"/>
      <c r="B77" s="74"/>
      <c r="C77" s="55"/>
      <c r="D77" s="56"/>
      <c r="E77" s="76"/>
      <c r="F77" s="137"/>
      <c r="G77" s="136"/>
    </row>
    <row r="78" spans="1:7" ht="25.5" customHeight="1">
      <c r="A78" s="75" t="s">
        <v>134</v>
      </c>
      <c r="B78" s="75" t="s">
        <v>135</v>
      </c>
      <c r="C78" s="72" t="s">
        <v>136</v>
      </c>
      <c r="D78" s="56"/>
      <c r="E78" s="76"/>
      <c r="F78" s="137"/>
      <c r="G78" s="136"/>
    </row>
    <row r="79" spans="1:7" ht="25.5" customHeight="1">
      <c r="A79" s="74" t="s">
        <v>137</v>
      </c>
      <c r="B79" s="74" t="s">
        <v>138</v>
      </c>
      <c r="C79" s="55" t="s">
        <v>139</v>
      </c>
      <c r="D79" s="56" t="s">
        <v>29</v>
      </c>
      <c r="E79" s="76">
        <f>86243+593-E85</f>
        <v>86064.8</v>
      </c>
      <c r="F79" s="137"/>
      <c r="G79" s="136"/>
    </row>
    <row r="80" spans="1:7" ht="25.5" customHeight="1">
      <c r="A80" s="74"/>
      <c r="B80" s="74" t="s">
        <v>140</v>
      </c>
      <c r="C80" s="57" t="s">
        <v>141</v>
      </c>
      <c r="D80" s="56" t="s">
        <v>29</v>
      </c>
      <c r="E80" s="76">
        <f>152000-E86</f>
        <v>151228.79999999999</v>
      </c>
      <c r="F80" s="137"/>
      <c r="G80" s="136"/>
    </row>
    <row r="81" spans="1:9" ht="25.5" customHeight="1">
      <c r="A81" s="74"/>
      <c r="B81" s="74" t="s">
        <v>142</v>
      </c>
      <c r="C81" s="55" t="s">
        <v>143</v>
      </c>
      <c r="D81" s="56" t="s">
        <v>29</v>
      </c>
      <c r="E81" s="76">
        <v>22776.25</v>
      </c>
      <c r="F81" s="137"/>
      <c r="G81" s="136"/>
      <c r="I81" s="59"/>
    </row>
    <row r="82" spans="1:9" ht="25.5" customHeight="1">
      <c r="A82" s="74"/>
      <c r="B82" s="74" t="s">
        <v>144</v>
      </c>
      <c r="C82" s="55" t="s">
        <v>145</v>
      </c>
      <c r="D82" s="56" t="s">
        <v>34</v>
      </c>
      <c r="E82" s="76">
        <f>E81*37.85</f>
        <v>862081.0625</v>
      </c>
      <c r="F82" s="137"/>
      <c r="G82" s="136"/>
      <c r="H82" s="59"/>
    </row>
    <row r="83" spans="1:9" ht="25.5" customHeight="1">
      <c r="A83" s="74"/>
      <c r="B83" s="74" t="s">
        <v>146</v>
      </c>
      <c r="C83" s="55" t="s">
        <v>147</v>
      </c>
      <c r="D83" s="56" t="s">
        <v>29</v>
      </c>
      <c r="E83" s="76">
        <v>650.75</v>
      </c>
      <c r="F83" s="137"/>
      <c r="G83" s="136"/>
      <c r="I83" s="59"/>
    </row>
    <row r="84" spans="1:9" ht="25.5" customHeight="1">
      <c r="A84" s="74"/>
      <c r="B84" s="74" t="s">
        <v>148</v>
      </c>
      <c r="C84" s="55" t="s">
        <v>149</v>
      </c>
      <c r="D84" s="56" t="s">
        <v>34</v>
      </c>
      <c r="E84" s="76">
        <f>E83*37.85</f>
        <v>24630.887500000001</v>
      </c>
      <c r="F84" s="137"/>
      <c r="G84" s="136"/>
      <c r="H84" s="59"/>
    </row>
    <row r="85" spans="1:9" ht="25.5" customHeight="1">
      <c r="A85" s="74"/>
      <c r="B85" s="74" t="s">
        <v>150</v>
      </c>
      <c r="C85" s="55" t="s">
        <v>151</v>
      </c>
      <c r="D85" s="56" t="s">
        <v>29</v>
      </c>
      <c r="E85" s="76">
        <v>771.2</v>
      </c>
      <c r="F85" s="137"/>
      <c r="G85" s="136"/>
    </row>
    <row r="86" spans="1:9" ht="25.5" customHeight="1">
      <c r="A86" s="74"/>
      <c r="B86" s="74" t="s">
        <v>152</v>
      </c>
      <c r="C86" s="57" t="s">
        <v>153</v>
      </c>
      <c r="D86" s="56" t="s">
        <v>29</v>
      </c>
      <c r="E86" s="76">
        <v>771.2</v>
      </c>
      <c r="F86" s="137"/>
      <c r="G86" s="136"/>
    </row>
    <row r="87" spans="1:9" ht="25.5" customHeight="1">
      <c r="A87" s="74"/>
      <c r="B87" s="74"/>
      <c r="C87" s="55"/>
      <c r="D87" s="56"/>
      <c r="E87" s="76"/>
      <c r="F87" s="137"/>
      <c r="G87" s="136"/>
    </row>
    <row r="88" spans="1:9" ht="25.5" customHeight="1">
      <c r="A88" s="74"/>
      <c r="B88" s="75" t="s">
        <v>154</v>
      </c>
      <c r="C88" s="72" t="s">
        <v>155</v>
      </c>
      <c r="D88" s="56"/>
      <c r="E88" s="76"/>
      <c r="F88" s="137"/>
      <c r="G88" s="136"/>
    </row>
    <row r="89" spans="1:9" ht="25.5" customHeight="1">
      <c r="A89" s="74"/>
      <c r="B89" s="74"/>
      <c r="C89" s="55"/>
      <c r="D89" s="56"/>
      <c r="E89" s="76"/>
      <c r="F89" s="137"/>
      <c r="G89" s="136"/>
    </row>
    <row r="90" spans="1:9" ht="25.5" customHeight="1">
      <c r="A90" s="75" t="s">
        <v>113</v>
      </c>
      <c r="B90" s="75" t="s">
        <v>156</v>
      </c>
      <c r="C90" s="72" t="s">
        <v>116</v>
      </c>
      <c r="D90" s="56"/>
      <c r="E90" s="76"/>
      <c r="F90" s="137"/>
      <c r="G90" s="136"/>
    </row>
    <row r="91" spans="1:9" ht="25.5" customHeight="1">
      <c r="A91" s="74" t="s">
        <v>115</v>
      </c>
      <c r="B91" s="74" t="s">
        <v>157</v>
      </c>
      <c r="C91" s="55" t="s">
        <v>25</v>
      </c>
      <c r="D91" s="56" t="s">
        <v>26</v>
      </c>
      <c r="E91" s="76">
        <v>177294</v>
      </c>
      <c r="F91" s="137"/>
      <c r="G91" s="136"/>
    </row>
    <row r="92" spans="1:9" ht="25.5" customHeight="1">
      <c r="A92" s="74" t="s">
        <v>118</v>
      </c>
      <c r="B92" s="74" t="s">
        <v>158</v>
      </c>
      <c r="C92" s="57" t="s">
        <v>120</v>
      </c>
      <c r="D92" s="56" t="s">
        <v>29</v>
      </c>
      <c r="E92" s="76">
        <v>53188</v>
      </c>
      <c r="F92" s="137"/>
      <c r="G92" s="136"/>
    </row>
    <row r="93" spans="1:9" ht="25.5" customHeight="1">
      <c r="A93" s="74"/>
      <c r="B93" s="74"/>
      <c r="C93" s="55"/>
      <c r="D93" s="56"/>
      <c r="E93" s="76"/>
      <c r="F93" s="137"/>
      <c r="G93" s="136"/>
    </row>
    <row r="94" spans="1:9" ht="25.5" customHeight="1">
      <c r="A94" s="75" t="s">
        <v>121</v>
      </c>
      <c r="B94" s="75" t="s">
        <v>159</v>
      </c>
      <c r="C94" s="72" t="s">
        <v>122</v>
      </c>
      <c r="D94" s="56"/>
      <c r="E94" s="76"/>
      <c r="F94" s="137"/>
      <c r="G94" s="136"/>
    </row>
    <row r="95" spans="1:9" ht="25.5" customHeight="1">
      <c r="A95" s="74" t="s">
        <v>123</v>
      </c>
      <c r="B95" s="74" t="s">
        <v>160</v>
      </c>
      <c r="C95" s="57" t="s">
        <v>125</v>
      </c>
      <c r="D95" s="56" t="s">
        <v>29</v>
      </c>
      <c r="E95" s="76">
        <f>652+38476</f>
        <v>39128</v>
      </c>
      <c r="F95" s="137"/>
      <c r="G95" s="136"/>
    </row>
    <row r="96" spans="1:9" ht="25.5" customHeight="1">
      <c r="A96" s="74" t="s">
        <v>129</v>
      </c>
      <c r="B96" s="74" t="s">
        <v>161</v>
      </c>
      <c r="C96" s="55" t="s">
        <v>131</v>
      </c>
      <c r="D96" s="56" t="s">
        <v>29</v>
      </c>
      <c r="E96" s="76">
        <v>275341</v>
      </c>
      <c r="F96" s="137"/>
      <c r="G96" s="136"/>
    </row>
    <row r="97" spans="1:11" ht="25.5" customHeight="1">
      <c r="A97" s="74"/>
      <c r="B97" s="74" t="s">
        <v>162</v>
      </c>
      <c r="C97" s="55" t="s">
        <v>133</v>
      </c>
      <c r="D97" s="56" t="s">
        <v>34</v>
      </c>
      <c r="E97" s="76">
        <f>E96*30</f>
        <v>8260230</v>
      </c>
      <c r="F97" s="137"/>
      <c r="G97" s="136"/>
    </row>
    <row r="98" spans="1:11" ht="25.5" customHeight="1">
      <c r="A98" s="74"/>
      <c r="B98" s="74"/>
      <c r="C98" s="55"/>
      <c r="D98" s="56"/>
      <c r="E98" s="76"/>
      <c r="F98" s="137"/>
      <c r="G98" s="136"/>
    </row>
    <row r="99" spans="1:11" ht="25.5" customHeight="1">
      <c r="A99" s="75" t="s">
        <v>134</v>
      </c>
      <c r="B99" s="75" t="s">
        <v>163</v>
      </c>
      <c r="C99" s="72" t="s">
        <v>136</v>
      </c>
      <c r="D99" s="56"/>
      <c r="E99" s="76"/>
      <c r="F99" s="137"/>
      <c r="G99" s="136"/>
    </row>
    <row r="100" spans="1:11" ht="25.5" customHeight="1">
      <c r="A100" s="74" t="s">
        <v>137</v>
      </c>
      <c r="B100" s="74" t="s">
        <v>164</v>
      </c>
      <c r="C100" s="55" t="s">
        <v>139</v>
      </c>
      <c r="D100" s="56" t="s">
        <v>29</v>
      </c>
      <c r="E100" s="76">
        <v>83331</v>
      </c>
      <c r="F100" s="137"/>
      <c r="G100" s="136"/>
    </row>
    <row r="101" spans="1:11" s="80" customFormat="1" ht="25.5" customHeight="1">
      <c r="A101" s="78" t="s">
        <v>165</v>
      </c>
      <c r="B101" s="74" t="s">
        <v>166</v>
      </c>
      <c r="C101" s="57" t="s">
        <v>141</v>
      </c>
      <c r="D101" s="79" t="s">
        <v>167</v>
      </c>
      <c r="E101" s="76">
        <v>220273</v>
      </c>
      <c r="F101" s="137"/>
      <c r="G101" s="136"/>
      <c r="K101" s="77"/>
    </row>
    <row r="102" spans="1:11" s="80" customFormat="1" ht="25.5" customHeight="1">
      <c r="A102" s="78"/>
      <c r="B102" s="74" t="s">
        <v>168</v>
      </c>
      <c r="C102" s="55" t="s">
        <v>169</v>
      </c>
      <c r="D102" s="79" t="s">
        <v>167</v>
      </c>
      <c r="E102" s="76">
        <v>112819.38</v>
      </c>
      <c r="F102" s="137"/>
      <c r="G102" s="136"/>
      <c r="I102" s="59"/>
      <c r="K102" s="77"/>
    </row>
    <row r="103" spans="1:11" s="80" customFormat="1" ht="25.5" customHeight="1">
      <c r="A103" s="78"/>
      <c r="B103" s="74" t="s">
        <v>170</v>
      </c>
      <c r="C103" s="55" t="s">
        <v>145</v>
      </c>
      <c r="D103" s="56" t="s">
        <v>34</v>
      </c>
      <c r="E103" s="76">
        <f>E102*37.85</f>
        <v>4270213.5330000008</v>
      </c>
      <c r="F103" s="137"/>
      <c r="G103" s="136"/>
      <c r="H103" s="59"/>
      <c r="K103" s="77"/>
    </row>
    <row r="104" spans="1:11" s="80" customFormat="1" ht="25.5" customHeight="1">
      <c r="A104" s="78"/>
      <c r="B104" s="74" t="s">
        <v>171</v>
      </c>
      <c r="C104" s="57" t="s">
        <v>172</v>
      </c>
      <c r="D104" s="79" t="s">
        <v>167</v>
      </c>
      <c r="E104" s="76">
        <v>36615</v>
      </c>
      <c r="F104" s="137"/>
      <c r="G104" s="136"/>
      <c r="K104" s="77"/>
    </row>
    <row r="105" spans="1:11" s="80" customFormat="1" ht="25.5" customHeight="1">
      <c r="A105" s="78"/>
      <c r="B105" s="74" t="s">
        <v>173</v>
      </c>
      <c r="C105" s="55" t="s">
        <v>174</v>
      </c>
      <c r="D105" s="56" t="s">
        <v>34</v>
      </c>
      <c r="E105" s="76">
        <f>E104*38.24</f>
        <v>1400157.6</v>
      </c>
      <c r="F105" s="137"/>
      <c r="G105" s="136"/>
      <c r="K105" s="77"/>
    </row>
    <row r="106" spans="1:11" s="80" customFormat="1" ht="25.5" customHeight="1">
      <c r="A106" s="78"/>
      <c r="B106" s="74" t="s">
        <v>175</v>
      </c>
      <c r="C106" s="55" t="s">
        <v>147</v>
      </c>
      <c r="D106" s="79" t="s">
        <v>167</v>
      </c>
      <c r="E106" s="76">
        <v>3223.42</v>
      </c>
      <c r="F106" s="137"/>
      <c r="G106" s="136"/>
      <c r="I106" s="59"/>
      <c r="K106" s="77"/>
    </row>
    <row r="107" spans="1:11" s="80" customFormat="1" ht="25.5" customHeight="1">
      <c r="A107" s="78"/>
      <c r="B107" s="74" t="s">
        <v>176</v>
      </c>
      <c r="C107" s="55" t="s">
        <v>149</v>
      </c>
      <c r="D107" s="56" t="s">
        <v>34</v>
      </c>
      <c r="E107" s="76">
        <f>E106*37.85</f>
        <v>122006.447</v>
      </c>
      <c r="F107" s="137"/>
      <c r="G107" s="136"/>
      <c r="H107" s="59"/>
      <c r="K107" s="77"/>
    </row>
    <row r="108" spans="1:11" ht="25.5" customHeight="1">
      <c r="A108" s="74"/>
      <c r="B108" s="74"/>
      <c r="C108" s="55"/>
      <c r="D108" s="56"/>
      <c r="E108" s="76"/>
      <c r="F108" s="137"/>
      <c r="G108" s="136"/>
    </row>
    <row r="109" spans="1:11" ht="25.5" customHeight="1">
      <c r="A109" s="74"/>
      <c r="B109" s="75" t="s">
        <v>121</v>
      </c>
      <c r="C109" s="72" t="s">
        <v>177</v>
      </c>
      <c r="D109" s="56"/>
      <c r="E109" s="76"/>
      <c r="F109" s="137"/>
      <c r="G109" s="136"/>
    </row>
    <row r="110" spans="1:11" ht="25.5" customHeight="1">
      <c r="A110" s="74"/>
      <c r="B110" s="74"/>
      <c r="C110" s="55"/>
      <c r="D110" s="56"/>
      <c r="E110" s="76"/>
      <c r="F110" s="137"/>
      <c r="G110" s="136"/>
    </row>
    <row r="111" spans="1:11" ht="25.5" customHeight="1">
      <c r="A111" s="75" t="s">
        <v>113</v>
      </c>
      <c r="B111" s="75" t="s">
        <v>123</v>
      </c>
      <c r="C111" s="72" t="s">
        <v>116</v>
      </c>
      <c r="D111" s="56"/>
      <c r="E111" s="76"/>
      <c r="F111" s="137"/>
      <c r="G111" s="136"/>
    </row>
    <row r="112" spans="1:11" ht="25.5" customHeight="1">
      <c r="A112" s="74" t="s">
        <v>115</v>
      </c>
      <c r="B112" s="74" t="s">
        <v>178</v>
      </c>
      <c r="C112" s="55" t="s">
        <v>25</v>
      </c>
      <c r="D112" s="56" t="s">
        <v>26</v>
      </c>
      <c r="E112" s="76">
        <v>126943</v>
      </c>
      <c r="F112" s="137"/>
      <c r="G112" s="136"/>
    </row>
    <row r="113" spans="1:7" ht="25.5" customHeight="1">
      <c r="A113" s="74" t="s">
        <v>118</v>
      </c>
      <c r="B113" s="74" t="s">
        <v>179</v>
      </c>
      <c r="C113" s="57" t="s">
        <v>120</v>
      </c>
      <c r="D113" s="56" t="s">
        <v>29</v>
      </c>
      <c r="E113" s="76">
        <f>E112*0.3</f>
        <v>38082.9</v>
      </c>
      <c r="F113" s="137"/>
      <c r="G113" s="136"/>
    </row>
    <row r="114" spans="1:7" ht="25.5" customHeight="1">
      <c r="A114" s="74"/>
      <c r="B114" s="74"/>
      <c r="C114" s="55"/>
      <c r="D114" s="56"/>
      <c r="E114" s="76"/>
      <c r="F114" s="137"/>
      <c r="G114" s="136"/>
    </row>
    <row r="115" spans="1:7" ht="25.5" customHeight="1">
      <c r="A115" s="75" t="s">
        <v>121</v>
      </c>
      <c r="B115" s="75" t="s">
        <v>126</v>
      </c>
      <c r="C115" s="72" t="s">
        <v>122</v>
      </c>
      <c r="D115" s="56"/>
      <c r="E115" s="76"/>
      <c r="F115" s="137"/>
      <c r="G115" s="136"/>
    </row>
    <row r="116" spans="1:7" ht="25.5" customHeight="1">
      <c r="A116" s="74" t="s">
        <v>123</v>
      </c>
      <c r="B116" s="74" t="s">
        <v>180</v>
      </c>
      <c r="C116" s="57" t="s">
        <v>125</v>
      </c>
      <c r="D116" s="56" t="s">
        <v>29</v>
      </c>
      <c r="E116" s="76">
        <v>27074</v>
      </c>
      <c r="F116" s="137"/>
      <c r="G116" s="136"/>
    </row>
    <row r="117" spans="1:7" ht="25.5" customHeight="1">
      <c r="A117" s="74"/>
      <c r="B117" s="74" t="s">
        <v>181</v>
      </c>
      <c r="C117" s="57" t="s">
        <v>128</v>
      </c>
      <c r="D117" s="56" t="s">
        <v>29</v>
      </c>
      <c r="E117" s="76">
        <v>434</v>
      </c>
      <c r="F117" s="137"/>
      <c r="G117" s="136"/>
    </row>
    <row r="118" spans="1:7" ht="25.5" customHeight="1">
      <c r="A118" s="74" t="s">
        <v>129</v>
      </c>
      <c r="B118" s="74" t="s">
        <v>182</v>
      </c>
      <c r="C118" s="55" t="s">
        <v>131</v>
      </c>
      <c r="D118" s="56" t="s">
        <v>29</v>
      </c>
      <c r="E118" s="76">
        <v>244164</v>
      </c>
      <c r="F118" s="137"/>
      <c r="G118" s="136"/>
    </row>
    <row r="119" spans="1:7" ht="25.5" customHeight="1">
      <c r="A119" s="74"/>
      <c r="B119" s="74" t="s">
        <v>183</v>
      </c>
      <c r="C119" s="55" t="s">
        <v>133</v>
      </c>
      <c r="D119" s="56" t="s">
        <v>34</v>
      </c>
      <c r="E119" s="76">
        <f>E118*30</f>
        <v>7324920</v>
      </c>
      <c r="F119" s="137"/>
      <c r="G119" s="136"/>
    </row>
    <row r="120" spans="1:7" ht="25.5" customHeight="1">
      <c r="A120" s="74"/>
      <c r="B120" s="74"/>
      <c r="C120" s="55"/>
      <c r="D120" s="56"/>
      <c r="E120" s="76"/>
      <c r="F120" s="137"/>
      <c r="G120" s="136"/>
    </row>
    <row r="121" spans="1:7" ht="25.5" customHeight="1">
      <c r="A121" s="75" t="s">
        <v>134</v>
      </c>
      <c r="B121" s="75" t="s">
        <v>129</v>
      </c>
      <c r="C121" s="72" t="s">
        <v>136</v>
      </c>
      <c r="D121" s="56"/>
      <c r="E121" s="76"/>
      <c r="F121" s="137"/>
      <c r="G121" s="136"/>
    </row>
    <row r="122" spans="1:7" ht="25.5" customHeight="1">
      <c r="A122" s="74" t="s">
        <v>137</v>
      </c>
      <c r="B122" s="74" t="s">
        <v>184</v>
      </c>
      <c r="C122" s="55" t="s">
        <v>185</v>
      </c>
      <c r="D122" s="56" t="s">
        <v>29</v>
      </c>
      <c r="E122" s="76">
        <v>49476</v>
      </c>
      <c r="F122" s="137"/>
      <c r="G122" s="136"/>
    </row>
    <row r="123" spans="1:7" ht="25.5" customHeight="1">
      <c r="A123" s="74"/>
      <c r="B123" s="74" t="s">
        <v>186</v>
      </c>
      <c r="C123" s="57" t="s">
        <v>187</v>
      </c>
      <c r="D123" s="79" t="s">
        <v>167</v>
      </c>
      <c r="E123" s="76">
        <v>195678</v>
      </c>
      <c r="F123" s="137"/>
      <c r="G123" s="136"/>
    </row>
    <row r="124" spans="1:7" ht="25.5" customHeight="1">
      <c r="A124" s="74"/>
      <c r="B124" s="74" t="s">
        <v>188</v>
      </c>
      <c r="C124" s="55" t="s">
        <v>143</v>
      </c>
      <c r="D124" s="79" t="s">
        <v>167</v>
      </c>
      <c r="E124" s="76">
        <v>145505.20000000001</v>
      </c>
      <c r="F124" s="137"/>
      <c r="G124" s="136"/>
    </row>
    <row r="125" spans="1:7" ht="25.5" customHeight="1">
      <c r="A125" s="74"/>
      <c r="B125" s="74" t="s">
        <v>189</v>
      </c>
      <c r="C125" s="55" t="s">
        <v>145</v>
      </c>
      <c r="D125" s="56" t="s">
        <v>34</v>
      </c>
      <c r="E125" s="76">
        <f>E124*37.85</f>
        <v>5507371.8200000003</v>
      </c>
      <c r="F125" s="137"/>
      <c r="G125" s="136"/>
    </row>
    <row r="126" spans="1:7" ht="25.5" customHeight="1">
      <c r="A126" s="74"/>
      <c r="B126" s="74" t="s">
        <v>190</v>
      </c>
      <c r="C126" s="55" t="s">
        <v>147</v>
      </c>
      <c r="D126" s="79" t="s">
        <v>167</v>
      </c>
      <c r="E126" s="76">
        <v>4157.3</v>
      </c>
      <c r="F126" s="137"/>
      <c r="G126" s="136"/>
    </row>
    <row r="127" spans="1:7" ht="25.5" customHeight="1">
      <c r="A127" s="74"/>
      <c r="B127" s="74" t="s">
        <v>191</v>
      </c>
      <c r="C127" s="55" t="s">
        <v>149</v>
      </c>
      <c r="D127" s="56" t="s">
        <v>34</v>
      </c>
      <c r="E127" s="76">
        <f>E126*37.85</f>
        <v>157353.80500000002</v>
      </c>
      <c r="F127" s="137"/>
      <c r="G127" s="136"/>
    </row>
    <row r="128" spans="1:7" ht="25.5" customHeight="1">
      <c r="A128" s="74"/>
      <c r="B128" s="74"/>
      <c r="C128" s="55"/>
      <c r="D128" s="79"/>
      <c r="E128" s="76"/>
      <c r="F128" s="137"/>
      <c r="G128" s="136"/>
    </row>
    <row r="129" spans="1:7" ht="25.5" customHeight="1">
      <c r="A129" s="74"/>
      <c r="B129" s="75" t="s">
        <v>192</v>
      </c>
      <c r="C129" s="72" t="s">
        <v>193</v>
      </c>
      <c r="D129" s="79"/>
      <c r="E129" s="76"/>
      <c r="F129" s="137"/>
      <c r="G129" s="136"/>
    </row>
    <row r="130" spans="1:7" ht="25.5" customHeight="1">
      <c r="A130" s="74"/>
      <c r="B130" s="74" t="s">
        <v>194</v>
      </c>
      <c r="C130" s="55" t="s">
        <v>195</v>
      </c>
      <c r="D130" s="79" t="s">
        <v>167</v>
      </c>
      <c r="E130" s="81">
        <v>158284</v>
      </c>
      <c r="F130" s="138"/>
      <c r="G130" s="136"/>
    </row>
    <row r="131" spans="1:7" ht="25.5" customHeight="1">
      <c r="A131" s="74"/>
      <c r="B131" s="74" t="s">
        <v>196</v>
      </c>
      <c r="C131" s="55" t="s">
        <v>197</v>
      </c>
      <c r="D131" s="56" t="s">
        <v>26</v>
      </c>
      <c r="E131" s="81">
        <v>106656</v>
      </c>
      <c r="F131" s="138"/>
      <c r="G131" s="136"/>
    </row>
    <row r="132" spans="1:7" ht="25.5" customHeight="1">
      <c r="A132" s="74"/>
      <c r="B132" s="74"/>
      <c r="C132" s="55"/>
      <c r="D132" s="56"/>
      <c r="E132" s="76"/>
      <c r="F132" s="137"/>
      <c r="G132" s="136"/>
    </row>
    <row r="133" spans="1:7" ht="25.5" customHeight="1">
      <c r="A133" s="82" t="s">
        <v>198</v>
      </c>
      <c r="B133" s="83" t="s">
        <v>199</v>
      </c>
      <c r="C133" s="84" t="s">
        <v>200</v>
      </c>
      <c r="D133" s="56"/>
      <c r="E133" s="62"/>
      <c r="F133" s="134"/>
      <c r="G133" s="136"/>
    </row>
    <row r="134" spans="1:7" ht="25.5" customHeight="1">
      <c r="A134" s="74"/>
      <c r="B134" s="74"/>
      <c r="C134" s="55"/>
      <c r="D134" s="56"/>
      <c r="E134" s="62"/>
      <c r="F134" s="134"/>
      <c r="G134" s="136"/>
    </row>
    <row r="135" spans="1:7" ht="25.5" customHeight="1">
      <c r="A135" s="75" t="s">
        <v>201</v>
      </c>
      <c r="B135" s="75" t="s">
        <v>202</v>
      </c>
      <c r="C135" s="72" t="s">
        <v>203</v>
      </c>
      <c r="D135" s="56"/>
      <c r="E135" s="62"/>
      <c r="F135" s="134"/>
      <c r="G135" s="136"/>
    </row>
    <row r="136" spans="1:7" ht="25.5" customHeight="1">
      <c r="A136" s="74" t="s">
        <v>204</v>
      </c>
      <c r="B136" s="74" t="s">
        <v>205</v>
      </c>
      <c r="C136" s="55" t="s">
        <v>206</v>
      </c>
      <c r="D136" s="56" t="s">
        <v>26</v>
      </c>
      <c r="E136" s="62">
        <v>378059</v>
      </c>
      <c r="F136" s="134"/>
      <c r="G136" s="136"/>
    </row>
    <row r="137" spans="1:7" ht="25.5" customHeight="1">
      <c r="A137" s="74"/>
      <c r="B137" s="74"/>
      <c r="C137" s="55"/>
      <c r="D137" s="56"/>
      <c r="E137" s="62"/>
      <c r="F137" s="134"/>
      <c r="G137" s="136"/>
    </row>
    <row r="138" spans="1:7" ht="25.5" customHeight="1">
      <c r="A138" s="75" t="s">
        <v>207</v>
      </c>
      <c r="B138" s="75" t="s">
        <v>208</v>
      </c>
      <c r="C138" s="72" t="s">
        <v>209</v>
      </c>
      <c r="D138" s="56"/>
      <c r="E138" s="62"/>
      <c r="F138" s="134"/>
      <c r="G138" s="136"/>
    </row>
    <row r="139" spans="1:7" ht="25.5" customHeight="1">
      <c r="A139" s="74" t="s">
        <v>210</v>
      </c>
      <c r="B139" s="74" t="s">
        <v>211</v>
      </c>
      <c r="C139" s="55" t="s">
        <v>212</v>
      </c>
      <c r="D139" s="56" t="s">
        <v>50</v>
      </c>
      <c r="E139" s="62">
        <v>4127</v>
      </c>
      <c r="F139" s="134"/>
      <c r="G139" s="136"/>
    </row>
    <row r="140" spans="1:7" ht="25.5">
      <c r="A140" s="74" t="s">
        <v>213</v>
      </c>
      <c r="B140" s="74" t="s">
        <v>214</v>
      </c>
      <c r="C140" s="55" t="s">
        <v>215</v>
      </c>
      <c r="D140" s="56" t="s">
        <v>50</v>
      </c>
      <c r="E140" s="62">
        <v>99</v>
      </c>
      <c r="F140" s="134"/>
      <c r="G140" s="136"/>
    </row>
    <row r="141" spans="1:7" ht="25.5" customHeight="1">
      <c r="A141" s="74"/>
      <c r="B141" s="74"/>
      <c r="C141" s="55"/>
      <c r="D141" s="56"/>
      <c r="E141" s="62"/>
      <c r="F141" s="134"/>
      <c r="G141" s="136"/>
    </row>
    <row r="142" spans="1:7" ht="25.5" customHeight="1">
      <c r="A142" s="75" t="s">
        <v>216</v>
      </c>
      <c r="B142" s="75" t="s">
        <v>217</v>
      </c>
      <c r="C142" s="72" t="s">
        <v>218</v>
      </c>
      <c r="D142" s="56"/>
      <c r="E142" s="62"/>
      <c r="F142" s="134"/>
      <c r="G142" s="136"/>
    </row>
    <row r="143" spans="1:7" ht="25.5">
      <c r="A143" s="74" t="s">
        <v>219</v>
      </c>
      <c r="B143" s="74" t="s">
        <v>220</v>
      </c>
      <c r="C143" s="55" t="s">
        <v>221</v>
      </c>
      <c r="D143" s="56" t="s">
        <v>29</v>
      </c>
      <c r="E143" s="62">
        <v>285</v>
      </c>
      <c r="F143" s="134"/>
      <c r="G143" s="136"/>
    </row>
    <row r="144" spans="1:7" ht="25.5" customHeight="1">
      <c r="A144" s="74"/>
      <c r="B144" s="74"/>
      <c r="C144" s="55"/>
      <c r="D144" s="56"/>
      <c r="E144" s="62"/>
      <c r="F144" s="134"/>
      <c r="G144" s="136"/>
    </row>
    <row r="145" spans="1:9" ht="25.5" customHeight="1">
      <c r="A145" s="75" t="s">
        <v>222</v>
      </c>
      <c r="B145" s="75" t="s">
        <v>223</v>
      </c>
      <c r="C145" s="72" t="s">
        <v>224</v>
      </c>
      <c r="D145" s="56"/>
      <c r="E145" s="62"/>
      <c r="F145" s="134"/>
      <c r="G145" s="136"/>
    </row>
    <row r="146" spans="1:9" ht="25.5">
      <c r="A146" s="74" t="s">
        <v>225</v>
      </c>
      <c r="B146" s="74" t="s">
        <v>226</v>
      </c>
      <c r="C146" s="55" t="s">
        <v>227</v>
      </c>
      <c r="D146" s="56" t="s">
        <v>26</v>
      </c>
      <c r="E146" s="62">
        <v>9414</v>
      </c>
      <c r="F146" s="134"/>
      <c r="G146" s="136"/>
    </row>
    <row r="147" spans="1:9" ht="25.5" customHeight="1">
      <c r="A147" s="74"/>
      <c r="B147" s="74"/>
      <c r="C147" s="55"/>
      <c r="D147" s="56"/>
      <c r="E147" s="62"/>
      <c r="F147" s="134"/>
      <c r="G147" s="136"/>
    </row>
    <row r="148" spans="1:9" ht="25.5" customHeight="1">
      <c r="A148" s="74"/>
      <c r="B148" s="74"/>
      <c r="C148" s="55"/>
      <c r="D148" s="56"/>
      <c r="E148" s="62"/>
      <c r="F148" s="139"/>
      <c r="G148" s="136"/>
    </row>
    <row r="149" spans="1:9" ht="25.5" customHeight="1">
      <c r="A149" s="75" t="s">
        <v>228</v>
      </c>
      <c r="B149" s="75" t="s">
        <v>229</v>
      </c>
      <c r="C149" s="72" t="s">
        <v>230</v>
      </c>
      <c r="D149" s="56"/>
      <c r="E149" s="62"/>
      <c r="F149" s="134"/>
      <c r="G149" s="136"/>
    </row>
    <row r="150" spans="1:9" ht="25.5" customHeight="1">
      <c r="A150" s="74" t="s">
        <v>231</v>
      </c>
      <c r="B150" s="74" t="s">
        <v>232</v>
      </c>
      <c r="C150" s="55" t="s">
        <v>233</v>
      </c>
      <c r="D150" s="56" t="s">
        <v>29</v>
      </c>
      <c r="E150" s="62">
        <f>67130-E152</f>
        <v>66719.12</v>
      </c>
      <c r="F150" s="134"/>
      <c r="G150" s="136"/>
      <c r="I150" s="59"/>
    </row>
    <row r="151" spans="1:9" ht="25.5" customHeight="1">
      <c r="A151" s="74"/>
      <c r="B151" s="74" t="s">
        <v>234</v>
      </c>
      <c r="C151" s="55" t="s">
        <v>235</v>
      </c>
      <c r="D151" s="56" t="s">
        <v>34</v>
      </c>
      <c r="E151" s="62">
        <f>E150*37.85</f>
        <v>2525318.6919999998</v>
      </c>
      <c r="F151" s="134"/>
      <c r="G151" s="136"/>
      <c r="H151" s="59"/>
    </row>
    <row r="152" spans="1:9" ht="25.5" customHeight="1">
      <c r="A152" s="74"/>
      <c r="B152" s="74" t="s">
        <v>236</v>
      </c>
      <c r="C152" s="55" t="s">
        <v>237</v>
      </c>
      <c r="D152" s="56" t="s">
        <v>29</v>
      </c>
      <c r="E152" s="62">
        <v>410.88</v>
      </c>
      <c r="F152" s="134"/>
      <c r="G152" s="136"/>
      <c r="I152" s="59"/>
    </row>
    <row r="153" spans="1:9" ht="25.5" customHeight="1">
      <c r="A153" s="74"/>
      <c r="B153" s="74" t="s">
        <v>238</v>
      </c>
      <c r="C153" s="55" t="s">
        <v>239</v>
      </c>
      <c r="D153" s="56" t="s">
        <v>34</v>
      </c>
      <c r="E153" s="62">
        <f>E152*37.85</f>
        <v>15551.808000000001</v>
      </c>
      <c r="F153" s="134"/>
      <c r="G153" s="136"/>
      <c r="H153" s="59"/>
    </row>
    <row r="154" spans="1:9" ht="25.5" customHeight="1">
      <c r="A154" s="74" t="s">
        <v>240</v>
      </c>
      <c r="B154" s="74" t="s">
        <v>241</v>
      </c>
      <c r="C154" s="55" t="s">
        <v>242</v>
      </c>
      <c r="D154" s="56" t="s">
        <v>29</v>
      </c>
      <c r="E154" s="62">
        <f>28248-E156</f>
        <v>27665.919999999998</v>
      </c>
      <c r="F154" s="134"/>
      <c r="G154" s="136"/>
      <c r="I154" s="59"/>
    </row>
    <row r="155" spans="1:9" ht="25.5" customHeight="1">
      <c r="A155" s="74"/>
      <c r="B155" s="74" t="s">
        <v>243</v>
      </c>
      <c r="C155" s="55" t="s">
        <v>244</v>
      </c>
      <c r="D155" s="56" t="s">
        <v>34</v>
      </c>
      <c r="E155" s="62">
        <f>E154*37.85</f>
        <v>1047155.0719999999</v>
      </c>
      <c r="F155" s="134"/>
      <c r="G155" s="136"/>
      <c r="H155" s="59"/>
    </row>
    <row r="156" spans="1:9" ht="25.5" customHeight="1">
      <c r="A156" s="74"/>
      <c r="B156" s="74" t="s">
        <v>245</v>
      </c>
      <c r="C156" s="55" t="s">
        <v>246</v>
      </c>
      <c r="D156" s="56" t="s">
        <v>29</v>
      </c>
      <c r="E156" s="62">
        <v>582.08000000000004</v>
      </c>
      <c r="F156" s="134"/>
      <c r="G156" s="136"/>
      <c r="I156" s="59"/>
    </row>
    <row r="157" spans="1:9" ht="25.5" customHeight="1">
      <c r="A157" s="74"/>
      <c r="B157" s="74" t="s">
        <v>247</v>
      </c>
      <c r="C157" s="55" t="s">
        <v>248</v>
      </c>
      <c r="D157" s="56" t="s">
        <v>34</v>
      </c>
      <c r="E157" s="62">
        <f>E156*37.85</f>
        <v>22031.728000000003</v>
      </c>
      <c r="F157" s="134"/>
      <c r="G157" s="136"/>
      <c r="H157" s="59"/>
    </row>
    <row r="158" spans="1:9" ht="25.5" customHeight="1">
      <c r="A158" s="74" t="s">
        <v>249</v>
      </c>
      <c r="B158" s="74" t="s">
        <v>250</v>
      </c>
      <c r="C158" s="55" t="s">
        <v>251</v>
      </c>
      <c r="D158" s="56" t="s">
        <v>26</v>
      </c>
      <c r="E158" s="62">
        <v>117638</v>
      </c>
      <c r="F158" s="134"/>
      <c r="G158" s="136"/>
    </row>
    <row r="159" spans="1:9" ht="25.5" customHeight="1">
      <c r="A159" s="74"/>
      <c r="B159" s="74"/>
      <c r="C159" s="55"/>
      <c r="D159" s="56"/>
      <c r="E159" s="62"/>
      <c r="F159" s="134"/>
      <c r="G159" s="136"/>
    </row>
    <row r="160" spans="1:9" ht="25.5" customHeight="1">
      <c r="A160" s="75" t="s">
        <v>252</v>
      </c>
      <c r="B160" s="75" t="s">
        <v>253</v>
      </c>
      <c r="C160" s="72" t="s">
        <v>254</v>
      </c>
      <c r="D160" s="56"/>
      <c r="E160" s="62"/>
      <c r="F160" s="134"/>
      <c r="G160" s="136"/>
    </row>
    <row r="161" spans="1:7" ht="25.5" customHeight="1">
      <c r="A161" s="74" t="s">
        <v>255</v>
      </c>
      <c r="B161" s="74" t="s">
        <v>256</v>
      </c>
      <c r="C161" s="55" t="s">
        <v>257</v>
      </c>
      <c r="D161" s="56" t="s">
        <v>26</v>
      </c>
      <c r="E161" s="62">
        <v>272677</v>
      </c>
      <c r="F161" s="134"/>
      <c r="G161" s="136"/>
    </row>
    <row r="162" spans="1:7" ht="25.5" customHeight="1">
      <c r="A162" s="74" t="s">
        <v>258</v>
      </c>
      <c r="B162" s="74" t="s">
        <v>259</v>
      </c>
      <c r="C162" s="55" t="s">
        <v>260</v>
      </c>
      <c r="D162" s="56" t="s">
        <v>26</v>
      </c>
      <c r="E162" s="62">
        <v>554575</v>
      </c>
      <c r="F162" s="134"/>
      <c r="G162" s="136"/>
    </row>
    <row r="163" spans="1:7" ht="25.5" customHeight="1">
      <c r="A163" s="74"/>
      <c r="B163" s="74"/>
      <c r="C163" s="55"/>
      <c r="D163" s="56"/>
      <c r="E163" s="62"/>
      <c r="F163" s="134"/>
      <c r="G163" s="136"/>
    </row>
    <row r="164" spans="1:7" ht="25.5" customHeight="1">
      <c r="A164" s="75" t="s">
        <v>261</v>
      </c>
      <c r="B164" s="75" t="s">
        <v>262</v>
      </c>
      <c r="C164" s="72" t="s">
        <v>263</v>
      </c>
      <c r="D164" s="56"/>
      <c r="E164" s="62"/>
      <c r="F164" s="134"/>
      <c r="G164" s="136"/>
    </row>
    <row r="165" spans="1:7" ht="25.5" customHeight="1">
      <c r="A165" s="74"/>
      <c r="B165" s="74"/>
      <c r="C165" s="55"/>
      <c r="D165" s="56"/>
      <c r="E165" s="62"/>
      <c r="F165" s="134"/>
      <c r="G165" s="136"/>
    </row>
    <row r="166" spans="1:7" ht="25.5" customHeight="1">
      <c r="A166" s="75" t="s">
        <v>264</v>
      </c>
      <c r="B166" s="75" t="s">
        <v>265</v>
      </c>
      <c r="C166" s="72" t="s">
        <v>177</v>
      </c>
      <c r="D166" s="56"/>
      <c r="E166" s="62"/>
      <c r="F166" s="134"/>
      <c r="G166" s="136"/>
    </row>
    <row r="167" spans="1:7" ht="25.5" customHeight="1">
      <c r="A167" s="74" t="s">
        <v>266</v>
      </c>
      <c r="B167" s="74" t="s">
        <v>267</v>
      </c>
      <c r="C167" s="55" t="s">
        <v>268</v>
      </c>
      <c r="D167" s="56" t="s">
        <v>29</v>
      </c>
      <c r="E167" s="62">
        <f>14939-445.12</f>
        <v>14493.88</v>
      </c>
      <c r="F167" s="134"/>
      <c r="G167" s="136"/>
    </row>
    <row r="168" spans="1:7" ht="25.5" customHeight="1">
      <c r="A168" s="74"/>
      <c r="B168" s="74" t="s">
        <v>269</v>
      </c>
      <c r="C168" s="55" t="s">
        <v>46</v>
      </c>
      <c r="D168" s="56" t="s">
        <v>47</v>
      </c>
      <c r="E168" s="62">
        <f>E167*2.52*39</f>
        <v>1424458.5263999999</v>
      </c>
      <c r="F168" s="134"/>
      <c r="G168" s="136"/>
    </row>
    <row r="169" spans="1:7" ht="25.5" customHeight="1">
      <c r="A169" s="74" t="s">
        <v>270</v>
      </c>
      <c r="B169" s="74" t="s">
        <v>271</v>
      </c>
      <c r="C169" s="55" t="s">
        <v>272</v>
      </c>
      <c r="D169" s="56" t="s">
        <v>29</v>
      </c>
      <c r="E169" s="62">
        <v>5821</v>
      </c>
      <c r="F169" s="134"/>
      <c r="G169" s="136"/>
    </row>
    <row r="170" spans="1:7" ht="25.5" customHeight="1">
      <c r="A170" s="74"/>
      <c r="B170" s="74" t="s">
        <v>273</v>
      </c>
      <c r="C170" s="55" t="s">
        <v>274</v>
      </c>
      <c r="D170" s="56" t="s">
        <v>47</v>
      </c>
      <c r="E170" s="62">
        <f>E169*2.52*39</f>
        <v>572087.88</v>
      </c>
      <c r="F170" s="134"/>
      <c r="G170" s="136"/>
    </row>
    <row r="171" spans="1:7" ht="25.5" customHeight="1">
      <c r="A171" s="74"/>
      <c r="B171" s="74" t="s">
        <v>275</v>
      </c>
      <c r="C171" s="55" t="s">
        <v>276</v>
      </c>
      <c r="D171" s="56" t="s">
        <v>29</v>
      </c>
      <c r="E171" s="62">
        <v>445.12</v>
      </c>
      <c r="F171" s="134"/>
      <c r="G171" s="136"/>
    </row>
    <row r="172" spans="1:7" ht="25.5" customHeight="1">
      <c r="A172" s="74"/>
      <c r="B172" s="74" t="s">
        <v>277</v>
      </c>
      <c r="C172" s="55" t="s">
        <v>278</v>
      </c>
      <c r="D172" s="56" t="s">
        <v>47</v>
      </c>
      <c r="E172" s="62">
        <f>E171*2.52*39</f>
        <v>43746.393600000003</v>
      </c>
      <c r="F172" s="134"/>
      <c r="G172" s="136"/>
    </row>
    <row r="173" spans="1:7" ht="25.5" customHeight="1">
      <c r="A173" s="74"/>
      <c r="B173" s="74"/>
      <c r="C173" s="55"/>
      <c r="D173" s="56"/>
      <c r="E173" s="62"/>
      <c r="F173" s="134"/>
      <c r="G173" s="136"/>
    </row>
    <row r="174" spans="1:7" ht="25.5" customHeight="1">
      <c r="A174" s="75" t="s">
        <v>279</v>
      </c>
      <c r="B174" s="75" t="s">
        <v>280</v>
      </c>
      <c r="C174" s="72" t="s">
        <v>281</v>
      </c>
      <c r="D174" s="56"/>
      <c r="E174" s="62"/>
      <c r="F174" s="134"/>
      <c r="G174" s="136"/>
    </row>
    <row r="175" spans="1:7" ht="25.5" customHeight="1">
      <c r="A175" s="74"/>
      <c r="B175" s="74"/>
      <c r="C175" s="55"/>
      <c r="D175" s="56"/>
      <c r="E175" s="62"/>
      <c r="F175" s="134"/>
      <c r="G175" s="136"/>
    </row>
    <row r="176" spans="1:7" ht="25.5" customHeight="1">
      <c r="A176" s="75" t="s">
        <v>282</v>
      </c>
      <c r="B176" s="75" t="s">
        <v>283</v>
      </c>
      <c r="C176" s="72" t="s">
        <v>284</v>
      </c>
      <c r="D176" s="56"/>
      <c r="E176" s="62"/>
      <c r="F176" s="134"/>
      <c r="G176" s="136"/>
    </row>
    <row r="177" spans="1:7" ht="25.5" customHeight="1">
      <c r="A177" s="74" t="s">
        <v>285</v>
      </c>
      <c r="B177" s="74" t="s">
        <v>286</v>
      </c>
      <c r="C177" s="55" t="s">
        <v>287</v>
      </c>
      <c r="D177" s="56" t="s">
        <v>288</v>
      </c>
      <c r="E177" s="62">
        <v>127237</v>
      </c>
      <c r="F177" s="134"/>
      <c r="G177" s="136"/>
    </row>
    <row r="178" spans="1:7" ht="25.5" customHeight="1">
      <c r="A178" s="74" t="s">
        <v>289</v>
      </c>
      <c r="B178" s="74" t="s">
        <v>290</v>
      </c>
      <c r="C178" s="55" t="s">
        <v>291</v>
      </c>
      <c r="D178" s="56" t="s">
        <v>288</v>
      </c>
      <c r="E178" s="62">
        <v>23721</v>
      </c>
      <c r="F178" s="134"/>
      <c r="G178" s="136"/>
    </row>
    <row r="179" spans="1:7" ht="25.5" customHeight="1">
      <c r="A179" s="74" t="s">
        <v>292</v>
      </c>
      <c r="B179" s="74" t="s">
        <v>293</v>
      </c>
      <c r="C179" s="55" t="s">
        <v>294</v>
      </c>
      <c r="D179" s="56" t="s">
        <v>288</v>
      </c>
      <c r="E179" s="62">
        <v>67231</v>
      </c>
      <c r="F179" s="134"/>
      <c r="G179" s="136"/>
    </row>
    <row r="180" spans="1:7" ht="25.5" customHeight="1">
      <c r="A180" s="74"/>
      <c r="B180" s="74" t="s">
        <v>295</v>
      </c>
      <c r="C180" s="55" t="s">
        <v>296</v>
      </c>
      <c r="D180" s="56" t="s">
        <v>288</v>
      </c>
      <c r="E180" s="62">
        <v>42214</v>
      </c>
      <c r="F180" s="134"/>
      <c r="G180" s="136"/>
    </row>
    <row r="181" spans="1:7" ht="25.5" customHeight="1">
      <c r="A181" s="74"/>
      <c r="B181" s="74"/>
      <c r="C181" s="55"/>
      <c r="D181" s="56"/>
      <c r="E181" s="62"/>
      <c r="F181" s="134"/>
      <c r="G181" s="136"/>
    </row>
    <row r="182" spans="1:7" ht="25.5" customHeight="1">
      <c r="A182" s="75" t="s">
        <v>297</v>
      </c>
      <c r="B182" s="75" t="s">
        <v>298</v>
      </c>
      <c r="C182" s="72" t="s">
        <v>299</v>
      </c>
      <c r="D182" s="56"/>
      <c r="E182" s="62"/>
      <c r="F182" s="134"/>
      <c r="G182" s="136"/>
    </row>
    <row r="183" spans="1:7" ht="25.5" customHeight="1">
      <c r="A183" s="74" t="s">
        <v>300</v>
      </c>
      <c r="B183" s="74" t="s">
        <v>301</v>
      </c>
      <c r="C183" s="55" t="s">
        <v>302</v>
      </c>
      <c r="D183" s="56" t="s">
        <v>29</v>
      </c>
      <c r="E183" s="62">
        <v>18241</v>
      </c>
      <c r="F183" s="134"/>
      <c r="G183" s="136"/>
    </row>
    <row r="184" spans="1:7" ht="25.5" customHeight="1">
      <c r="A184" s="74"/>
      <c r="B184" s="74"/>
      <c r="C184" s="55"/>
      <c r="D184" s="56"/>
      <c r="E184" s="62"/>
      <c r="F184" s="134"/>
      <c r="G184" s="136"/>
    </row>
    <row r="185" spans="1:7" ht="25.5" customHeight="1">
      <c r="A185" s="75" t="s">
        <v>303</v>
      </c>
      <c r="B185" s="75" t="s">
        <v>304</v>
      </c>
      <c r="C185" s="72" t="s">
        <v>305</v>
      </c>
      <c r="D185" s="56"/>
      <c r="E185" s="62"/>
      <c r="F185" s="134"/>
      <c r="G185" s="136"/>
    </row>
    <row r="186" spans="1:7" ht="25.5" customHeight="1">
      <c r="A186" s="74" t="s">
        <v>306</v>
      </c>
      <c r="B186" s="74" t="s">
        <v>307</v>
      </c>
      <c r="C186" s="55" t="s">
        <v>308</v>
      </c>
      <c r="D186" s="56" t="s">
        <v>50</v>
      </c>
      <c r="E186" s="62">
        <v>18647</v>
      </c>
      <c r="F186" s="134"/>
      <c r="G186" s="136"/>
    </row>
    <row r="187" spans="1:7" ht="25.5">
      <c r="A187" s="74" t="s">
        <v>309</v>
      </c>
      <c r="B187" s="74" t="s">
        <v>310</v>
      </c>
      <c r="C187" s="55" t="s">
        <v>311</v>
      </c>
      <c r="D187" s="56" t="s">
        <v>50</v>
      </c>
      <c r="E187" s="62">
        <f>E186</f>
        <v>18647</v>
      </c>
      <c r="F187" s="134"/>
      <c r="G187" s="136"/>
    </row>
    <row r="188" spans="1:7" ht="25.5" customHeight="1">
      <c r="A188" s="73" t="s">
        <v>312</v>
      </c>
      <c r="B188" s="74" t="s">
        <v>313</v>
      </c>
      <c r="C188" s="55" t="s">
        <v>314</v>
      </c>
      <c r="D188" s="85" t="s">
        <v>50</v>
      </c>
      <c r="E188" s="86">
        <f>E187</f>
        <v>18647</v>
      </c>
      <c r="F188" s="140"/>
      <c r="G188" s="136"/>
    </row>
    <row r="189" spans="1:7" ht="25.5" customHeight="1">
      <c r="A189" s="74"/>
      <c r="B189" s="74"/>
      <c r="C189" s="55"/>
      <c r="D189" s="56"/>
      <c r="E189" s="62"/>
      <c r="F189" s="134"/>
      <c r="G189" s="136"/>
    </row>
    <row r="190" spans="1:7" ht="25.5" customHeight="1">
      <c r="A190" s="75" t="s">
        <v>315</v>
      </c>
      <c r="B190" s="75" t="s">
        <v>316</v>
      </c>
      <c r="C190" s="72" t="s">
        <v>317</v>
      </c>
      <c r="D190" s="56"/>
      <c r="E190" s="62"/>
      <c r="F190" s="134"/>
      <c r="G190" s="136"/>
    </row>
    <row r="191" spans="1:7" ht="25.5">
      <c r="A191" s="74" t="s">
        <v>318</v>
      </c>
      <c r="B191" s="74" t="s">
        <v>319</v>
      </c>
      <c r="C191" s="55" t="s">
        <v>320</v>
      </c>
      <c r="D191" s="56" t="s">
        <v>26</v>
      </c>
      <c r="E191" s="62">
        <v>53138</v>
      </c>
      <c r="F191" s="134"/>
      <c r="G191" s="136"/>
    </row>
    <row r="192" spans="1:7" ht="25.5" customHeight="1">
      <c r="A192" s="74"/>
      <c r="B192" s="74"/>
      <c r="C192" s="55"/>
      <c r="D192" s="56"/>
      <c r="E192" s="62"/>
      <c r="F192" s="134"/>
      <c r="G192" s="136"/>
    </row>
    <row r="193" spans="1:7" ht="25.5" customHeight="1">
      <c r="A193" s="74"/>
      <c r="B193" s="74"/>
      <c r="C193" s="55"/>
      <c r="D193" s="56"/>
      <c r="E193" s="62"/>
      <c r="F193" s="134"/>
      <c r="G193" s="136"/>
    </row>
    <row r="194" spans="1:7" ht="25.5" customHeight="1">
      <c r="A194" s="74"/>
      <c r="B194" s="71" t="s">
        <v>321</v>
      </c>
      <c r="C194" s="72" t="s">
        <v>322</v>
      </c>
      <c r="D194" s="56"/>
      <c r="E194" s="62"/>
      <c r="F194" s="134"/>
      <c r="G194" s="136"/>
    </row>
    <row r="195" spans="1:7" ht="25.5" customHeight="1">
      <c r="A195" s="74"/>
      <c r="B195" s="74"/>
      <c r="C195" s="55"/>
      <c r="D195" s="56"/>
      <c r="E195" s="62"/>
      <c r="F195" s="134"/>
      <c r="G195" s="136"/>
    </row>
    <row r="196" spans="1:7" ht="25.5" customHeight="1">
      <c r="A196" s="87">
        <v>1</v>
      </c>
      <c r="B196" s="87" t="s">
        <v>323</v>
      </c>
      <c r="C196" s="72" t="s">
        <v>324</v>
      </c>
      <c r="D196" s="56"/>
      <c r="E196" s="62"/>
      <c r="F196" s="134"/>
      <c r="G196" s="136"/>
    </row>
    <row r="197" spans="1:7" ht="25.5" customHeight="1">
      <c r="A197" s="88" t="s">
        <v>17</v>
      </c>
      <c r="B197" s="88" t="s">
        <v>325</v>
      </c>
      <c r="C197" s="55" t="s">
        <v>326</v>
      </c>
      <c r="D197" s="56" t="s">
        <v>29</v>
      </c>
      <c r="E197" s="62">
        <v>293.14999999999998</v>
      </c>
      <c r="F197" s="134"/>
      <c r="G197" s="136"/>
    </row>
    <row r="198" spans="1:7" ht="25.5" customHeight="1">
      <c r="A198" s="88"/>
      <c r="B198" s="88"/>
      <c r="C198" s="55"/>
      <c r="D198" s="56"/>
      <c r="E198" s="62"/>
      <c r="F198" s="134"/>
      <c r="G198" s="136"/>
    </row>
    <row r="199" spans="1:7" ht="25.5" customHeight="1">
      <c r="A199" s="87">
        <v>2</v>
      </c>
      <c r="B199" s="87" t="s">
        <v>327</v>
      </c>
      <c r="C199" s="72" t="s">
        <v>328</v>
      </c>
      <c r="D199" s="56"/>
      <c r="E199" s="62"/>
      <c r="F199" s="134"/>
      <c r="G199" s="136"/>
    </row>
    <row r="200" spans="1:7" ht="25.5" customHeight="1">
      <c r="A200" s="87" t="s">
        <v>113</v>
      </c>
      <c r="B200" s="87" t="s">
        <v>329</v>
      </c>
      <c r="C200" s="72" t="s">
        <v>330</v>
      </c>
      <c r="D200" s="56"/>
      <c r="E200" s="62"/>
      <c r="F200" s="134"/>
      <c r="G200" s="136"/>
    </row>
    <row r="201" spans="1:7" ht="25.5" customHeight="1">
      <c r="A201" s="88" t="s">
        <v>115</v>
      </c>
      <c r="B201" s="88" t="s">
        <v>331</v>
      </c>
      <c r="C201" s="55" t="s">
        <v>332</v>
      </c>
      <c r="D201" s="56" t="s">
        <v>50</v>
      </c>
      <c r="E201" s="62">
        <v>76</v>
      </c>
      <c r="F201" s="134"/>
      <c r="G201" s="136"/>
    </row>
    <row r="202" spans="1:7" ht="25.5" customHeight="1">
      <c r="A202" s="88" t="s">
        <v>118</v>
      </c>
      <c r="B202" s="88" t="s">
        <v>333</v>
      </c>
      <c r="C202" s="55" t="s">
        <v>334</v>
      </c>
      <c r="D202" s="56" t="s">
        <v>50</v>
      </c>
      <c r="E202" s="62">
        <v>27</v>
      </c>
      <c r="F202" s="134"/>
      <c r="G202" s="136"/>
    </row>
    <row r="203" spans="1:7" ht="25.5" customHeight="1">
      <c r="A203" s="88" t="s">
        <v>135</v>
      </c>
      <c r="B203" s="88" t="s">
        <v>335</v>
      </c>
      <c r="C203" s="55" t="s">
        <v>336</v>
      </c>
      <c r="D203" s="56" t="s">
        <v>50</v>
      </c>
      <c r="E203" s="62">
        <v>147</v>
      </c>
      <c r="F203" s="134"/>
      <c r="G203" s="136"/>
    </row>
    <row r="204" spans="1:7" ht="25.5" customHeight="1">
      <c r="A204" s="88" t="s">
        <v>337</v>
      </c>
      <c r="B204" s="88" t="s">
        <v>338</v>
      </c>
      <c r="C204" s="55" t="s">
        <v>339</v>
      </c>
      <c r="D204" s="56" t="s">
        <v>50</v>
      </c>
      <c r="E204" s="62">
        <v>120</v>
      </c>
      <c r="F204" s="134"/>
      <c r="G204" s="136"/>
    </row>
    <row r="205" spans="1:7" ht="25.5" customHeight="1">
      <c r="A205" s="88" t="s">
        <v>340</v>
      </c>
      <c r="B205" s="88" t="s">
        <v>341</v>
      </c>
      <c r="C205" s="55" t="s">
        <v>342</v>
      </c>
      <c r="D205" s="56" t="s">
        <v>50</v>
      </c>
      <c r="E205" s="62">
        <v>60</v>
      </c>
      <c r="F205" s="134"/>
      <c r="G205" s="136"/>
    </row>
    <row r="206" spans="1:7" ht="25.5" customHeight="1">
      <c r="A206" s="88"/>
      <c r="B206" s="88"/>
      <c r="C206" s="55"/>
      <c r="D206" s="56"/>
      <c r="E206" s="62"/>
      <c r="F206" s="134"/>
      <c r="G206" s="136"/>
    </row>
    <row r="207" spans="1:7" ht="25.5" customHeight="1">
      <c r="A207" s="87" t="s">
        <v>154</v>
      </c>
      <c r="B207" s="87" t="s">
        <v>343</v>
      </c>
      <c r="C207" s="72" t="s">
        <v>344</v>
      </c>
      <c r="D207" s="56"/>
      <c r="E207" s="62"/>
      <c r="F207" s="134"/>
      <c r="G207" s="136"/>
    </row>
    <row r="208" spans="1:7" ht="25.5" customHeight="1">
      <c r="A208" s="88" t="s">
        <v>156</v>
      </c>
      <c r="B208" s="88" t="s">
        <v>345</v>
      </c>
      <c r="C208" s="55" t="s">
        <v>346</v>
      </c>
      <c r="D208" s="56" t="s">
        <v>50</v>
      </c>
      <c r="E208" s="62">
        <v>248.8</v>
      </c>
      <c r="F208" s="134"/>
      <c r="G208" s="136"/>
    </row>
    <row r="209" spans="1:7" ht="25.5" customHeight="1">
      <c r="A209" s="88" t="s">
        <v>159</v>
      </c>
      <c r="B209" s="88" t="s">
        <v>347</v>
      </c>
      <c r="C209" s="55" t="s">
        <v>348</v>
      </c>
      <c r="D209" s="56" t="s">
        <v>50</v>
      </c>
      <c r="E209" s="62">
        <v>219</v>
      </c>
      <c r="F209" s="134"/>
      <c r="G209" s="136"/>
    </row>
    <row r="210" spans="1:7" ht="25.5" customHeight="1">
      <c r="A210" s="88" t="s">
        <v>163</v>
      </c>
      <c r="B210" s="88" t="s">
        <v>349</v>
      </c>
      <c r="C210" s="55" t="s">
        <v>350</v>
      </c>
      <c r="D210" s="56" t="s">
        <v>50</v>
      </c>
      <c r="E210" s="62">
        <v>295.35000000000002</v>
      </c>
      <c r="F210" s="134"/>
      <c r="G210" s="136"/>
    </row>
    <row r="211" spans="1:7" ht="25.5" customHeight="1">
      <c r="A211" s="88" t="s">
        <v>351</v>
      </c>
      <c r="B211" s="88" t="s">
        <v>352</v>
      </c>
      <c r="C211" s="55" t="s">
        <v>353</v>
      </c>
      <c r="D211" s="56" t="s">
        <v>50</v>
      </c>
      <c r="E211" s="62">
        <v>1170.55</v>
      </c>
      <c r="F211" s="134"/>
      <c r="G211" s="136"/>
    </row>
    <row r="212" spans="1:7" ht="25.5" customHeight="1">
      <c r="A212" s="88" t="s">
        <v>354</v>
      </c>
      <c r="B212" s="88" t="s">
        <v>355</v>
      </c>
      <c r="C212" s="55" t="s">
        <v>356</v>
      </c>
      <c r="D212" s="56" t="s">
        <v>50</v>
      </c>
      <c r="E212" s="62">
        <v>260</v>
      </c>
      <c r="F212" s="134"/>
      <c r="G212" s="136"/>
    </row>
    <row r="213" spans="1:7" ht="25.5" customHeight="1">
      <c r="A213" s="88" t="s">
        <v>357</v>
      </c>
      <c r="B213" s="88" t="s">
        <v>358</v>
      </c>
      <c r="C213" s="55" t="s">
        <v>359</v>
      </c>
      <c r="D213" s="56" t="s">
        <v>50</v>
      </c>
      <c r="E213" s="62">
        <v>144</v>
      </c>
      <c r="F213" s="134"/>
      <c r="G213" s="136"/>
    </row>
    <row r="214" spans="1:7" ht="25.5" customHeight="1">
      <c r="A214" s="88" t="s">
        <v>360</v>
      </c>
      <c r="B214" s="88" t="s">
        <v>361</v>
      </c>
      <c r="C214" s="55" t="s">
        <v>362</v>
      </c>
      <c r="D214" s="56" t="s">
        <v>50</v>
      </c>
      <c r="E214" s="62">
        <v>91.3</v>
      </c>
      <c r="F214" s="134"/>
      <c r="G214" s="136"/>
    </row>
    <row r="215" spans="1:7" ht="25.5" customHeight="1">
      <c r="A215" s="88"/>
      <c r="B215" s="88"/>
      <c r="C215" s="55"/>
      <c r="D215" s="56"/>
      <c r="E215" s="62"/>
      <c r="F215" s="134"/>
      <c r="G215" s="136"/>
    </row>
    <row r="216" spans="1:7" ht="25.5" customHeight="1">
      <c r="A216" s="87" t="s">
        <v>121</v>
      </c>
      <c r="B216" s="87" t="s">
        <v>363</v>
      </c>
      <c r="C216" s="72" t="s">
        <v>364</v>
      </c>
      <c r="D216" s="56"/>
      <c r="E216" s="62"/>
      <c r="F216" s="134"/>
      <c r="G216" s="136"/>
    </row>
    <row r="217" spans="1:7" ht="25.5" customHeight="1">
      <c r="A217" s="88" t="s">
        <v>123</v>
      </c>
      <c r="B217" s="88" t="s">
        <v>365</v>
      </c>
      <c r="C217" s="55" t="s">
        <v>366</v>
      </c>
      <c r="D217" s="56" t="s">
        <v>50</v>
      </c>
      <c r="E217" s="62">
        <v>12</v>
      </c>
      <c r="F217" s="134"/>
      <c r="G217" s="136"/>
    </row>
    <row r="218" spans="1:7" ht="25.5" customHeight="1">
      <c r="A218" s="88" t="s">
        <v>126</v>
      </c>
      <c r="B218" s="88" t="s">
        <v>367</v>
      </c>
      <c r="C218" s="55" t="s">
        <v>368</v>
      </c>
      <c r="D218" s="56" t="s">
        <v>50</v>
      </c>
      <c r="E218" s="62">
        <v>30</v>
      </c>
      <c r="F218" s="134"/>
      <c r="G218" s="136"/>
    </row>
    <row r="219" spans="1:7" ht="25.5" customHeight="1">
      <c r="A219" s="88" t="s">
        <v>129</v>
      </c>
      <c r="B219" s="88" t="s">
        <v>369</v>
      </c>
      <c r="C219" s="55" t="s">
        <v>370</v>
      </c>
      <c r="D219" s="56" t="s">
        <v>50</v>
      </c>
      <c r="E219" s="62">
        <v>14</v>
      </c>
      <c r="F219" s="134"/>
      <c r="G219" s="136"/>
    </row>
    <row r="220" spans="1:7" ht="25.5" customHeight="1">
      <c r="A220" s="88" t="s">
        <v>192</v>
      </c>
      <c r="B220" s="88" t="s">
        <v>371</v>
      </c>
      <c r="C220" s="55" t="s">
        <v>372</v>
      </c>
      <c r="D220" s="56" t="s">
        <v>50</v>
      </c>
      <c r="E220" s="62">
        <v>10</v>
      </c>
      <c r="F220" s="134"/>
      <c r="G220" s="136"/>
    </row>
    <row r="221" spans="1:7" ht="25.5" customHeight="1">
      <c r="A221" s="88"/>
      <c r="B221" s="88"/>
      <c r="C221" s="55"/>
      <c r="D221" s="56"/>
      <c r="E221" s="62"/>
      <c r="F221" s="134"/>
      <c r="G221" s="136"/>
    </row>
    <row r="222" spans="1:7" ht="25.5" customHeight="1">
      <c r="A222" s="87">
        <v>3</v>
      </c>
      <c r="B222" s="87" t="s">
        <v>373</v>
      </c>
      <c r="C222" s="72" t="s">
        <v>374</v>
      </c>
      <c r="D222" s="56"/>
      <c r="E222" s="62"/>
      <c r="F222" s="134"/>
      <c r="G222" s="136"/>
    </row>
    <row r="223" spans="1:7" ht="25.5" customHeight="1">
      <c r="A223" s="88" t="s">
        <v>202</v>
      </c>
      <c r="B223" s="88" t="s">
        <v>375</v>
      </c>
      <c r="C223" s="55" t="s">
        <v>376</v>
      </c>
      <c r="D223" s="56" t="s">
        <v>50</v>
      </c>
      <c r="E223" s="62">
        <v>578.97</v>
      </c>
      <c r="F223" s="134"/>
      <c r="G223" s="136"/>
    </row>
    <row r="224" spans="1:7" ht="25.5" customHeight="1">
      <c r="A224" s="88"/>
      <c r="B224" s="88"/>
      <c r="C224" s="55"/>
      <c r="D224" s="56"/>
      <c r="E224" s="62"/>
      <c r="F224" s="134"/>
      <c r="G224" s="136"/>
    </row>
    <row r="225" spans="1:7" ht="25.5" customHeight="1">
      <c r="A225" s="87">
        <v>4</v>
      </c>
      <c r="B225" s="87" t="s">
        <v>377</v>
      </c>
      <c r="C225" s="72" t="s">
        <v>378</v>
      </c>
      <c r="D225" s="56"/>
      <c r="E225" s="62"/>
      <c r="F225" s="134"/>
      <c r="G225" s="136"/>
    </row>
    <row r="226" spans="1:7" ht="25.5" customHeight="1">
      <c r="A226" s="88" t="s">
        <v>323</v>
      </c>
      <c r="B226" s="88" t="s">
        <v>379</v>
      </c>
      <c r="C226" s="55" t="s">
        <v>378</v>
      </c>
      <c r="D226" s="56" t="s">
        <v>50</v>
      </c>
      <c r="E226" s="62">
        <v>588</v>
      </c>
      <c r="F226" s="134"/>
      <c r="G226" s="136"/>
    </row>
    <row r="227" spans="1:7" ht="25.5" customHeight="1">
      <c r="A227" s="88"/>
      <c r="B227" s="88"/>
      <c r="C227" s="55"/>
      <c r="D227" s="56"/>
      <c r="E227" s="62"/>
      <c r="F227" s="134"/>
      <c r="G227" s="136"/>
    </row>
    <row r="228" spans="1:7" ht="25.5" customHeight="1">
      <c r="A228" s="87">
        <v>5</v>
      </c>
      <c r="B228" s="87" t="s">
        <v>380</v>
      </c>
      <c r="C228" s="72" t="s">
        <v>381</v>
      </c>
      <c r="D228" s="56"/>
      <c r="E228" s="62"/>
      <c r="F228" s="134"/>
      <c r="G228" s="136"/>
    </row>
    <row r="229" spans="1:7" ht="25.5" customHeight="1">
      <c r="A229" s="88" t="s">
        <v>382</v>
      </c>
      <c r="B229" s="88" t="s">
        <v>383</v>
      </c>
      <c r="C229" s="55" t="s">
        <v>381</v>
      </c>
      <c r="D229" s="56" t="s">
        <v>384</v>
      </c>
      <c r="E229" s="62">
        <v>23</v>
      </c>
      <c r="F229" s="134"/>
      <c r="G229" s="136"/>
    </row>
    <row r="230" spans="1:7" ht="25.5" customHeight="1">
      <c r="A230" s="88"/>
      <c r="B230" s="88"/>
      <c r="C230" s="55"/>
      <c r="D230" s="56"/>
      <c r="E230" s="62"/>
      <c r="F230" s="134"/>
      <c r="G230" s="136"/>
    </row>
    <row r="231" spans="1:7" ht="25.5" customHeight="1">
      <c r="A231" s="87">
        <v>6</v>
      </c>
      <c r="B231" s="87" t="s">
        <v>385</v>
      </c>
      <c r="C231" s="72" t="s">
        <v>386</v>
      </c>
      <c r="D231" s="56"/>
      <c r="E231" s="62"/>
      <c r="F231" s="134"/>
      <c r="G231" s="136"/>
    </row>
    <row r="232" spans="1:7" ht="25.5" customHeight="1">
      <c r="A232" s="88" t="s">
        <v>387</v>
      </c>
      <c r="B232" s="88" t="s">
        <v>388</v>
      </c>
      <c r="C232" s="55" t="s">
        <v>389</v>
      </c>
      <c r="D232" s="56" t="s">
        <v>384</v>
      </c>
      <c r="E232" s="62">
        <v>52</v>
      </c>
      <c r="F232" s="134"/>
      <c r="G232" s="136"/>
    </row>
    <row r="233" spans="1:7" ht="25.5" customHeight="1">
      <c r="A233" s="88"/>
      <c r="B233" s="88"/>
      <c r="C233" s="55"/>
      <c r="D233" s="56"/>
      <c r="E233" s="62"/>
      <c r="F233" s="134"/>
      <c r="G233" s="136"/>
    </row>
    <row r="234" spans="1:7" ht="25.5" customHeight="1">
      <c r="A234" s="87">
        <v>7</v>
      </c>
      <c r="B234" s="87" t="s">
        <v>390</v>
      </c>
      <c r="C234" s="72" t="s">
        <v>391</v>
      </c>
      <c r="D234" s="56"/>
      <c r="E234" s="62"/>
      <c r="F234" s="134"/>
      <c r="G234" s="136"/>
    </row>
    <row r="235" spans="1:7" ht="25.5" customHeight="1">
      <c r="A235" s="88" t="s">
        <v>392</v>
      </c>
      <c r="B235" s="88" t="s">
        <v>393</v>
      </c>
      <c r="C235" s="55" t="s">
        <v>394</v>
      </c>
      <c r="D235" s="56" t="s">
        <v>384</v>
      </c>
      <c r="E235" s="62">
        <v>18</v>
      </c>
      <c r="F235" s="134"/>
      <c r="G235" s="136"/>
    </row>
    <row r="236" spans="1:7" ht="25.5" customHeight="1">
      <c r="A236" s="88"/>
      <c r="B236" s="88"/>
      <c r="C236" s="55"/>
      <c r="D236" s="56"/>
      <c r="E236" s="62"/>
      <c r="F236" s="134"/>
      <c r="G236" s="136"/>
    </row>
    <row r="237" spans="1:7" ht="25.5" customHeight="1">
      <c r="A237" s="87">
        <v>8</v>
      </c>
      <c r="B237" s="87" t="s">
        <v>395</v>
      </c>
      <c r="C237" s="72" t="s">
        <v>396</v>
      </c>
      <c r="D237" s="56"/>
      <c r="E237" s="62"/>
      <c r="F237" s="134"/>
      <c r="G237" s="136"/>
    </row>
    <row r="238" spans="1:7" ht="25.5" customHeight="1">
      <c r="A238" s="88" t="s">
        <v>397</v>
      </c>
      <c r="B238" s="88" t="s">
        <v>398</v>
      </c>
      <c r="C238" s="55" t="s">
        <v>399</v>
      </c>
      <c r="D238" s="56" t="s">
        <v>384</v>
      </c>
      <c r="E238" s="62">
        <v>2</v>
      </c>
      <c r="F238" s="134"/>
      <c r="G238" s="136"/>
    </row>
    <row r="239" spans="1:7" ht="25.5" customHeight="1">
      <c r="A239" s="88" t="s">
        <v>400</v>
      </c>
      <c r="B239" s="88" t="s">
        <v>401</v>
      </c>
      <c r="C239" s="55" t="s">
        <v>402</v>
      </c>
      <c r="D239" s="56" t="s">
        <v>384</v>
      </c>
      <c r="E239" s="62">
        <v>1</v>
      </c>
      <c r="F239" s="134"/>
      <c r="G239" s="136"/>
    </row>
    <row r="240" spans="1:7" ht="25.5" customHeight="1">
      <c r="A240" s="88" t="s">
        <v>403</v>
      </c>
      <c r="B240" s="88" t="s">
        <v>404</v>
      </c>
      <c r="C240" s="55" t="s">
        <v>405</v>
      </c>
      <c r="D240" s="56" t="s">
        <v>384</v>
      </c>
      <c r="E240" s="62">
        <v>19</v>
      </c>
      <c r="F240" s="134"/>
      <c r="G240" s="136"/>
    </row>
    <row r="241" spans="1:7" ht="25.5" customHeight="1">
      <c r="A241" s="88" t="s">
        <v>406</v>
      </c>
      <c r="B241" s="88" t="s">
        <v>407</v>
      </c>
      <c r="C241" s="55" t="s">
        <v>408</v>
      </c>
      <c r="D241" s="56" t="s">
        <v>384</v>
      </c>
      <c r="E241" s="62">
        <v>1</v>
      </c>
      <c r="F241" s="134"/>
      <c r="G241" s="136"/>
    </row>
    <row r="242" spans="1:7" ht="25.5" customHeight="1">
      <c r="A242" s="88" t="s">
        <v>409</v>
      </c>
      <c r="B242" s="88" t="s">
        <v>410</v>
      </c>
      <c r="C242" s="55" t="s">
        <v>411</v>
      </c>
      <c r="D242" s="56" t="s">
        <v>384</v>
      </c>
      <c r="E242" s="62">
        <v>1</v>
      </c>
      <c r="F242" s="134"/>
      <c r="G242" s="136"/>
    </row>
    <row r="243" spans="1:7" ht="25.5" customHeight="1">
      <c r="A243" s="88"/>
      <c r="B243" s="88"/>
      <c r="C243" s="55"/>
      <c r="D243" s="56"/>
      <c r="E243" s="62"/>
      <c r="F243" s="134"/>
      <c r="G243" s="136"/>
    </row>
    <row r="244" spans="1:7" ht="25.5" customHeight="1">
      <c r="A244" s="87">
        <v>9</v>
      </c>
      <c r="B244" s="87" t="s">
        <v>412</v>
      </c>
      <c r="C244" s="72" t="s">
        <v>413</v>
      </c>
      <c r="D244" s="56"/>
      <c r="E244" s="62"/>
      <c r="F244" s="134"/>
      <c r="G244" s="136"/>
    </row>
    <row r="245" spans="1:7" ht="25.5" customHeight="1">
      <c r="A245" s="88" t="s">
        <v>414</v>
      </c>
      <c r="B245" s="88" t="s">
        <v>415</v>
      </c>
      <c r="C245" s="55" t="s">
        <v>416</v>
      </c>
      <c r="D245" s="56" t="s">
        <v>384</v>
      </c>
      <c r="E245" s="62">
        <v>1</v>
      </c>
      <c r="F245" s="134"/>
      <c r="G245" s="136"/>
    </row>
    <row r="246" spans="1:7" ht="25.5" customHeight="1">
      <c r="A246" s="88"/>
      <c r="B246" s="88"/>
      <c r="C246" s="55"/>
      <c r="D246" s="56"/>
      <c r="E246" s="62"/>
      <c r="F246" s="134"/>
      <c r="G246" s="136"/>
    </row>
    <row r="247" spans="1:7" ht="25.5" customHeight="1">
      <c r="A247" s="87">
        <v>10</v>
      </c>
      <c r="B247" s="87" t="s">
        <v>417</v>
      </c>
      <c r="C247" s="72" t="s">
        <v>418</v>
      </c>
      <c r="D247" s="56"/>
      <c r="E247" s="62"/>
      <c r="F247" s="134"/>
      <c r="G247" s="136"/>
    </row>
    <row r="248" spans="1:7" ht="25.5" customHeight="1">
      <c r="A248" s="88" t="s">
        <v>419</v>
      </c>
      <c r="B248" s="88" t="s">
        <v>420</v>
      </c>
      <c r="C248" s="55" t="s">
        <v>421</v>
      </c>
      <c r="D248" s="56" t="s">
        <v>384</v>
      </c>
      <c r="E248" s="62">
        <v>5</v>
      </c>
      <c r="F248" s="134"/>
      <c r="G248" s="136"/>
    </row>
    <row r="249" spans="1:7" ht="25.5" customHeight="1">
      <c r="A249" s="88"/>
      <c r="B249" s="88"/>
      <c r="C249" s="55"/>
      <c r="D249" s="56"/>
      <c r="E249" s="62"/>
      <c r="F249" s="134"/>
      <c r="G249" s="136"/>
    </row>
    <row r="250" spans="1:7" ht="25.5" customHeight="1">
      <c r="A250" s="87">
        <v>11</v>
      </c>
      <c r="B250" s="87" t="s">
        <v>422</v>
      </c>
      <c r="C250" s="72" t="s">
        <v>423</v>
      </c>
      <c r="D250" s="56"/>
      <c r="E250" s="62"/>
      <c r="F250" s="134"/>
      <c r="G250" s="136"/>
    </row>
    <row r="251" spans="1:7" ht="25.5" customHeight="1">
      <c r="A251" s="88" t="s">
        <v>424</v>
      </c>
      <c r="B251" s="88" t="s">
        <v>425</v>
      </c>
      <c r="C251" s="55" t="s">
        <v>426</v>
      </c>
      <c r="D251" s="56" t="s">
        <v>384</v>
      </c>
      <c r="E251" s="62">
        <v>1</v>
      </c>
      <c r="F251" s="134"/>
      <c r="G251" s="136"/>
    </row>
    <row r="252" spans="1:7" ht="25.5" customHeight="1">
      <c r="A252" s="88" t="s">
        <v>427</v>
      </c>
      <c r="B252" s="88" t="s">
        <v>428</v>
      </c>
      <c r="C252" s="55" t="s">
        <v>429</v>
      </c>
      <c r="D252" s="56" t="s">
        <v>384</v>
      </c>
      <c r="E252" s="62">
        <v>1</v>
      </c>
      <c r="F252" s="134"/>
      <c r="G252" s="136"/>
    </row>
    <row r="253" spans="1:7" ht="25.5" customHeight="1">
      <c r="A253" s="88" t="s">
        <v>430</v>
      </c>
      <c r="B253" s="88" t="s">
        <v>431</v>
      </c>
      <c r="C253" s="55" t="s">
        <v>432</v>
      </c>
      <c r="D253" s="56" t="s">
        <v>384</v>
      </c>
      <c r="E253" s="62">
        <v>1</v>
      </c>
      <c r="F253" s="134"/>
      <c r="G253" s="136"/>
    </row>
    <row r="254" spans="1:7" ht="25.5" customHeight="1">
      <c r="A254" s="88" t="s">
        <v>433</v>
      </c>
      <c r="B254" s="88" t="s">
        <v>434</v>
      </c>
      <c r="C254" s="55" t="s">
        <v>435</v>
      </c>
      <c r="D254" s="56" t="s">
        <v>384</v>
      </c>
      <c r="E254" s="62">
        <v>1</v>
      </c>
      <c r="F254" s="134"/>
      <c r="G254" s="136"/>
    </row>
    <row r="255" spans="1:7" ht="25.5" customHeight="1">
      <c r="A255" s="88"/>
      <c r="B255" s="88"/>
      <c r="C255" s="55"/>
      <c r="D255" s="56"/>
      <c r="E255" s="62"/>
      <c r="F255" s="134"/>
      <c r="G255" s="136"/>
    </row>
    <row r="256" spans="1:7" ht="25.5" customHeight="1">
      <c r="A256" s="87">
        <v>12</v>
      </c>
      <c r="B256" s="87" t="s">
        <v>436</v>
      </c>
      <c r="C256" s="72" t="s">
        <v>437</v>
      </c>
      <c r="D256" s="56"/>
      <c r="E256" s="62"/>
      <c r="F256" s="134"/>
      <c r="G256" s="136"/>
    </row>
    <row r="257" spans="1:7" ht="25.5" customHeight="1">
      <c r="A257" s="88" t="s">
        <v>438</v>
      </c>
      <c r="B257" s="88" t="s">
        <v>439</v>
      </c>
      <c r="C257" s="55" t="s">
        <v>440</v>
      </c>
      <c r="D257" s="56" t="s">
        <v>50</v>
      </c>
      <c r="E257" s="62">
        <v>1555</v>
      </c>
      <c r="F257" s="134"/>
      <c r="G257" s="136"/>
    </row>
    <row r="258" spans="1:7" ht="25.5" customHeight="1">
      <c r="A258" s="88" t="s">
        <v>441</v>
      </c>
      <c r="B258" s="88" t="s">
        <v>442</v>
      </c>
      <c r="C258" s="55" t="s">
        <v>443</v>
      </c>
      <c r="D258" s="56" t="s">
        <v>50</v>
      </c>
      <c r="E258" s="62">
        <v>1164</v>
      </c>
      <c r="F258" s="134"/>
      <c r="G258" s="136"/>
    </row>
    <row r="259" spans="1:7" ht="25.5" customHeight="1">
      <c r="A259" s="88"/>
      <c r="B259" s="88"/>
      <c r="C259" s="55"/>
      <c r="D259" s="56"/>
      <c r="E259" s="62"/>
      <c r="F259" s="134"/>
      <c r="G259" s="136"/>
    </row>
    <row r="260" spans="1:7" ht="25.5" customHeight="1">
      <c r="A260" s="87">
        <v>13</v>
      </c>
      <c r="B260" s="87" t="s">
        <v>444</v>
      </c>
      <c r="C260" s="72" t="s">
        <v>445</v>
      </c>
      <c r="D260" s="56"/>
      <c r="E260" s="62"/>
      <c r="F260" s="134"/>
      <c r="G260" s="136"/>
    </row>
    <row r="261" spans="1:7" ht="25.5" customHeight="1">
      <c r="A261" s="88" t="s">
        <v>446</v>
      </c>
      <c r="B261" s="88" t="s">
        <v>447</v>
      </c>
      <c r="C261" s="55" t="s">
        <v>448</v>
      </c>
      <c r="D261" s="56" t="s">
        <v>50</v>
      </c>
      <c r="E261" s="62">
        <v>7056.8</v>
      </c>
      <c r="F261" s="134"/>
      <c r="G261" s="136"/>
    </row>
    <row r="262" spans="1:7" ht="25.5" customHeight="1">
      <c r="A262" s="88" t="s">
        <v>449</v>
      </c>
      <c r="B262" s="88" t="s">
        <v>450</v>
      </c>
      <c r="C262" s="55" t="s">
        <v>451</v>
      </c>
      <c r="D262" s="56" t="s">
        <v>50</v>
      </c>
      <c r="E262" s="62">
        <v>3666.5</v>
      </c>
      <c r="F262" s="134"/>
      <c r="G262" s="136"/>
    </row>
    <row r="263" spans="1:7" ht="25.5" customHeight="1">
      <c r="A263" s="88"/>
      <c r="B263" s="88"/>
      <c r="C263" s="55"/>
      <c r="D263" s="56"/>
      <c r="E263" s="62"/>
      <c r="F263" s="134"/>
      <c r="G263" s="136"/>
    </row>
    <row r="264" spans="1:7" ht="25.5" customHeight="1">
      <c r="A264" s="87">
        <v>14</v>
      </c>
      <c r="B264" s="87" t="s">
        <v>452</v>
      </c>
      <c r="C264" s="72" t="s">
        <v>453</v>
      </c>
      <c r="D264" s="56"/>
      <c r="E264" s="62"/>
      <c r="F264" s="134"/>
      <c r="G264" s="136"/>
    </row>
    <row r="265" spans="1:7" ht="25.5" customHeight="1">
      <c r="A265" s="88" t="s">
        <v>454</v>
      </c>
      <c r="B265" s="88" t="s">
        <v>455</v>
      </c>
      <c r="C265" s="55" t="s">
        <v>456</v>
      </c>
      <c r="D265" s="56" t="s">
        <v>457</v>
      </c>
      <c r="E265" s="62">
        <v>40</v>
      </c>
      <c r="F265" s="134"/>
      <c r="G265" s="136"/>
    </row>
    <row r="266" spans="1:7" ht="25.5" customHeight="1">
      <c r="A266" s="88"/>
      <c r="B266" s="88"/>
      <c r="C266" s="55"/>
      <c r="D266" s="56"/>
      <c r="E266" s="62"/>
      <c r="F266" s="134"/>
      <c r="G266" s="136"/>
    </row>
    <row r="267" spans="1:7" ht="25.5" customHeight="1">
      <c r="A267" s="87">
        <v>15</v>
      </c>
      <c r="B267" s="87" t="s">
        <v>458</v>
      </c>
      <c r="C267" s="72" t="s">
        <v>459</v>
      </c>
      <c r="D267" s="56"/>
      <c r="E267" s="62"/>
      <c r="F267" s="134"/>
      <c r="G267" s="136"/>
    </row>
    <row r="268" spans="1:7" ht="25.5" customHeight="1">
      <c r="A268" s="88" t="s">
        <v>460</v>
      </c>
      <c r="B268" s="87" t="s">
        <v>461</v>
      </c>
      <c r="C268" s="72" t="s">
        <v>462</v>
      </c>
      <c r="D268" s="56"/>
      <c r="E268" s="62"/>
      <c r="F268" s="134"/>
      <c r="G268" s="136"/>
    </row>
    <row r="269" spans="1:7" ht="25.5" customHeight="1">
      <c r="A269" s="88" t="s">
        <v>463</v>
      </c>
      <c r="B269" s="88" t="s">
        <v>464</v>
      </c>
      <c r="C269" s="55" t="s">
        <v>465</v>
      </c>
      <c r="D269" s="56" t="s">
        <v>50</v>
      </c>
      <c r="E269" s="62">
        <v>770</v>
      </c>
      <c r="F269" s="134"/>
      <c r="G269" s="136"/>
    </row>
    <row r="270" spans="1:7" ht="25.5" customHeight="1">
      <c r="A270" s="88" t="s">
        <v>466</v>
      </c>
      <c r="B270" s="88" t="s">
        <v>467</v>
      </c>
      <c r="C270" s="55" t="s">
        <v>468</v>
      </c>
      <c r="D270" s="56" t="s">
        <v>50</v>
      </c>
      <c r="E270" s="62">
        <v>312</v>
      </c>
      <c r="F270" s="134"/>
      <c r="G270" s="136"/>
    </row>
    <row r="271" spans="1:7" ht="25.5" customHeight="1">
      <c r="A271" s="88" t="s">
        <v>469</v>
      </c>
      <c r="B271" s="88" t="s">
        <v>470</v>
      </c>
      <c r="C271" s="55" t="s">
        <v>471</v>
      </c>
      <c r="D271" s="56" t="s">
        <v>50</v>
      </c>
      <c r="E271" s="62">
        <v>658.5</v>
      </c>
      <c r="F271" s="134"/>
      <c r="G271" s="136"/>
    </row>
    <row r="272" spans="1:7" ht="25.5" customHeight="1">
      <c r="A272" s="88" t="s">
        <v>472</v>
      </c>
      <c r="B272" s="88" t="s">
        <v>473</v>
      </c>
      <c r="C272" s="55" t="s">
        <v>474</v>
      </c>
      <c r="D272" s="56" t="s">
        <v>50</v>
      </c>
      <c r="E272" s="62">
        <v>292</v>
      </c>
      <c r="F272" s="134"/>
      <c r="G272" s="136"/>
    </row>
    <row r="273" spans="1:7" ht="25.5" customHeight="1">
      <c r="A273" s="88" t="s">
        <v>475</v>
      </c>
      <c r="B273" s="88" t="s">
        <v>476</v>
      </c>
      <c r="C273" s="55" t="s">
        <v>477</v>
      </c>
      <c r="D273" s="56" t="s">
        <v>50</v>
      </c>
      <c r="E273" s="62">
        <v>110.51</v>
      </c>
      <c r="F273" s="134"/>
      <c r="G273" s="136"/>
    </row>
    <row r="274" spans="1:7" ht="25.5" customHeight="1">
      <c r="A274" s="88" t="s">
        <v>478</v>
      </c>
      <c r="B274" s="88" t="s">
        <v>479</v>
      </c>
      <c r="C274" s="55" t="s">
        <v>480</v>
      </c>
      <c r="D274" s="56" t="s">
        <v>50</v>
      </c>
      <c r="E274" s="62">
        <v>345</v>
      </c>
      <c r="F274" s="134"/>
      <c r="G274" s="136"/>
    </row>
    <row r="275" spans="1:7" ht="25.5" customHeight="1">
      <c r="A275" s="88" t="s">
        <v>481</v>
      </c>
      <c r="B275" s="88" t="s">
        <v>482</v>
      </c>
      <c r="C275" s="55" t="s">
        <v>483</v>
      </c>
      <c r="D275" s="56" t="s">
        <v>50</v>
      </c>
      <c r="E275" s="62">
        <v>145.5</v>
      </c>
      <c r="F275" s="134"/>
      <c r="G275" s="136"/>
    </row>
    <row r="276" spans="1:7" ht="25.5" customHeight="1">
      <c r="A276" s="88"/>
      <c r="B276" s="88"/>
      <c r="C276" s="55"/>
      <c r="D276" s="56"/>
      <c r="E276" s="62"/>
      <c r="F276" s="134"/>
      <c r="G276" s="136"/>
    </row>
    <row r="277" spans="1:7" ht="25.5" customHeight="1">
      <c r="A277" s="88" t="s">
        <v>484</v>
      </c>
      <c r="B277" s="87" t="s">
        <v>485</v>
      </c>
      <c r="C277" s="84" t="s">
        <v>486</v>
      </c>
      <c r="D277" s="56"/>
      <c r="E277" s="62"/>
      <c r="F277" s="134"/>
      <c r="G277" s="136"/>
    </row>
    <row r="278" spans="1:7" ht="25.5" customHeight="1">
      <c r="A278" s="88" t="s">
        <v>487</v>
      </c>
      <c r="B278" s="89" t="s">
        <v>488</v>
      </c>
      <c r="C278" s="55" t="s">
        <v>489</v>
      </c>
      <c r="D278" s="56" t="s">
        <v>50</v>
      </c>
      <c r="E278" s="62">
        <v>286.5</v>
      </c>
      <c r="F278" s="134"/>
      <c r="G278" s="136"/>
    </row>
    <row r="279" spans="1:7" ht="25.5" customHeight="1">
      <c r="A279" s="88" t="s">
        <v>490</v>
      </c>
      <c r="B279" s="89" t="s">
        <v>491</v>
      </c>
      <c r="C279" s="55" t="s">
        <v>492</v>
      </c>
      <c r="D279" s="56" t="s">
        <v>50</v>
      </c>
      <c r="E279" s="62">
        <v>34.5</v>
      </c>
      <c r="F279" s="134"/>
      <c r="G279" s="136"/>
    </row>
    <row r="280" spans="1:7" ht="25.5" customHeight="1">
      <c r="A280" s="88" t="s">
        <v>493</v>
      </c>
      <c r="B280" s="89" t="s">
        <v>494</v>
      </c>
      <c r="C280" s="55" t="s">
        <v>477</v>
      </c>
      <c r="D280" s="56" t="s">
        <v>50</v>
      </c>
      <c r="E280" s="62">
        <v>52.5</v>
      </c>
      <c r="F280" s="134"/>
      <c r="G280" s="136"/>
    </row>
    <row r="281" spans="1:7" ht="25.5" customHeight="1">
      <c r="A281" s="88" t="s">
        <v>495</v>
      </c>
      <c r="B281" s="89" t="s">
        <v>496</v>
      </c>
      <c r="C281" s="55" t="s">
        <v>480</v>
      </c>
      <c r="D281" s="56" t="s">
        <v>50</v>
      </c>
      <c r="E281" s="62">
        <v>376.5</v>
      </c>
      <c r="F281" s="134"/>
      <c r="G281" s="136"/>
    </row>
    <row r="282" spans="1:7" ht="25.5" customHeight="1">
      <c r="A282" s="88" t="s">
        <v>497</v>
      </c>
      <c r="B282" s="89" t="s">
        <v>498</v>
      </c>
      <c r="C282" s="55" t="s">
        <v>483</v>
      </c>
      <c r="D282" s="56" t="s">
        <v>50</v>
      </c>
      <c r="E282" s="62">
        <v>156</v>
      </c>
      <c r="F282" s="134"/>
      <c r="G282" s="136"/>
    </row>
    <row r="283" spans="1:7" ht="25.5" customHeight="1">
      <c r="A283" s="88"/>
      <c r="B283" s="88"/>
      <c r="C283" s="55"/>
      <c r="D283" s="56"/>
      <c r="E283" s="62"/>
      <c r="F283" s="134"/>
      <c r="G283" s="136"/>
    </row>
    <row r="284" spans="1:7" ht="25.5" customHeight="1">
      <c r="A284" s="88">
        <v>16</v>
      </c>
      <c r="B284" s="87" t="s">
        <v>499</v>
      </c>
      <c r="C284" s="72" t="s">
        <v>500</v>
      </c>
      <c r="D284" s="56"/>
      <c r="E284" s="62"/>
      <c r="F284" s="134"/>
      <c r="G284" s="136"/>
    </row>
    <row r="285" spans="1:7" ht="25.5" customHeight="1">
      <c r="A285" s="88" t="s">
        <v>501</v>
      </c>
      <c r="B285" s="88" t="s">
        <v>502</v>
      </c>
      <c r="C285" s="55" t="s">
        <v>503</v>
      </c>
      <c r="D285" s="56" t="s">
        <v>457</v>
      </c>
      <c r="E285" s="62">
        <v>6</v>
      </c>
      <c r="F285" s="134"/>
      <c r="G285" s="136"/>
    </row>
    <row r="286" spans="1:7" ht="25.5" customHeight="1">
      <c r="A286" s="88" t="s">
        <v>504</v>
      </c>
      <c r="B286" s="88" t="s">
        <v>505</v>
      </c>
      <c r="C286" s="55" t="s">
        <v>506</v>
      </c>
      <c r="D286" s="56" t="s">
        <v>457</v>
      </c>
      <c r="E286" s="62">
        <v>14</v>
      </c>
      <c r="F286" s="134"/>
      <c r="G286" s="136"/>
    </row>
    <row r="287" spans="1:7" ht="25.5" customHeight="1">
      <c r="A287" s="88" t="s">
        <v>507</v>
      </c>
      <c r="B287" s="88" t="s">
        <v>508</v>
      </c>
      <c r="C287" s="55" t="s">
        <v>509</v>
      </c>
      <c r="D287" s="56" t="s">
        <v>457</v>
      </c>
      <c r="E287" s="62">
        <v>5</v>
      </c>
      <c r="F287" s="134"/>
      <c r="G287" s="136"/>
    </row>
    <row r="288" spans="1:7" ht="25.5" customHeight="1">
      <c r="A288" s="88"/>
      <c r="B288" s="88"/>
      <c r="C288" s="55"/>
      <c r="D288" s="56"/>
      <c r="E288" s="62"/>
      <c r="F288" s="134"/>
      <c r="G288" s="136"/>
    </row>
    <row r="289" spans="1:7" ht="25.5" customHeight="1">
      <c r="A289" s="87">
        <v>17</v>
      </c>
      <c r="B289" s="87" t="s">
        <v>510</v>
      </c>
      <c r="C289" s="72" t="s">
        <v>511</v>
      </c>
      <c r="D289" s="56"/>
      <c r="E289" s="62"/>
      <c r="F289" s="134"/>
      <c r="G289" s="136"/>
    </row>
    <row r="290" spans="1:7" ht="25.5" customHeight="1">
      <c r="A290" s="88" t="s">
        <v>512</v>
      </c>
      <c r="B290" s="88" t="s">
        <v>513</v>
      </c>
      <c r="C290" s="55" t="s">
        <v>514</v>
      </c>
      <c r="D290" s="56" t="s">
        <v>457</v>
      </c>
      <c r="E290" s="62">
        <v>1</v>
      </c>
      <c r="F290" s="134"/>
      <c r="G290" s="136"/>
    </row>
    <row r="291" spans="1:7" ht="25.5" customHeight="1">
      <c r="A291" s="88" t="s">
        <v>515</v>
      </c>
      <c r="B291" s="88" t="s">
        <v>516</v>
      </c>
      <c r="C291" s="55" t="s">
        <v>517</v>
      </c>
      <c r="D291" s="56" t="s">
        <v>518</v>
      </c>
      <c r="E291" s="62">
        <v>645.6</v>
      </c>
      <c r="F291" s="134"/>
      <c r="G291" s="136"/>
    </row>
    <row r="292" spans="1:7" ht="25.5" customHeight="1">
      <c r="A292" s="88"/>
      <c r="B292" s="88" t="s">
        <v>519</v>
      </c>
      <c r="C292" s="55" t="s">
        <v>520</v>
      </c>
      <c r="D292" s="56" t="s">
        <v>34</v>
      </c>
      <c r="E292" s="62">
        <f>E291*37.85</f>
        <v>24435.960000000003</v>
      </c>
      <c r="F292" s="134"/>
      <c r="G292" s="136"/>
    </row>
    <row r="293" spans="1:7" ht="25.5" customHeight="1">
      <c r="A293" s="87">
        <v>18</v>
      </c>
      <c r="B293" s="87" t="s">
        <v>521</v>
      </c>
      <c r="C293" s="72" t="s">
        <v>522</v>
      </c>
      <c r="D293" s="56"/>
      <c r="E293" s="62"/>
      <c r="F293" s="134"/>
      <c r="G293" s="136"/>
    </row>
    <row r="294" spans="1:7" ht="25.5" customHeight="1">
      <c r="A294" s="88" t="s">
        <v>523</v>
      </c>
      <c r="B294" s="74" t="s">
        <v>524</v>
      </c>
      <c r="C294" s="55" t="s">
        <v>525</v>
      </c>
      <c r="D294" s="56" t="s">
        <v>457</v>
      </c>
      <c r="E294" s="62">
        <v>1</v>
      </c>
      <c r="F294" s="134"/>
      <c r="G294" s="136"/>
    </row>
    <row r="295" spans="1:7" ht="25.5" customHeight="1">
      <c r="A295" s="88" t="s">
        <v>526</v>
      </c>
      <c r="B295" s="88" t="s">
        <v>527</v>
      </c>
      <c r="C295" s="55" t="s">
        <v>528</v>
      </c>
      <c r="D295" s="56" t="s">
        <v>529</v>
      </c>
      <c r="E295" s="62">
        <v>1</v>
      </c>
      <c r="F295" s="134"/>
      <c r="G295" s="136"/>
    </row>
    <row r="296" spans="1:7" ht="25.5" customHeight="1">
      <c r="A296" s="88"/>
      <c r="B296" s="88"/>
      <c r="C296" s="55"/>
      <c r="D296" s="56"/>
      <c r="E296" s="62"/>
      <c r="F296" s="134"/>
      <c r="G296" s="136"/>
    </row>
    <row r="297" spans="1:7" ht="25.5" customHeight="1">
      <c r="A297" s="74"/>
      <c r="B297" s="90" t="s">
        <v>530</v>
      </c>
      <c r="C297" s="72" t="s">
        <v>531</v>
      </c>
      <c r="D297" s="56"/>
      <c r="E297" s="62"/>
      <c r="F297" s="134"/>
      <c r="G297" s="136"/>
    </row>
    <row r="298" spans="1:7" ht="25.5" customHeight="1">
      <c r="A298" s="74"/>
      <c r="B298" s="74"/>
      <c r="C298" s="55"/>
      <c r="D298" s="56"/>
      <c r="E298" s="62"/>
      <c r="F298" s="134"/>
      <c r="G298" s="136"/>
    </row>
    <row r="299" spans="1:7" ht="25.5" customHeight="1">
      <c r="A299" s="74"/>
      <c r="B299" s="75" t="s">
        <v>382</v>
      </c>
      <c r="C299" s="72" t="s">
        <v>532</v>
      </c>
      <c r="D299" s="56"/>
      <c r="E299" s="62"/>
      <c r="F299" s="134"/>
      <c r="G299" s="136"/>
    </row>
    <row r="300" spans="1:7" ht="51">
      <c r="A300" s="74"/>
      <c r="B300" s="74" t="s">
        <v>533</v>
      </c>
      <c r="C300" s="55" t="s">
        <v>534</v>
      </c>
      <c r="D300" s="56" t="s">
        <v>61</v>
      </c>
      <c r="E300" s="62">
        <v>1200.5</v>
      </c>
      <c r="F300" s="134"/>
      <c r="G300" s="136"/>
    </row>
    <row r="301" spans="1:7" ht="25.5" customHeight="1">
      <c r="A301" s="74"/>
      <c r="B301" s="74" t="s">
        <v>535</v>
      </c>
      <c r="C301" s="55" t="s">
        <v>536</v>
      </c>
      <c r="D301" s="56" t="s">
        <v>61</v>
      </c>
      <c r="E301" s="62">
        <v>84</v>
      </c>
      <c r="F301" s="134"/>
      <c r="G301" s="136"/>
    </row>
    <row r="302" spans="1:7" ht="25.5" customHeight="1">
      <c r="A302" s="74"/>
      <c r="B302" s="74" t="s">
        <v>537</v>
      </c>
      <c r="C302" s="55" t="s">
        <v>538</v>
      </c>
      <c r="D302" s="56" t="s">
        <v>61</v>
      </c>
      <c r="E302" s="62">
        <v>200</v>
      </c>
      <c r="F302" s="134"/>
      <c r="G302" s="136"/>
    </row>
    <row r="303" spans="1:7" ht="25.5" customHeight="1">
      <c r="A303" s="74"/>
      <c r="B303" s="74" t="s">
        <v>539</v>
      </c>
      <c r="C303" s="55" t="s">
        <v>540</v>
      </c>
      <c r="D303" s="56" t="s">
        <v>61</v>
      </c>
      <c r="E303" s="62">
        <v>140</v>
      </c>
      <c r="F303" s="134"/>
      <c r="G303" s="136"/>
    </row>
    <row r="304" spans="1:7" ht="25.5" customHeight="1">
      <c r="A304" s="74"/>
      <c r="B304" s="74" t="s">
        <v>541</v>
      </c>
      <c r="C304" s="55" t="s">
        <v>542</v>
      </c>
      <c r="D304" s="56" t="s">
        <v>61</v>
      </c>
      <c r="E304" s="62">
        <v>138</v>
      </c>
      <c r="F304" s="134"/>
      <c r="G304" s="136"/>
    </row>
    <row r="305" spans="1:7" ht="25.5" customHeight="1">
      <c r="A305" s="74"/>
      <c r="B305" s="74" t="s">
        <v>543</v>
      </c>
      <c r="C305" s="55" t="s">
        <v>544</v>
      </c>
      <c r="D305" s="56" t="s">
        <v>61</v>
      </c>
      <c r="E305" s="62">
        <v>537</v>
      </c>
      <c r="F305" s="134"/>
      <c r="G305" s="136"/>
    </row>
    <row r="306" spans="1:7" ht="25.5" customHeight="1">
      <c r="A306" s="74"/>
      <c r="B306" s="74" t="s">
        <v>545</v>
      </c>
      <c r="C306" s="55" t="s">
        <v>546</v>
      </c>
      <c r="D306" s="56" t="s">
        <v>61</v>
      </c>
      <c r="E306" s="62">
        <v>76</v>
      </c>
      <c r="F306" s="134"/>
      <c r="G306" s="136"/>
    </row>
    <row r="307" spans="1:7" ht="25.5" customHeight="1">
      <c r="A307" s="74"/>
      <c r="B307" s="74" t="s">
        <v>547</v>
      </c>
      <c r="C307" s="55" t="s">
        <v>548</v>
      </c>
      <c r="D307" s="56" t="s">
        <v>61</v>
      </c>
      <c r="E307" s="62">
        <v>324</v>
      </c>
      <c r="F307" s="134"/>
      <c r="G307" s="136"/>
    </row>
    <row r="308" spans="1:7" ht="25.5" customHeight="1">
      <c r="A308" s="74"/>
      <c r="B308" s="74" t="s">
        <v>549</v>
      </c>
      <c r="C308" s="55" t="s">
        <v>550</v>
      </c>
      <c r="D308" s="56" t="s">
        <v>61</v>
      </c>
      <c r="E308" s="62">
        <v>10162</v>
      </c>
      <c r="F308" s="134"/>
      <c r="G308" s="136"/>
    </row>
    <row r="309" spans="1:7" ht="25.5" customHeight="1">
      <c r="A309" s="74"/>
      <c r="B309" s="74"/>
      <c r="C309" s="55"/>
      <c r="D309" s="56"/>
      <c r="E309" s="62"/>
      <c r="F309" s="134"/>
      <c r="G309" s="136"/>
    </row>
    <row r="310" spans="1:7" ht="25.5" customHeight="1">
      <c r="A310" s="74"/>
      <c r="B310" s="75" t="s">
        <v>198</v>
      </c>
      <c r="C310" s="72" t="s">
        <v>551</v>
      </c>
      <c r="D310" s="56"/>
      <c r="E310" s="62"/>
      <c r="F310" s="134"/>
      <c r="G310" s="136"/>
    </row>
    <row r="311" spans="1:7" ht="25.5" customHeight="1">
      <c r="A311" s="74"/>
      <c r="B311" s="74" t="s">
        <v>552</v>
      </c>
      <c r="C311" s="55" t="s">
        <v>553</v>
      </c>
      <c r="D311" s="56" t="s">
        <v>61</v>
      </c>
      <c r="E311" s="62">
        <v>96.81</v>
      </c>
      <c r="F311" s="134"/>
      <c r="G311" s="136"/>
    </row>
    <row r="312" spans="1:7" ht="25.5">
      <c r="A312" s="74"/>
      <c r="B312" s="74" t="s">
        <v>554</v>
      </c>
      <c r="C312" s="55" t="s">
        <v>555</v>
      </c>
      <c r="D312" s="56" t="s">
        <v>61</v>
      </c>
      <c r="E312" s="62">
        <v>96.81</v>
      </c>
      <c r="F312" s="134"/>
      <c r="G312" s="136"/>
    </row>
    <row r="313" spans="1:7" ht="25.5" customHeight="1">
      <c r="A313" s="74"/>
      <c r="B313" s="74" t="s">
        <v>556</v>
      </c>
      <c r="C313" s="55" t="s">
        <v>557</v>
      </c>
      <c r="D313" s="56" t="s">
        <v>558</v>
      </c>
      <c r="E313" s="62">
        <v>156</v>
      </c>
      <c r="F313" s="134"/>
      <c r="G313" s="136"/>
    </row>
    <row r="314" spans="1:7" ht="25.5">
      <c r="A314" s="74"/>
      <c r="B314" s="74" t="s">
        <v>559</v>
      </c>
      <c r="C314" s="55" t="s">
        <v>560</v>
      </c>
      <c r="D314" s="56" t="s">
        <v>558</v>
      </c>
      <c r="E314" s="62">
        <v>6</v>
      </c>
      <c r="F314" s="134"/>
      <c r="G314" s="136"/>
    </row>
    <row r="315" spans="1:7" ht="25.5" customHeight="1">
      <c r="A315" s="74"/>
      <c r="B315" s="74" t="s">
        <v>561</v>
      </c>
      <c r="C315" s="55" t="s">
        <v>562</v>
      </c>
      <c r="D315" s="56" t="s">
        <v>558</v>
      </c>
      <c r="E315" s="62">
        <v>4</v>
      </c>
      <c r="F315" s="134"/>
      <c r="G315" s="136"/>
    </row>
    <row r="316" spans="1:7" ht="25.5" customHeight="1">
      <c r="A316" s="74"/>
      <c r="B316" s="74"/>
      <c r="C316" s="55"/>
      <c r="D316" s="56"/>
      <c r="E316" s="62"/>
      <c r="F316" s="134"/>
      <c r="G316" s="136"/>
    </row>
    <row r="317" spans="1:7" ht="25.5" customHeight="1">
      <c r="A317" s="74"/>
      <c r="B317" s="75" t="s">
        <v>563</v>
      </c>
      <c r="C317" s="72" t="s">
        <v>564</v>
      </c>
      <c r="D317" s="56"/>
      <c r="E317" s="62"/>
      <c r="F317" s="134"/>
      <c r="G317" s="136"/>
    </row>
    <row r="318" spans="1:7" ht="25.5" customHeight="1">
      <c r="A318" s="74"/>
      <c r="B318" s="74" t="s">
        <v>565</v>
      </c>
      <c r="C318" s="55" t="s">
        <v>566</v>
      </c>
      <c r="D318" s="56" t="s">
        <v>558</v>
      </c>
      <c r="E318" s="62">
        <v>818</v>
      </c>
      <c r="F318" s="134"/>
      <c r="G318" s="136"/>
    </row>
    <row r="319" spans="1:7" ht="25.5" customHeight="1">
      <c r="A319" s="74"/>
      <c r="B319" s="74" t="s">
        <v>567</v>
      </c>
      <c r="C319" s="55" t="s">
        <v>568</v>
      </c>
      <c r="D319" s="56" t="s">
        <v>558</v>
      </c>
      <c r="E319" s="62">
        <v>598</v>
      </c>
      <c r="F319" s="134"/>
      <c r="G319" s="136"/>
    </row>
    <row r="320" spans="1:7" ht="25.5" customHeight="1">
      <c r="A320" s="74"/>
      <c r="B320" s="74" t="s">
        <v>569</v>
      </c>
      <c r="C320" s="55" t="s">
        <v>570</v>
      </c>
      <c r="D320" s="56" t="s">
        <v>558</v>
      </c>
      <c r="E320" s="62">
        <v>389</v>
      </c>
      <c r="F320" s="134"/>
      <c r="G320" s="136"/>
    </row>
    <row r="321" spans="1:7" ht="25.5" customHeight="1">
      <c r="A321" s="74"/>
      <c r="B321" s="74"/>
      <c r="C321" s="55"/>
      <c r="D321" s="56"/>
      <c r="E321" s="62"/>
      <c r="F321" s="134"/>
      <c r="G321" s="136"/>
    </row>
    <row r="322" spans="1:7" ht="25.5" customHeight="1">
      <c r="A322" s="74"/>
      <c r="B322" s="75" t="s">
        <v>571</v>
      </c>
      <c r="C322" s="72" t="s">
        <v>572</v>
      </c>
      <c r="D322" s="56"/>
      <c r="E322" s="62"/>
      <c r="F322" s="134"/>
      <c r="G322" s="136"/>
    </row>
    <row r="323" spans="1:7" ht="25.5" customHeight="1">
      <c r="A323" s="74"/>
      <c r="B323" s="74" t="s">
        <v>573</v>
      </c>
      <c r="C323" s="55" t="s">
        <v>574</v>
      </c>
      <c r="D323" s="56" t="s">
        <v>61</v>
      </c>
      <c r="E323" s="62">
        <v>1500.9</v>
      </c>
      <c r="F323" s="134"/>
      <c r="G323" s="136"/>
    </row>
    <row r="324" spans="1:7" ht="25.5" customHeight="1">
      <c r="A324" s="74"/>
      <c r="B324" s="74" t="s">
        <v>575</v>
      </c>
      <c r="C324" s="55" t="s">
        <v>576</v>
      </c>
      <c r="D324" s="56" t="s">
        <v>61</v>
      </c>
      <c r="E324" s="62">
        <v>102.76</v>
      </c>
      <c r="F324" s="134"/>
      <c r="G324" s="136"/>
    </row>
    <row r="325" spans="1:7" ht="25.5" customHeight="1">
      <c r="A325" s="74"/>
      <c r="B325" s="74" t="s">
        <v>577</v>
      </c>
      <c r="C325" s="55" t="s">
        <v>578</v>
      </c>
      <c r="D325" s="56" t="s">
        <v>61</v>
      </c>
      <c r="E325" s="62">
        <v>369.46</v>
      </c>
      <c r="F325" s="134"/>
      <c r="G325" s="136"/>
    </row>
    <row r="326" spans="1:7" ht="25.5" customHeight="1">
      <c r="A326" s="74"/>
      <c r="B326" s="74" t="s">
        <v>579</v>
      </c>
      <c r="C326" s="55" t="s">
        <v>580</v>
      </c>
      <c r="D326" s="56" t="s">
        <v>61</v>
      </c>
      <c r="E326" s="62">
        <v>247.93</v>
      </c>
      <c r="F326" s="134"/>
      <c r="G326" s="136"/>
    </row>
    <row r="327" spans="1:7" ht="25.5" customHeight="1">
      <c r="A327" s="74"/>
      <c r="B327" s="74"/>
      <c r="C327" s="55"/>
      <c r="D327" s="56"/>
      <c r="E327" s="62"/>
      <c r="F327" s="134"/>
      <c r="G327" s="136"/>
    </row>
    <row r="328" spans="1:7" ht="25.5" customHeight="1">
      <c r="A328" s="74"/>
      <c r="B328" s="74"/>
      <c r="C328" s="65" t="s">
        <v>581</v>
      </c>
      <c r="D328" s="56"/>
      <c r="E328" s="62"/>
      <c r="F328" s="134"/>
      <c r="G328" s="141">
        <f>SUM(G68:G326)</f>
        <v>0</v>
      </c>
    </row>
    <row r="329" spans="1:7" ht="25.5" customHeight="1">
      <c r="A329" s="74"/>
      <c r="B329" s="74"/>
      <c r="C329" s="65"/>
      <c r="D329" s="56"/>
      <c r="E329" s="62"/>
      <c r="F329" s="134"/>
      <c r="G329" s="136"/>
    </row>
    <row r="330" spans="1:7" ht="25.5" customHeight="1">
      <c r="A330" s="74"/>
      <c r="B330" s="74"/>
      <c r="C330" s="65"/>
      <c r="D330" s="56"/>
      <c r="E330" s="62"/>
      <c r="F330" s="134"/>
      <c r="G330" s="136"/>
    </row>
    <row r="331" spans="1:7" ht="25.5" customHeight="1">
      <c r="A331" s="74"/>
      <c r="B331" s="74"/>
      <c r="C331" s="70" t="s">
        <v>582</v>
      </c>
      <c r="D331" s="56"/>
      <c r="E331" s="62"/>
      <c r="F331" s="134"/>
      <c r="G331" s="136"/>
    </row>
    <row r="332" spans="1:7" ht="25.5" customHeight="1">
      <c r="A332" s="74"/>
      <c r="B332" s="74"/>
      <c r="C332" s="55"/>
      <c r="D332" s="56"/>
      <c r="E332" s="62"/>
      <c r="F332" s="134"/>
      <c r="G332" s="136">
        <f t="shared" ref="G332" si="0">ROUND(E332*F332,2)</f>
        <v>0</v>
      </c>
    </row>
    <row r="333" spans="1:7" ht="25.5" customHeight="1">
      <c r="A333" s="74" t="s">
        <v>583</v>
      </c>
      <c r="B333" s="71" t="s">
        <v>584</v>
      </c>
      <c r="C333" s="72" t="s">
        <v>585</v>
      </c>
      <c r="D333" s="56"/>
      <c r="E333" s="62"/>
      <c r="F333" s="134"/>
      <c r="G333" s="136"/>
    </row>
    <row r="334" spans="1:7" ht="25.5" customHeight="1">
      <c r="A334" s="91"/>
      <c r="B334" s="92"/>
      <c r="C334" s="84"/>
      <c r="D334" s="93"/>
      <c r="E334" s="94"/>
      <c r="F334" s="142"/>
      <c r="G334" s="136"/>
    </row>
    <row r="335" spans="1:7" ht="25.5" customHeight="1">
      <c r="A335" s="91" t="s">
        <v>586</v>
      </c>
      <c r="B335" s="95" t="s">
        <v>387</v>
      </c>
      <c r="C335" s="84" t="s">
        <v>587</v>
      </c>
      <c r="D335" s="93"/>
      <c r="E335" s="94"/>
      <c r="F335" s="142"/>
      <c r="G335" s="136"/>
    </row>
    <row r="336" spans="1:7" ht="25.5" customHeight="1">
      <c r="A336" s="91" t="s">
        <v>588</v>
      </c>
      <c r="B336" s="95" t="s">
        <v>589</v>
      </c>
      <c r="C336" s="84" t="s">
        <v>590</v>
      </c>
      <c r="D336" s="93"/>
      <c r="E336" s="94"/>
      <c r="F336" s="142"/>
      <c r="G336" s="136"/>
    </row>
    <row r="337" spans="1:7" ht="25.5" customHeight="1">
      <c r="A337" s="91"/>
      <c r="B337" s="92"/>
      <c r="C337" s="84"/>
      <c r="D337" s="93"/>
      <c r="E337" s="94"/>
      <c r="F337" s="142"/>
      <c r="G337" s="136"/>
    </row>
    <row r="338" spans="1:7" ht="25.5" customHeight="1">
      <c r="A338" s="91" t="s">
        <v>591</v>
      </c>
      <c r="B338" s="95" t="s">
        <v>592</v>
      </c>
      <c r="C338" s="84" t="s">
        <v>593</v>
      </c>
      <c r="D338" s="93"/>
      <c r="E338" s="94"/>
      <c r="F338" s="142"/>
      <c r="G338" s="136"/>
    </row>
    <row r="339" spans="1:7" ht="38.25">
      <c r="A339" s="91" t="s">
        <v>594</v>
      </c>
      <c r="B339" s="92" t="s">
        <v>595</v>
      </c>
      <c r="C339" s="57" t="s">
        <v>596</v>
      </c>
      <c r="D339" s="96" t="s">
        <v>84</v>
      </c>
      <c r="E339" s="94">
        <v>227</v>
      </c>
      <c r="F339" s="143"/>
      <c r="G339" s="136"/>
    </row>
    <row r="340" spans="1:7" ht="38.25">
      <c r="A340" s="91" t="s">
        <v>597</v>
      </c>
      <c r="B340" s="92" t="s">
        <v>598</v>
      </c>
      <c r="C340" s="57" t="s">
        <v>599</v>
      </c>
      <c r="D340" s="96" t="s">
        <v>84</v>
      </c>
      <c r="E340" s="94">
        <v>1</v>
      </c>
      <c r="F340" s="143"/>
      <c r="G340" s="136"/>
    </row>
    <row r="341" spans="1:7" ht="25.5">
      <c r="A341" s="91" t="s">
        <v>600</v>
      </c>
      <c r="B341" s="92" t="s">
        <v>601</v>
      </c>
      <c r="C341" s="57" t="s">
        <v>602</v>
      </c>
      <c r="D341" s="96" t="s">
        <v>558</v>
      </c>
      <c r="E341" s="94">
        <v>4</v>
      </c>
      <c r="F341" s="143"/>
      <c r="G341" s="136"/>
    </row>
    <row r="342" spans="1:7" ht="25.5" customHeight="1">
      <c r="A342" s="91"/>
      <c r="B342" s="92"/>
      <c r="C342" s="57"/>
      <c r="D342" s="96"/>
      <c r="E342" s="94"/>
      <c r="F342" s="143"/>
      <c r="G342" s="136"/>
    </row>
    <row r="343" spans="1:7" ht="25.5" customHeight="1">
      <c r="A343" s="91" t="s">
        <v>603</v>
      </c>
      <c r="B343" s="95" t="s">
        <v>604</v>
      </c>
      <c r="C343" s="84" t="s">
        <v>605</v>
      </c>
      <c r="D343" s="96"/>
      <c r="E343" s="94"/>
      <c r="F343" s="143"/>
      <c r="G343" s="136"/>
    </row>
    <row r="344" spans="1:7" ht="51">
      <c r="A344" s="91" t="s">
        <v>606</v>
      </c>
      <c r="B344" s="92" t="s">
        <v>607</v>
      </c>
      <c r="C344" s="97" t="s">
        <v>608</v>
      </c>
      <c r="D344" s="96"/>
      <c r="E344" s="94"/>
      <c r="F344" s="143"/>
      <c r="G344" s="136"/>
    </row>
    <row r="345" spans="1:7" ht="25.5">
      <c r="A345" s="91" t="s">
        <v>609</v>
      </c>
      <c r="B345" s="92" t="s">
        <v>610</v>
      </c>
      <c r="C345" s="57" t="s">
        <v>611</v>
      </c>
      <c r="D345" s="96" t="s">
        <v>84</v>
      </c>
      <c r="E345" s="94">
        <v>1</v>
      </c>
      <c r="F345" s="143"/>
      <c r="G345" s="136"/>
    </row>
    <row r="346" spans="1:7" ht="25.5">
      <c r="A346" s="91" t="s">
        <v>612</v>
      </c>
      <c r="B346" s="92" t="s">
        <v>613</v>
      </c>
      <c r="C346" s="57" t="s">
        <v>614</v>
      </c>
      <c r="D346" s="96" t="s">
        <v>84</v>
      </c>
      <c r="E346" s="94">
        <v>2</v>
      </c>
      <c r="F346" s="143"/>
      <c r="G346" s="136"/>
    </row>
    <row r="347" spans="1:7" ht="25.5" customHeight="1">
      <c r="A347" s="91"/>
      <c r="B347" s="92"/>
      <c r="C347" s="57"/>
      <c r="D347" s="96"/>
      <c r="E347" s="94"/>
      <c r="F347" s="143"/>
      <c r="G347" s="136"/>
    </row>
    <row r="348" spans="1:7" ht="51">
      <c r="A348" s="91" t="s">
        <v>615</v>
      </c>
      <c r="B348" s="92" t="s">
        <v>616</v>
      </c>
      <c r="C348" s="57" t="s">
        <v>617</v>
      </c>
      <c r="D348" s="96"/>
      <c r="E348" s="94"/>
      <c r="F348" s="143"/>
      <c r="G348" s="136"/>
    </row>
    <row r="349" spans="1:7" ht="25.5">
      <c r="A349" s="91" t="s">
        <v>618</v>
      </c>
      <c r="B349" s="92" t="s">
        <v>619</v>
      </c>
      <c r="C349" s="98" t="s">
        <v>620</v>
      </c>
      <c r="D349" s="96" t="s">
        <v>84</v>
      </c>
      <c r="E349" s="94">
        <v>7</v>
      </c>
      <c r="F349" s="143"/>
      <c r="G349" s="136"/>
    </row>
    <row r="350" spans="1:7" ht="25.5" customHeight="1">
      <c r="A350" s="91" t="s">
        <v>621</v>
      </c>
      <c r="B350" s="92" t="s">
        <v>622</v>
      </c>
      <c r="C350" s="98" t="s">
        <v>623</v>
      </c>
      <c r="D350" s="96" t="s">
        <v>84</v>
      </c>
      <c r="E350" s="94">
        <v>7</v>
      </c>
      <c r="F350" s="143"/>
      <c r="G350" s="136"/>
    </row>
    <row r="351" spans="1:7" ht="25.5" customHeight="1">
      <c r="A351" s="91" t="s">
        <v>624</v>
      </c>
      <c r="B351" s="92" t="s">
        <v>625</v>
      </c>
      <c r="C351" s="98" t="s">
        <v>626</v>
      </c>
      <c r="D351" s="96" t="s">
        <v>84</v>
      </c>
      <c r="E351" s="94">
        <v>4</v>
      </c>
      <c r="F351" s="143"/>
      <c r="G351" s="136"/>
    </row>
    <row r="352" spans="1:7" ht="25.5" customHeight="1">
      <c r="A352" s="91"/>
      <c r="B352" s="92"/>
      <c r="C352" s="98"/>
      <c r="D352" s="96"/>
      <c r="E352" s="94"/>
      <c r="F352" s="143"/>
      <c r="G352" s="136"/>
    </row>
    <row r="353" spans="1:7" ht="25.5">
      <c r="A353" s="91" t="s">
        <v>627</v>
      </c>
      <c r="B353" s="92" t="s">
        <v>628</v>
      </c>
      <c r="C353" s="98" t="s">
        <v>629</v>
      </c>
      <c r="D353" s="96" t="s">
        <v>558</v>
      </c>
      <c r="E353" s="94">
        <v>18</v>
      </c>
      <c r="F353" s="143"/>
      <c r="G353" s="136"/>
    </row>
    <row r="354" spans="1:7" ht="25.5" customHeight="1">
      <c r="A354" s="99"/>
      <c r="B354" s="92"/>
      <c r="C354" s="84"/>
      <c r="D354" s="93"/>
      <c r="E354" s="94"/>
      <c r="F354" s="142"/>
      <c r="G354" s="136"/>
    </row>
    <row r="355" spans="1:7" ht="25.5" customHeight="1">
      <c r="A355" s="91" t="s">
        <v>630</v>
      </c>
      <c r="B355" s="95" t="s">
        <v>631</v>
      </c>
      <c r="C355" s="84" t="s">
        <v>632</v>
      </c>
      <c r="D355" s="93"/>
      <c r="E355" s="94"/>
      <c r="F355" s="142"/>
      <c r="G355" s="136"/>
    </row>
    <row r="356" spans="1:7" ht="25.5" customHeight="1">
      <c r="A356" s="91"/>
      <c r="B356" s="92"/>
      <c r="C356" s="84"/>
      <c r="D356" s="93"/>
      <c r="E356" s="94"/>
      <c r="F356" s="142"/>
      <c r="G356" s="136"/>
    </row>
    <row r="357" spans="1:7" ht="25.5" customHeight="1">
      <c r="A357" s="91" t="s">
        <v>633</v>
      </c>
      <c r="B357" s="95" t="s">
        <v>634</v>
      </c>
      <c r="C357" s="84" t="s">
        <v>635</v>
      </c>
      <c r="D357" s="93"/>
      <c r="E357" s="94"/>
      <c r="F357" s="142"/>
      <c r="G357" s="136"/>
    </row>
    <row r="358" spans="1:7" ht="25.5" customHeight="1">
      <c r="A358" s="91" t="s">
        <v>636</v>
      </c>
      <c r="B358" s="92" t="s">
        <v>637</v>
      </c>
      <c r="C358" s="57" t="s">
        <v>638</v>
      </c>
      <c r="D358" s="96" t="s">
        <v>529</v>
      </c>
      <c r="E358" s="94">
        <v>228</v>
      </c>
      <c r="F358" s="143"/>
      <c r="G358" s="136"/>
    </row>
    <row r="359" spans="1:7" ht="25.5" customHeight="1">
      <c r="A359" s="91" t="s">
        <v>639</v>
      </c>
      <c r="B359" s="95" t="s">
        <v>640</v>
      </c>
      <c r="C359" s="84" t="s">
        <v>641</v>
      </c>
      <c r="D359" s="96"/>
      <c r="E359" s="94"/>
      <c r="F359" s="143"/>
      <c r="G359" s="136"/>
    </row>
    <row r="360" spans="1:7" ht="25.5" customHeight="1">
      <c r="A360" s="91" t="s">
        <v>642</v>
      </c>
      <c r="B360" s="92" t="s">
        <v>643</v>
      </c>
      <c r="C360" s="57" t="s">
        <v>644</v>
      </c>
      <c r="D360" s="96" t="s">
        <v>529</v>
      </c>
      <c r="E360" s="94">
        <v>4</v>
      </c>
      <c r="F360" s="143"/>
      <c r="G360" s="136"/>
    </row>
    <row r="361" spans="1:7" ht="25.5" customHeight="1">
      <c r="A361" s="91"/>
      <c r="B361" s="92"/>
      <c r="C361" s="57"/>
      <c r="D361" s="96"/>
      <c r="E361" s="94"/>
      <c r="F361" s="142"/>
      <c r="G361" s="136"/>
    </row>
    <row r="362" spans="1:7" ht="25.5" customHeight="1">
      <c r="A362" s="91" t="s">
        <v>645</v>
      </c>
      <c r="B362" s="95" t="s">
        <v>646</v>
      </c>
      <c r="C362" s="84" t="s">
        <v>647</v>
      </c>
      <c r="D362" s="96"/>
      <c r="E362" s="94"/>
      <c r="F362" s="142"/>
      <c r="G362" s="136"/>
    </row>
    <row r="363" spans="1:7" ht="25.5" customHeight="1">
      <c r="A363" s="91"/>
      <c r="B363" s="92"/>
      <c r="C363" s="57"/>
      <c r="D363" s="96"/>
      <c r="E363" s="94"/>
      <c r="F363" s="142"/>
      <c r="G363" s="136"/>
    </row>
    <row r="364" spans="1:7" ht="25.5" customHeight="1">
      <c r="A364" s="91" t="s">
        <v>648</v>
      </c>
      <c r="B364" s="95" t="s">
        <v>649</v>
      </c>
      <c r="C364" s="84" t="s">
        <v>650</v>
      </c>
      <c r="D364" s="96"/>
      <c r="E364" s="94"/>
      <c r="F364" s="142"/>
      <c r="G364" s="136"/>
    </row>
    <row r="365" spans="1:7" ht="25.5" customHeight="1">
      <c r="A365" s="91"/>
      <c r="B365" s="92"/>
      <c r="C365" s="57"/>
      <c r="D365" s="96"/>
      <c r="E365" s="94"/>
      <c r="F365" s="142"/>
      <c r="G365" s="136"/>
    </row>
    <row r="366" spans="1:7" ht="25.5" customHeight="1">
      <c r="A366" s="91" t="s">
        <v>651</v>
      </c>
      <c r="B366" s="95" t="s">
        <v>652</v>
      </c>
      <c r="C366" s="84" t="s">
        <v>653</v>
      </c>
      <c r="D366" s="96"/>
      <c r="E366" s="94"/>
      <c r="F366" s="142"/>
      <c r="G366" s="136"/>
    </row>
    <row r="367" spans="1:7" ht="76.5">
      <c r="A367" s="91" t="s">
        <v>654</v>
      </c>
      <c r="B367" s="92"/>
      <c r="C367" s="57" t="s">
        <v>655</v>
      </c>
      <c r="D367" s="96"/>
      <c r="E367" s="94"/>
      <c r="F367" s="142"/>
      <c r="G367" s="136"/>
    </row>
    <row r="368" spans="1:7" ht="25.5">
      <c r="A368" s="91" t="s">
        <v>656</v>
      </c>
      <c r="B368" s="92" t="s">
        <v>657</v>
      </c>
      <c r="C368" s="57" t="s">
        <v>658</v>
      </c>
      <c r="D368" s="96" t="s">
        <v>529</v>
      </c>
      <c r="E368" s="94">
        <v>1</v>
      </c>
      <c r="F368" s="143"/>
      <c r="G368" s="136"/>
    </row>
    <row r="369" spans="1:7" ht="25.5" customHeight="1">
      <c r="A369" s="91" t="s">
        <v>659</v>
      </c>
      <c r="B369" s="92" t="s">
        <v>660</v>
      </c>
      <c r="C369" s="57" t="s">
        <v>658</v>
      </c>
      <c r="D369" s="96" t="s">
        <v>529</v>
      </c>
      <c r="E369" s="94">
        <v>1</v>
      </c>
      <c r="F369" s="143"/>
      <c r="G369" s="136"/>
    </row>
    <row r="370" spans="1:7" ht="25.5" customHeight="1">
      <c r="A370" s="91" t="s">
        <v>661</v>
      </c>
      <c r="B370" s="92" t="s">
        <v>662</v>
      </c>
      <c r="C370" s="57" t="s">
        <v>663</v>
      </c>
      <c r="D370" s="96" t="s">
        <v>529</v>
      </c>
      <c r="E370" s="94">
        <v>1</v>
      </c>
      <c r="F370" s="143"/>
      <c r="G370" s="136"/>
    </row>
    <row r="371" spans="1:7" ht="25.5" customHeight="1">
      <c r="A371" s="91" t="s">
        <v>664</v>
      </c>
      <c r="B371" s="92" t="s">
        <v>665</v>
      </c>
      <c r="C371" s="57" t="s">
        <v>663</v>
      </c>
      <c r="D371" s="96" t="s">
        <v>529</v>
      </c>
      <c r="E371" s="94">
        <v>1</v>
      </c>
      <c r="F371" s="143"/>
      <c r="G371" s="136"/>
    </row>
    <row r="372" spans="1:7" ht="25.5" customHeight="1">
      <c r="A372" s="91" t="s">
        <v>666</v>
      </c>
      <c r="B372" s="92" t="s">
        <v>667</v>
      </c>
      <c r="C372" s="57" t="s">
        <v>668</v>
      </c>
      <c r="D372" s="96" t="s">
        <v>529</v>
      </c>
      <c r="E372" s="94">
        <v>1</v>
      </c>
      <c r="F372" s="143"/>
      <c r="G372" s="136"/>
    </row>
    <row r="373" spans="1:7" ht="25.5">
      <c r="A373" s="91" t="s">
        <v>669</v>
      </c>
      <c r="B373" s="92" t="s">
        <v>670</v>
      </c>
      <c r="C373" s="57" t="s">
        <v>671</v>
      </c>
      <c r="D373" s="96" t="s">
        <v>529</v>
      </c>
      <c r="E373" s="94">
        <v>1</v>
      </c>
      <c r="F373" s="143"/>
      <c r="G373" s="136"/>
    </row>
    <row r="374" spans="1:7" ht="25.5" customHeight="1">
      <c r="A374" s="91" t="s">
        <v>672</v>
      </c>
      <c r="B374" s="92" t="s">
        <v>673</v>
      </c>
      <c r="C374" s="57" t="s">
        <v>674</v>
      </c>
      <c r="D374" s="96" t="s">
        <v>529</v>
      </c>
      <c r="E374" s="94">
        <v>1</v>
      </c>
      <c r="F374" s="143"/>
      <c r="G374" s="136"/>
    </row>
    <row r="375" spans="1:7" ht="25.5" customHeight="1">
      <c r="A375" s="91" t="s">
        <v>675</v>
      </c>
      <c r="B375" s="92" t="s">
        <v>676</v>
      </c>
      <c r="C375" s="57" t="s">
        <v>677</v>
      </c>
      <c r="D375" s="96" t="s">
        <v>529</v>
      </c>
      <c r="E375" s="94">
        <v>1</v>
      </c>
      <c r="F375" s="143"/>
      <c r="G375" s="136"/>
    </row>
    <row r="376" spans="1:7" ht="25.5" customHeight="1">
      <c r="A376" s="91" t="s">
        <v>678</v>
      </c>
      <c r="B376" s="92" t="s">
        <v>679</v>
      </c>
      <c r="C376" s="57" t="s">
        <v>677</v>
      </c>
      <c r="D376" s="96" t="s">
        <v>529</v>
      </c>
      <c r="E376" s="94">
        <v>1</v>
      </c>
      <c r="F376" s="143"/>
      <c r="G376" s="136"/>
    </row>
    <row r="377" spans="1:7" ht="25.5" customHeight="1">
      <c r="A377" s="91" t="s">
        <v>680</v>
      </c>
      <c r="B377" s="92" t="s">
        <v>681</v>
      </c>
      <c r="C377" s="57" t="s">
        <v>663</v>
      </c>
      <c r="D377" s="96" t="s">
        <v>529</v>
      </c>
      <c r="E377" s="94">
        <v>1</v>
      </c>
      <c r="F377" s="143"/>
      <c r="G377" s="136"/>
    </row>
    <row r="378" spans="1:7" ht="25.5" customHeight="1">
      <c r="A378" s="99"/>
      <c r="B378" s="92"/>
      <c r="C378" s="84"/>
      <c r="D378" s="93"/>
      <c r="E378" s="94"/>
      <c r="F378" s="142"/>
      <c r="G378" s="136"/>
    </row>
    <row r="379" spans="1:7" ht="25.5" customHeight="1">
      <c r="A379" s="91" t="s">
        <v>682</v>
      </c>
      <c r="B379" s="95" t="s">
        <v>683</v>
      </c>
      <c r="C379" s="84" t="s">
        <v>684</v>
      </c>
      <c r="D379" s="96"/>
      <c r="E379" s="94"/>
      <c r="F379" s="142"/>
      <c r="G379" s="136"/>
    </row>
    <row r="380" spans="1:7" ht="76.5">
      <c r="A380" s="91" t="s">
        <v>685</v>
      </c>
      <c r="B380" s="92"/>
      <c r="C380" s="57" t="s">
        <v>655</v>
      </c>
      <c r="D380" s="96"/>
      <c r="E380" s="94"/>
      <c r="F380" s="142"/>
      <c r="G380" s="136"/>
    </row>
    <row r="381" spans="1:7" ht="25.5">
      <c r="A381" s="91" t="s">
        <v>686</v>
      </c>
      <c r="B381" s="92" t="s">
        <v>687</v>
      </c>
      <c r="C381" s="57" t="s">
        <v>688</v>
      </c>
      <c r="D381" s="96" t="s">
        <v>529</v>
      </c>
      <c r="E381" s="94">
        <v>1</v>
      </c>
      <c r="F381" s="143"/>
      <c r="G381" s="136"/>
    </row>
    <row r="382" spans="1:7" ht="25.5">
      <c r="A382" s="91" t="s">
        <v>689</v>
      </c>
      <c r="B382" s="92" t="s">
        <v>690</v>
      </c>
      <c r="C382" s="57" t="s">
        <v>691</v>
      </c>
      <c r="D382" s="96" t="s">
        <v>529</v>
      </c>
      <c r="E382" s="94">
        <v>1</v>
      </c>
      <c r="F382" s="143"/>
      <c r="G382" s="136"/>
    </row>
    <row r="383" spans="1:7" ht="25.5">
      <c r="A383" s="91" t="s">
        <v>692</v>
      </c>
      <c r="B383" s="92" t="s">
        <v>693</v>
      </c>
      <c r="C383" s="57" t="s">
        <v>694</v>
      </c>
      <c r="D383" s="96" t="s">
        <v>529</v>
      </c>
      <c r="E383" s="94">
        <v>1</v>
      </c>
      <c r="F383" s="143"/>
      <c r="G383" s="136"/>
    </row>
    <row r="384" spans="1:7" ht="25.5" customHeight="1">
      <c r="A384" s="91" t="s">
        <v>695</v>
      </c>
      <c r="B384" s="92" t="s">
        <v>696</v>
      </c>
      <c r="C384" s="57" t="s">
        <v>697</v>
      </c>
      <c r="D384" s="96" t="s">
        <v>529</v>
      </c>
      <c r="E384" s="94">
        <v>1</v>
      </c>
      <c r="F384" s="143"/>
      <c r="G384" s="136"/>
    </row>
    <row r="385" spans="1:7" ht="25.5" customHeight="1">
      <c r="A385" s="91" t="s">
        <v>698</v>
      </c>
      <c r="B385" s="92" t="s">
        <v>699</v>
      </c>
      <c r="C385" s="57" t="s">
        <v>697</v>
      </c>
      <c r="D385" s="96" t="s">
        <v>529</v>
      </c>
      <c r="E385" s="94">
        <v>1</v>
      </c>
      <c r="F385" s="143"/>
      <c r="G385" s="136"/>
    </row>
    <row r="386" spans="1:7" ht="25.5" customHeight="1">
      <c r="A386" s="91" t="s">
        <v>700</v>
      </c>
      <c r="B386" s="92" t="s">
        <v>701</v>
      </c>
      <c r="C386" s="57" t="s">
        <v>702</v>
      </c>
      <c r="D386" s="96" t="s">
        <v>529</v>
      </c>
      <c r="E386" s="94">
        <v>1</v>
      </c>
      <c r="F386" s="143"/>
      <c r="G386" s="136"/>
    </row>
    <row r="387" spans="1:7" ht="25.5" customHeight="1">
      <c r="A387" s="91" t="s">
        <v>703</v>
      </c>
      <c r="B387" s="92" t="s">
        <v>704</v>
      </c>
      <c r="C387" s="57" t="s">
        <v>705</v>
      </c>
      <c r="D387" s="96" t="s">
        <v>529</v>
      </c>
      <c r="E387" s="94">
        <v>1</v>
      </c>
      <c r="F387" s="143"/>
      <c r="G387" s="136"/>
    </row>
    <row r="388" spans="1:7" ht="25.5" customHeight="1">
      <c r="A388" s="91" t="s">
        <v>706</v>
      </c>
      <c r="B388" s="92" t="s">
        <v>707</v>
      </c>
      <c r="C388" s="57" t="s">
        <v>708</v>
      </c>
      <c r="D388" s="96" t="s">
        <v>529</v>
      </c>
      <c r="E388" s="94">
        <v>2</v>
      </c>
      <c r="F388" s="143"/>
      <c r="G388" s="136"/>
    </row>
    <row r="389" spans="1:7" ht="25.5" customHeight="1">
      <c r="A389" s="91" t="s">
        <v>709</v>
      </c>
      <c r="B389" s="92" t="s">
        <v>710</v>
      </c>
      <c r="C389" s="57" t="s">
        <v>705</v>
      </c>
      <c r="D389" s="96" t="s">
        <v>529</v>
      </c>
      <c r="E389" s="94">
        <v>1</v>
      </c>
      <c r="F389" s="143"/>
      <c r="G389" s="136"/>
    </row>
    <row r="390" spans="1:7" ht="25.5" customHeight="1">
      <c r="A390" s="91" t="s">
        <v>711</v>
      </c>
      <c r="B390" s="92" t="s">
        <v>712</v>
      </c>
      <c r="C390" s="57" t="s">
        <v>713</v>
      </c>
      <c r="D390" s="96" t="s">
        <v>529</v>
      </c>
      <c r="E390" s="94">
        <v>2</v>
      </c>
      <c r="F390" s="143"/>
      <c r="G390" s="136"/>
    </row>
    <row r="391" spans="1:7" ht="25.5" customHeight="1">
      <c r="A391" s="91" t="s">
        <v>714</v>
      </c>
      <c r="B391" s="92" t="s">
        <v>715</v>
      </c>
      <c r="C391" s="57" t="s">
        <v>713</v>
      </c>
      <c r="D391" s="96" t="s">
        <v>529</v>
      </c>
      <c r="E391" s="94">
        <v>2</v>
      </c>
      <c r="F391" s="143"/>
      <c r="G391" s="136"/>
    </row>
    <row r="392" spans="1:7" ht="25.5" customHeight="1">
      <c r="A392" s="91" t="s">
        <v>716</v>
      </c>
      <c r="B392" s="92" t="s">
        <v>717</v>
      </c>
      <c r="C392" s="57" t="s">
        <v>697</v>
      </c>
      <c r="D392" s="96" t="s">
        <v>529</v>
      </c>
      <c r="E392" s="94">
        <v>3</v>
      </c>
      <c r="F392" s="143"/>
      <c r="G392" s="136"/>
    </row>
    <row r="393" spans="1:7" ht="25.5" customHeight="1">
      <c r="A393" s="91" t="s">
        <v>718</v>
      </c>
      <c r="B393" s="92" t="s">
        <v>719</v>
      </c>
      <c r="C393" s="57" t="s">
        <v>720</v>
      </c>
      <c r="D393" s="96" t="s">
        <v>529</v>
      </c>
      <c r="E393" s="94">
        <v>1</v>
      </c>
      <c r="F393" s="143"/>
      <c r="G393" s="136"/>
    </row>
    <row r="394" spans="1:7" ht="25.5" customHeight="1">
      <c r="A394" s="91" t="s">
        <v>721</v>
      </c>
      <c r="B394" s="92" t="s">
        <v>722</v>
      </c>
      <c r="C394" s="57" t="s">
        <v>723</v>
      </c>
      <c r="D394" s="96" t="s">
        <v>529</v>
      </c>
      <c r="E394" s="94">
        <v>1</v>
      </c>
      <c r="F394" s="143"/>
      <c r="G394" s="136"/>
    </row>
    <row r="395" spans="1:7" ht="25.5" customHeight="1">
      <c r="A395" s="91" t="s">
        <v>724</v>
      </c>
      <c r="B395" s="92" t="s">
        <v>725</v>
      </c>
      <c r="C395" s="57" t="s">
        <v>723</v>
      </c>
      <c r="D395" s="96" t="s">
        <v>529</v>
      </c>
      <c r="E395" s="94">
        <v>1</v>
      </c>
      <c r="F395" s="143"/>
      <c r="G395" s="136"/>
    </row>
    <row r="396" spans="1:7" ht="25.5" customHeight="1">
      <c r="A396" s="91" t="s">
        <v>726</v>
      </c>
      <c r="B396" s="92" t="s">
        <v>727</v>
      </c>
      <c r="C396" s="57" t="s">
        <v>705</v>
      </c>
      <c r="D396" s="96" t="s">
        <v>529</v>
      </c>
      <c r="E396" s="94">
        <v>1</v>
      </c>
      <c r="F396" s="143"/>
      <c r="G396" s="136"/>
    </row>
    <row r="397" spans="1:7" ht="25.5" customHeight="1">
      <c r="A397" s="91" t="s">
        <v>728</v>
      </c>
      <c r="B397" s="92" t="s">
        <v>729</v>
      </c>
      <c r="C397" s="57" t="s">
        <v>730</v>
      </c>
      <c r="D397" s="96" t="s">
        <v>529</v>
      </c>
      <c r="E397" s="94">
        <v>2</v>
      </c>
      <c r="F397" s="143"/>
      <c r="G397" s="136"/>
    </row>
    <row r="398" spans="1:7" ht="25.5" customHeight="1">
      <c r="A398" s="91" t="s">
        <v>731</v>
      </c>
      <c r="B398" s="92" t="s">
        <v>732</v>
      </c>
      <c r="C398" s="57" t="s">
        <v>733</v>
      </c>
      <c r="D398" s="96" t="s">
        <v>529</v>
      </c>
      <c r="E398" s="94">
        <v>2</v>
      </c>
      <c r="F398" s="143"/>
      <c r="G398" s="136"/>
    </row>
    <row r="399" spans="1:7" ht="25.5" customHeight="1">
      <c r="A399" s="91" t="s">
        <v>734</v>
      </c>
      <c r="B399" s="92" t="s">
        <v>735</v>
      </c>
      <c r="C399" s="57" t="s">
        <v>736</v>
      </c>
      <c r="D399" s="96" t="s">
        <v>529</v>
      </c>
      <c r="E399" s="94">
        <v>1</v>
      </c>
      <c r="F399" s="143"/>
      <c r="G399" s="136"/>
    </row>
    <row r="400" spans="1:7" ht="25.5" customHeight="1">
      <c r="A400" s="91" t="s">
        <v>737</v>
      </c>
      <c r="B400" s="92" t="s">
        <v>738</v>
      </c>
      <c r="C400" s="57" t="s">
        <v>739</v>
      </c>
      <c r="D400" s="96" t="s">
        <v>529</v>
      </c>
      <c r="E400" s="94">
        <v>1</v>
      </c>
      <c r="F400" s="143"/>
      <c r="G400" s="136"/>
    </row>
    <row r="401" spans="1:7" ht="25.5" customHeight="1">
      <c r="A401" s="91" t="s">
        <v>740</v>
      </c>
      <c r="B401" s="92" t="s">
        <v>741</v>
      </c>
      <c r="C401" s="57" t="s">
        <v>742</v>
      </c>
      <c r="D401" s="96" t="s">
        <v>529</v>
      </c>
      <c r="E401" s="94">
        <v>1</v>
      </c>
      <c r="F401" s="143"/>
      <c r="G401" s="136"/>
    </row>
    <row r="402" spans="1:7" ht="25.5" customHeight="1">
      <c r="A402" s="91" t="s">
        <v>743</v>
      </c>
      <c r="B402" s="92" t="s">
        <v>744</v>
      </c>
      <c r="C402" s="57" t="s">
        <v>745</v>
      </c>
      <c r="D402" s="96" t="s">
        <v>529</v>
      </c>
      <c r="E402" s="94">
        <v>2</v>
      </c>
      <c r="F402" s="143"/>
      <c r="G402" s="136"/>
    </row>
    <row r="403" spans="1:7" ht="25.5" customHeight="1">
      <c r="A403" s="91" t="s">
        <v>746</v>
      </c>
      <c r="B403" s="92" t="s">
        <v>747</v>
      </c>
      <c r="C403" s="57" t="s">
        <v>748</v>
      </c>
      <c r="D403" s="96" t="s">
        <v>529</v>
      </c>
      <c r="E403" s="94">
        <v>1</v>
      </c>
      <c r="F403" s="143"/>
      <c r="G403" s="136"/>
    </row>
    <row r="404" spans="1:7" ht="25.5" customHeight="1">
      <c r="A404" s="91" t="s">
        <v>749</v>
      </c>
      <c r="B404" s="92" t="s">
        <v>750</v>
      </c>
      <c r="C404" s="57" t="s">
        <v>751</v>
      </c>
      <c r="D404" s="96" t="s">
        <v>529</v>
      </c>
      <c r="E404" s="94">
        <v>1</v>
      </c>
      <c r="F404" s="143"/>
      <c r="G404" s="136"/>
    </row>
    <row r="405" spans="1:7" ht="25.5" customHeight="1">
      <c r="A405" s="91" t="s">
        <v>752</v>
      </c>
      <c r="B405" s="92" t="s">
        <v>753</v>
      </c>
      <c r="C405" s="57" t="s">
        <v>754</v>
      </c>
      <c r="D405" s="96" t="s">
        <v>529</v>
      </c>
      <c r="E405" s="94">
        <v>1</v>
      </c>
      <c r="F405" s="143"/>
      <c r="G405" s="136"/>
    </row>
    <row r="406" spans="1:7" ht="25.5" customHeight="1">
      <c r="A406" s="91" t="s">
        <v>755</v>
      </c>
      <c r="B406" s="92" t="s">
        <v>756</v>
      </c>
      <c r="C406" s="57" t="s">
        <v>757</v>
      </c>
      <c r="D406" s="96" t="s">
        <v>529</v>
      </c>
      <c r="E406" s="94">
        <v>1</v>
      </c>
      <c r="F406" s="143"/>
      <c r="G406" s="136"/>
    </row>
    <row r="407" spans="1:7" ht="25.5" customHeight="1">
      <c r="A407" s="91" t="s">
        <v>758</v>
      </c>
      <c r="B407" s="92" t="s">
        <v>759</v>
      </c>
      <c r="C407" s="57" t="s">
        <v>742</v>
      </c>
      <c r="D407" s="96" t="s">
        <v>529</v>
      </c>
      <c r="E407" s="94">
        <v>1</v>
      </c>
      <c r="F407" s="143"/>
      <c r="G407" s="136"/>
    </row>
    <row r="408" spans="1:7" ht="25.5" customHeight="1">
      <c r="A408" s="91" t="s">
        <v>760</v>
      </c>
      <c r="B408" s="92" t="s">
        <v>761</v>
      </c>
      <c r="C408" s="57" t="s">
        <v>762</v>
      </c>
      <c r="D408" s="96" t="s">
        <v>529</v>
      </c>
      <c r="E408" s="94">
        <v>1</v>
      </c>
      <c r="F408" s="143"/>
      <c r="G408" s="136"/>
    </row>
    <row r="409" spans="1:7" ht="25.5" customHeight="1">
      <c r="A409" s="91"/>
      <c r="B409" s="92"/>
      <c r="C409" s="57"/>
      <c r="D409" s="96"/>
      <c r="E409" s="94"/>
      <c r="F409" s="143"/>
      <c r="G409" s="136"/>
    </row>
    <row r="410" spans="1:7" ht="25.5" customHeight="1">
      <c r="A410" s="91"/>
      <c r="B410" s="92"/>
      <c r="C410" s="57"/>
      <c r="D410" s="96"/>
      <c r="E410" s="100"/>
      <c r="F410" s="142"/>
      <c r="G410" s="136"/>
    </row>
    <row r="411" spans="1:7" ht="25.5" customHeight="1">
      <c r="A411" s="99"/>
      <c r="B411" s="92"/>
      <c r="C411" s="84"/>
      <c r="D411" s="93"/>
      <c r="E411" s="94"/>
      <c r="F411" s="142"/>
      <c r="G411" s="136"/>
    </row>
    <row r="412" spans="1:7" ht="25.5" customHeight="1">
      <c r="A412" s="91" t="s">
        <v>763</v>
      </c>
      <c r="B412" s="95" t="s">
        <v>764</v>
      </c>
      <c r="C412" s="84" t="s">
        <v>632</v>
      </c>
      <c r="D412" s="93"/>
      <c r="E412" s="94"/>
      <c r="F412" s="142"/>
      <c r="G412" s="136"/>
    </row>
    <row r="413" spans="1:7" ht="25.5" customHeight="1">
      <c r="A413" s="91"/>
      <c r="B413" s="95"/>
      <c r="C413" s="84"/>
      <c r="D413" s="93"/>
      <c r="E413" s="94"/>
      <c r="F413" s="142"/>
      <c r="G413" s="136"/>
    </row>
    <row r="414" spans="1:7" ht="25.5" customHeight="1">
      <c r="A414" s="91" t="s">
        <v>765</v>
      </c>
      <c r="B414" s="95" t="s">
        <v>766</v>
      </c>
      <c r="C414" s="84" t="s">
        <v>767</v>
      </c>
      <c r="D414" s="93"/>
      <c r="E414" s="94"/>
      <c r="F414" s="142"/>
      <c r="G414" s="136"/>
    </row>
    <row r="415" spans="1:7" ht="25.5" customHeight="1">
      <c r="A415" s="99"/>
      <c r="B415" s="92"/>
      <c r="C415" s="84"/>
      <c r="D415" s="93"/>
      <c r="E415" s="94"/>
      <c r="F415" s="142"/>
      <c r="G415" s="136"/>
    </row>
    <row r="416" spans="1:7" ht="38.25">
      <c r="A416" s="91" t="s">
        <v>768</v>
      </c>
      <c r="B416" s="92" t="s">
        <v>769</v>
      </c>
      <c r="C416" s="57" t="s">
        <v>770</v>
      </c>
      <c r="D416" s="96" t="s">
        <v>529</v>
      </c>
      <c r="E416" s="94">
        <v>5</v>
      </c>
      <c r="F416" s="143"/>
      <c r="G416" s="136"/>
    </row>
    <row r="417" spans="1:7" ht="38.25">
      <c r="A417" s="91" t="s">
        <v>771</v>
      </c>
      <c r="B417" s="92" t="s">
        <v>772</v>
      </c>
      <c r="C417" s="57" t="s">
        <v>773</v>
      </c>
      <c r="D417" s="96" t="s">
        <v>529</v>
      </c>
      <c r="E417" s="94">
        <v>1</v>
      </c>
      <c r="F417" s="143"/>
      <c r="G417" s="136"/>
    </row>
    <row r="418" spans="1:7" ht="38.25">
      <c r="A418" s="91" t="s">
        <v>774</v>
      </c>
      <c r="B418" s="92" t="s">
        <v>775</v>
      </c>
      <c r="C418" s="57" t="s">
        <v>776</v>
      </c>
      <c r="D418" s="96" t="s">
        <v>529</v>
      </c>
      <c r="E418" s="94">
        <v>2</v>
      </c>
      <c r="F418" s="143"/>
      <c r="G418" s="136"/>
    </row>
    <row r="419" spans="1:7" ht="38.25">
      <c r="A419" s="91" t="s">
        <v>777</v>
      </c>
      <c r="B419" s="92" t="s">
        <v>778</v>
      </c>
      <c r="C419" s="57" t="s">
        <v>779</v>
      </c>
      <c r="D419" s="96" t="s">
        <v>529</v>
      </c>
      <c r="E419" s="94">
        <v>4</v>
      </c>
      <c r="F419" s="143"/>
      <c r="G419" s="136"/>
    </row>
    <row r="420" spans="1:7" ht="38.25">
      <c r="A420" s="91" t="s">
        <v>780</v>
      </c>
      <c r="B420" s="92" t="s">
        <v>781</v>
      </c>
      <c r="C420" s="57" t="s">
        <v>782</v>
      </c>
      <c r="D420" s="96" t="s">
        <v>529</v>
      </c>
      <c r="E420" s="94">
        <v>4</v>
      </c>
      <c r="F420" s="143"/>
      <c r="G420" s="136"/>
    </row>
    <row r="421" spans="1:7" ht="38.25">
      <c r="A421" s="91" t="s">
        <v>783</v>
      </c>
      <c r="B421" s="92" t="s">
        <v>784</v>
      </c>
      <c r="C421" s="57" t="s">
        <v>785</v>
      </c>
      <c r="D421" s="96" t="s">
        <v>529</v>
      </c>
      <c r="E421" s="94">
        <v>4</v>
      </c>
      <c r="F421" s="143"/>
      <c r="G421" s="136"/>
    </row>
    <row r="422" spans="1:7" ht="38.25">
      <c r="A422" s="91" t="s">
        <v>786</v>
      </c>
      <c r="B422" s="92" t="s">
        <v>787</v>
      </c>
      <c r="C422" s="57" t="s">
        <v>788</v>
      </c>
      <c r="D422" s="96" t="s">
        <v>529</v>
      </c>
      <c r="E422" s="94">
        <v>1</v>
      </c>
      <c r="F422" s="143"/>
      <c r="G422" s="136"/>
    </row>
    <row r="423" spans="1:7" ht="38.25">
      <c r="A423" s="91" t="s">
        <v>789</v>
      </c>
      <c r="B423" s="92" t="s">
        <v>790</v>
      </c>
      <c r="C423" s="57" t="s">
        <v>791</v>
      </c>
      <c r="D423" s="96" t="s">
        <v>529</v>
      </c>
      <c r="E423" s="94">
        <v>4</v>
      </c>
      <c r="F423" s="143"/>
      <c r="G423" s="136"/>
    </row>
    <row r="424" spans="1:7" ht="38.25">
      <c r="A424" s="91" t="s">
        <v>792</v>
      </c>
      <c r="B424" s="92" t="s">
        <v>793</v>
      </c>
      <c r="C424" s="57" t="s">
        <v>794</v>
      </c>
      <c r="D424" s="96" t="s">
        <v>529</v>
      </c>
      <c r="E424" s="94">
        <v>2</v>
      </c>
      <c r="F424" s="143"/>
      <c r="G424" s="136"/>
    </row>
    <row r="425" spans="1:7" ht="38.25">
      <c r="A425" s="91" t="s">
        <v>795</v>
      </c>
      <c r="B425" s="92" t="s">
        <v>796</v>
      </c>
      <c r="C425" s="57" t="s">
        <v>797</v>
      </c>
      <c r="D425" s="96" t="s">
        <v>529</v>
      </c>
      <c r="E425" s="94">
        <v>3</v>
      </c>
      <c r="F425" s="143"/>
      <c r="G425" s="136"/>
    </row>
    <row r="426" spans="1:7" ht="38.25">
      <c r="A426" s="91" t="s">
        <v>798</v>
      </c>
      <c r="B426" s="92" t="s">
        <v>799</v>
      </c>
      <c r="C426" s="57" t="s">
        <v>800</v>
      </c>
      <c r="D426" s="96" t="s">
        <v>529</v>
      </c>
      <c r="E426" s="94">
        <v>2</v>
      </c>
      <c r="F426" s="143"/>
      <c r="G426" s="136"/>
    </row>
    <row r="427" spans="1:7" ht="38.25">
      <c r="A427" s="91" t="s">
        <v>801</v>
      </c>
      <c r="B427" s="92" t="s">
        <v>802</v>
      </c>
      <c r="C427" s="57" t="s">
        <v>803</v>
      </c>
      <c r="D427" s="96" t="s">
        <v>529</v>
      </c>
      <c r="E427" s="94">
        <v>1</v>
      </c>
      <c r="F427" s="143"/>
      <c r="G427" s="136"/>
    </row>
    <row r="428" spans="1:7" ht="38.25">
      <c r="A428" s="91" t="s">
        <v>804</v>
      </c>
      <c r="B428" s="92" t="s">
        <v>805</v>
      </c>
      <c r="C428" s="57" t="s">
        <v>806</v>
      </c>
      <c r="D428" s="96" t="s">
        <v>529</v>
      </c>
      <c r="E428" s="94">
        <v>1</v>
      </c>
      <c r="F428" s="143"/>
      <c r="G428" s="136"/>
    </row>
    <row r="429" spans="1:7" ht="38.25">
      <c r="A429" s="91" t="s">
        <v>807</v>
      </c>
      <c r="B429" s="92" t="s">
        <v>808</v>
      </c>
      <c r="C429" s="57" t="s">
        <v>800</v>
      </c>
      <c r="D429" s="96" t="s">
        <v>529</v>
      </c>
      <c r="E429" s="94">
        <v>1</v>
      </c>
      <c r="F429" s="143"/>
      <c r="G429" s="136"/>
    </row>
    <row r="430" spans="1:7" ht="38.25">
      <c r="A430" s="91" t="s">
        <v>809</v>
      </c>
      <c r="B430" s="92" t="s">
        <v>810</v>
      </c>
      <c r="C430" s="57" t="s">
        <v>811</v>
      </c>
      <c r="D430" s="96" t="s">
        <v>529</v>
      </c>
      <c r="E430" s="94">
        <v>1</v>
      </c>
      <c r="F430" s="143"/>
      <c r="G430" s="136"/>
    </row>
    <row r="431" spans="1:7" ht="38.25">
      <c r="A431" s="91" t="s">
        <v>812</v>
      </c>
      <c r="B431" s="92" t="s">
        <v>813</v>
      </c>
      <c r="C431" s="57" t="s">
        <v>814</v>
      </c>
      <c r="D431" s="96" t="s">
        <v>529</v>
      </c>
      <c r="E431" s="94">
        <v>1</v>
      </c>
      <c r="F431" s="143"/>
      <c r="G431" s="136"/>
    </row>
    <row r="432" spans="1:7" ht="38.25">
      <c r="A432" s="91" t="s">
        <v>815</v>
      </c>
      <c r="B432" s="92" t="s">
        <v>816</v>
      </c>
      <c r="C432" s="57" t="s">
        <v>817</v>
      </c>
      <c r="D432" s="96" t="s">
        <v>529</v>
      </c>
      <c r="E432" s="94">
        <v>1</v>
      </c>
      <c r="F432" s="143"/>
      <c r="G432" s="136"/>
    </row>
    <row r="433" spans="1:7" ht="38.25">
      <c r="A433" s="91" t="s">
        <v>818</v>
      </c>
      <c r="B433" s="92" t="s">
        <v>819</v>
      </c>
      <c r="C433" s="57" t="s">
        <v>820</v>
      </c>
      <c r="D433" s="96" t="s">
        <v>529</v>
      </c>
      <c r="E433" s="94">
        <v>1</v>
      </c>
      <c r="F433" s="143"/>
      <c r="G433" s="136"/>
    </row>
    <row r="434" spans="1:7" ht="25.5" customHeight="1">
      <c r="A434" s="99"/>
      <c r="B434" s="92"/>
      <c r="C434" s="84"/>
      <c r="D434" s="93"/>
      <c r="E434" s="94"/>
      <c r="F434" s="142"/>
      <c r="G434" s="136"/>
    </row>
    <row r="435" spans="1:7" ht="25.5" customHeight="1">
      <c r="A435" s="99"/>
      <c r="B435" s="92"/>
      <c r="C435" s="84"/>
      <c r="D435" s="93"/>
      <c r="E435" s="94"/>
      <c r="F435" s="142"/>
      <c r="G435" s="136"/>
    </row>
    <row r="436" spans="1:7" ht="25.5" customHeight="1">
      <c r="A436" s="91" t="s">
        <v>821</v>
      </c>
      <c r="B436" s="95" t="s">
        <v>822</v>
      </c>
      <c r="C436" s="84" t="s">
        <v>823</v>
      </c>
      <c r="D436" s="93"/>
      <c r="E436" s="94"/>
      <c r="F436" s="142"/>
      <c r="G436" s="136"/>
    </row>
    <row r="437" spans="1:7" ht="25.5" customHeight="1">
      <c r="A437" s="91"/>
      <c r="B437" s="92"/>
      <c r="C437" s="84"/>
      <c r="D437" s="101"/>
      <c r="E437" s="102"/>
      <c r="F437" s="142"/>
      <c r="G437" s="136"/>
    </row>
    <row r="438" spans="1:7" ht="25.5" customHeight="1">
      <c r="A438" s="91" t="s">
        <v>824</v>
      </c>
      <c r="B438" s="95" t="s">
        <v>825</v>
      </c>
      <c r="C438" s="84" t="s">
        <v>826</v>
      </c>
      <c r="D438" s="96"/>
      <c r="E438" s="94"/>
      <c r="F438" s="143"/>
      <c r="G438" s="136"/>
    </row>
    <row r="439" spans="1:7" ht="25.5" customHeight="1">
      <c r="A439" s="91"/>
      <c r="B439" s="92"/>
      <c r="C439" s="57"/>
      <c r="D439" s="96"/>
      <c r="E439" s="94"/>
      <c r="F439" s="143"/>
      <c r="G439" s="136"/>
    </row>
    <row r="440" spans="1:7" ht="25.5" customHeight="1">
      <c r="A440" s="91" t="s">
        <v>827</v>
      </c>
      <c r="B440" s="95" t="s">
        <v>828</v>
      </c>
      <c r="C440" s="84" t="s">
        <v>829</v>
      </c>
      <c r="D440" s="96"/>
      <c r="E440" s="94"/>
      <c r="F440" s="143"/>
      <c r="G440" s="136"/>
    </row>
    <row r="441" spans="1:7" ht="25.5" customHeight="1">
      <c r="A441" s="91"/>
      <c r="B441" s="92"/>
      <c r="C441" s="57"/>
      <c r="D441" s="96"/>
      <c r="E441" s="94"/>
      <c r="F441" s="143"/>
      <c r="G441" s="136"/>
    </row>
    <row r="442" spans="1:7" ht="51">
      <c r="A442" s="91" t="s">
        <v>830</v>
      </c>
      <c r="B442" s="92" t="s">
        <v>831</v>
      </c>
      <c r="C442" s="57" t="s">
        <v>832</v>
      </c>
      <c r="D442" s="96" t="s">
        <v>529</v>
      </c>
      <c r="E442" s="94">
        <v>227</v>
      </c>
      <c r="F442" s="143"/>
      <c r="G442" s="136"/>
    </row>
    <row r="443" spans="1:7" ht="51">
      <c r="A443" s="91" t="s">
        <v>833</v>
      </c>
      <c r="B443" s="92" t="s">
        <v>834</v>
      </c>
      <c r="C443" s="57" t="s">
        <v>835</v>
      </c>
      <c r="D443" s="96" t="s">
        <v>529</v>
      </c>
      <c r="E443" s="94">
        <v>4</v>
      </c>
      <c r="F443" s="143"/>
      <c r="G443" s="136"/>
    </row>
    <row r="444" spans="1:7" ht="51">
      <c r="A444" s="91" t="s">
        <v>836</v>
      </c>
      <c r="B444" s="92" t="s">
        <v>837</v>
      </c>
      <c r="C444" s="57" t="s">
        <v>838</v>
      </c>
      <c r="D444" s="96" t="s">
        <v>529</v>
      </c>
      <c r="E444" s="94">
        <v>15</v>
      </c>
      <c r="F444" s="143"/>
      <c r="G444" s="136"/>
    </row>
    <row r="445" spans="1:7" ht="51">
      <c r="A445" s="91" t="s">
        <v>839</v>
      </c>
      <c r="B445" s="92" t="s">
        <v>840</v>
      </c>
      <c r="C445" s="57" t="s">
        <v>841</v>
      </c>
      <c r="D445" s="96" t="s">
        <v>529</v>
      </c>
      <c r="E445" s="94">
        <v>22</v>
      </c>
      <c r="F445" s="143"/>
      <c r="G445" s="136"/>
    </row>
    <row r="446" spans="1:7" ht="51">
      <c r="A446" s="91" t="s">
        <v>842</v>
      </c>
      <c r="B446" s="92" t="s">
        <v>843</v>
      </c>
      <c r="C446" s="57" t="s">
        <v>844</v>
      </c>
      <c r="D446" s="96" t="s">
        <v>529</v>
      </c>
      <c r="E446" s="94">
        <v>19</v>
      </c>
      <c r="F446" s="143"/>
      <c r="G446" s="136"/>
    </row>
    <row r="447" spans="1:7" ht="51">
      <c r="A447" s="91" t="s">
        <v>845</v>
      </c>
      <c r="B447" s="92" t="s">
        <v>846</v>
      </c>
      <c r="C447" s="57" t="s">
        <v>847</v>
      </c>
      <c r="D447" s="96" t="s">
        <v>529</v>
      </c>
      <c r="E447" s="94">
        <v>32</v>
      </c>
      <c r="F447" s="143"/>
      <c r="G447" s="136"/>
    </row>
    <row r="448" spans="1:7" ht="25.5" customHeight="1">
      <c r="A448" s="91"/>
      <c r="B448" s="92"/>
      <c r="C448" s="57"/>
      <c r="D448" s="96"/>
      <c r="E448" s="94"/>
      <c r="F448" s="143"/>
      <c r="G448" s="136"/>
    </row>
    <row r="449" spans="1:7" ht="25.5" customHeight="1">
      <c r="A449" s="91" t="s">
        <v>848</v>
      </c>
      <c r="B449" s="95" t="s">
        <v>849</v>
      </c>
      <c r="C449" s="84" t="s">
        <v>850</v>
      </c>
      <c r="D449" s="96"/>
      <c r="E449" s="94"/>
      <c r="F449" s="143"/>
      <c r="G449" s="136"/>
    </row>
    <row r="450" spans="1:7" ht="25.5" customHeight="1">
      <c r="A450" s="91"/>
      <c r="B450" s="92"/>
      <c r="C450" s="57"/>
      <c r="D450" s="96"/>
      <c r="E450" s="94"/>
      <c r="F450" s="143"/>
      <c r="G450" s="136"/>
    </row>
    <row r="451" spans="1:7" ht="38.25">
      <c r="A451" s="91" t="s">
        <v>851</v>
      </c>
      <c r="B451" s="92" t="s">
        <v>852</v>
      </c>
      <c r="C451" s="57" t="s">
        <v>853</v>
      </c>
      <c r="D451" s="96" t="s">
        <v>529</v>
      </c>
      <c r="E451" s="94">
        <v>1</v>
      </c>
      <c r="F451" s="143"/>
      <c r="G451" s="136"/>
    </row>
    <row r="452" spans="1:7" ht="38.25">
      <c r="A452" s="91" t="s">
        <v>851</v>
      </c>
      <c r="B452" s="92" t="s">
        <v>854</v>
      </c>
      <c r="C452" s="57" t="s">
        <v>855</v>
      </c>
      <c r="D452" s="96" t="s">
        <v>529</v>
      </c>
      <c r="E452" s="94">
        <v>2</v>
      </c>
      <c r="F452" s="143"/>
      <c r="G452" s="136"/>
    </row>
    <row r="453" spans="1:7" ht="25.5" customHeight="1">
      <c r="A453" s="91"/>
      <c r="B453" s="92"/>
      <c r="C453" s="57"/>
      <c r="D453" s="96"/>
      <c r="E453" s="94"/>
      <c r="F453" s="143"/>
      <c r="G453" s="136"/>
    </row>
    <row r="454" spans="1:7" ht="25.5" customHeight="1">
      <c r="A454" s="91" t="s">
        <v>856</v>
      </c>
      <c r="B454" s="95" t="s">
        <v>857</v>
      </c>
      <c r="C454" s="84" t="s">
        <v>858</v>
      </c>
      <c r="D454" s="96"/>
      <c r="E454" s="94"/>
      <c r="F454" s="143"/>
      <c r="G454" s="136"/>
    </row>
    <row r="455" spans="1:7" ht="25.5" customHeight="1">
      <c r="A455" s="91"/>
      <c r="B455" s="92"/>
      <c r="C455" s="84"/>
      <c r="D455" s="96"/>
      <c r="E455" s="94"/>
      <c r="F455" s="143"/>
      <c r="G455" s="136"/>
    </row>
    <row r="456" spans="1:7" ht="25.5" customHeight="1">
      <c r="A456" s="91" t="s">
        <v>859</v>
      </c>
      <c r="B456" s="95" t="s">
        <v>860</v>
      </c>
      <c r="C456" s="84" t="s">
        <v>861</v>
      </c>
      <c r="D456" s="96"/>
      <c r="E456" s="94"/>
      <c r="F456" s="143"/>
      <c r="G456" s="136"/>
    </row>
    <row r="457" spans="1:7" ht="25.5" customHeight="1">
      <c r="A457" s="91" t="s">
        <v>862</v>
      </c>
      <c r="B457" s="92" t="s">
        <v>863</v>
      </c>
      <c r="C457" s="57" t="s">
        <v>864</v>
      </c>
      <c r="D457" s="96" t="s">
        <v>84</v>
      </c>
      <c r="E457" s="94">
        <v>334</v>
      </c>
      <c r="F457" s="143"/>
      <c r="G457" s="136"/>
    </row>
    <row r="458" spans="1:7" ht="25.5" customHeight="1">
      <c r="A458" s="91" t="s">
        <v>865</v>
      </c>
      <c r="B458" s="95" t="s">
        <v>866</v>
      </c>
      <c r="C458" s="84" t="s">
        <v>867</v>
      </c>
      <c r="D458" s="96"/>
      <c r="E458" s="94"/>
      <c r="F458" s="143"/>
      <c r="G458" s="136"/>
    </row>
    <row r="459" spans="1:7" ht="25.5" customHeight="1">
      <c r="A459" s="91" t="s">
        <v>868</v>
      </c>
      <c r="B459" s="92" t="s">
        <v>869</v>
      </c>
      <c r="C459" s="57" t="s">
        <v>870</v>
      </c>
      <c r="D459" s="96" t="s">
        <v>84</v>
      </c>
      <c r="E459" s="94">
        <v>314</v>
      </c>
      <c r="F459" s="143"/>
      <c r="G459" s="136"/>
    </row>
    <row r="460" spans="1:7" ht="25.5" customHeight="1">
      <c r="A460" s="91"/>
      <c r="B460" s="92"/>
      <c r="C460" s="57"/>
      <c r="D460" s="96"/>
      <c r="E460" s="94"/>
      <c r="F460" s="142"/>
      <c r="G460" s="136"/>
    </row>
    <row r="461" spans="1:7" ht="25.5" customHeight="1">
      <c r="A461" s="91" t="s">
        <v>871</v>
      </c>
      <c r="B461" s="95" t="s">
        <v>872</v>
      </c>
      <c r="C461" s="84" t="s">
        <v>873</v>
      </c>
      <c r="D461" s="93"/>
      <c r="E461" s="94"/>
      <c r="F461" s="142"/>
      <c r="G461" s="136"/>
    </row>
    <row r="462" spans="1:7" ht="25.5" customHeight="1">
      <c r="A462" s="91"/>
      <c r="B462" s="92"/>
      <c r="C462" s="84"/>
      <c r="D462" s="93"/>
      <c r="E462" s="94"/>
      <c r="F462" s="142"/>
      <c r="G462" s="136"/>
    </row>
    <row r="463" spans="1:7" ht="25.5" customHeight="1">
      <c r="A463" s="91" t="s">
        <v>874</v>
      </c>
      <c r="B463" s="95" t="s">
        <v>875</v>
      </c>
      <c r="C463" s="84" t="s">
        <v>876</v>
      </c>
      <c r="D463" s="93"/>
      <c r="E463" s="94"/>
      <c r="F463" s="142"/>
      <c r="G463" s="136"/>
    </row>
    <row r="464" spans="1:7" ht="63.75">
      <c r="A464" s="91" t="s">
        <v>877</v>
      </c>
      <c r="B464" s="92" t="s">
        <v>878</v>
      </c>
      <c r="C464" s="57" t="s">
        <v>879</v>
      </c>
      <c r="D464" s="96" t="s">
        <v>50</v>
      </c>
      <c r="E464" s="94">
        <v>28500</v>
      </c>
      <c r="F464" s="143"/>
      <c r="G464" s="136"/>
    </row>
    <row r="465" spans="1:7" ht="25.5" customHeight="1">
      <c r="A465" s="91" t="s">
        <v>880</v>
      </c>
      <c r="B465" s="95" t="s">
        <v>881</v>
      </c>
      <c r="C465" s="84" t="s">
        <v>882</v>
      </c>
      <c r="D465" s="93"/>
      <c r="E465" s="94"/>
      <c r="F465" s="142"/>
      <c r="G465" s="136"/>
    </row>
    <row r="466" spans="1:7" ht="51">
      <c r="A466" s="91" t="s">
        <v>883</v>
      </c>
      <c r="B466" s="92" t="s">
        <v>884</v>
      </c>
      <c r="C466" s="57" t="s">
        <v>885</v>
      </c>
      <c r="D466" s="96" t="s">
        <v>50</v>
      </c>
      <c r="E466" s="94">
        <v>2550</v>
      </c>
      <c r="F466" s="143"/>
      <c r="G466" s="136"/>
    </row>
    <row r="467" spans="1:7" ht="25.5" customHeight="1">
      <c r="A467" s="91"/>
      <c r="B467" s="92"/>
      <c r="C467" s="84"/>
      <c r="D467" s="93"/>
      <c r="E467" s="94"/>
      <c r="F467" s="142"/>
      <c r="G467" s="136"/>
    </row>
    <row r="468" spans="1:7" ht="25.5" customHeight="1">
      <c r="A468" s="91" t="s">
        <v>886</v>
      </c>
      <c r="B468" s="95" t="s">
        <v>887</v>
      </c>
      <c r="C468" s="84" t="s">
        <v>888</v>
      </c>
      <c r="D468" s="93"/>
      <c r="E468" s="94"/>
      <c r="F468" s="142"/>
      <c r="G468" s="136"/>
    </row>
    <row r="469" spans="1:7" ht="25.5" customHeight="1">
      <c r="A469" s="91"/>
      <c r="B469" s="92"/>
      <c r="C469" s="84"/>
      <c r="D469" s="93"/>
      <c r="E469" s="94"/>
      <c r="F469" s="142"/>
      <c r="G469" s="136"/>
    </row>
    <row r="470" spans="1:7" ht="25.5" customHeight="1">
      <c r="A470" s="91" t="s">
        <v>889</v>
      </c>
      <c r="B470" s="95" t="s">
        <v>890</v>
      </c>
      <c r="C470" s="84" t="s">
        <v>891</v>
      </c>
      <c r="D470" s="93"/>
      <c r="E470" s="94"/>
      <c r="F470" s="142"/>
      <c r="G470" s="136"/>
    </row>
    <row r="471" spans="1:7" ht="25.5" customHeight="1">
      <c r="A471" s="91"/>
      <c r="B471" s="92"/>
      <c r="C471" s="84"/>
      <c r="D471" s="93"/>
      <c r="E471" s="94"/>
      <c r="F471" s="142"/>
      <c r="G471" s="136"/>
    </row>
    <row r="472" spans="1:7" ht="25.5" customHeight="1">
      <c r="A472" s="91" t="s">
        <v>892</v>
      </c>
      <c r="B472" s="95" t="s">
        <v>893</v>
      </c>
      <c r="C472" s="84" t="s">
        <v>894</v>
      </c>
      <c r="D472" s="93"/>
      <c r="E472" s="94"/>
      <c r="F472" s="142"/>
      <c r="G472" s="136"/>
    </row>
    <row r="473" spans="1:7" ht="51">
      <c r="A473" s="91" t="s">
        <v>895</v>
      </c>
      <c r="B473" s="92" t="s">
        <v>896</v>
      </c>
      <c r="C473" s="57" t="s">
        <v>897</v>
      </c>
      <c r="D473" s="96" t="s">
        <v>50</v>
      </c>
      <c r="E473" s="94">
        <v>55</v>
      </c>
      <c r="F473" s="143"/>
      <c r="G473" s="136"/>
    </row>
    <row r="474" spans="1:7" ht="25.5" customHeight="1">
      <c r="A474" s="91" t="s">
        <v>898</v>
      </c>
      <c r="B474" s="92" t="s">
        <v>899</v>
      </c>
      <c r="C474" s="57" t="s">
        <v>900</v>
      </c>
      <c r="D474" s="96" t="s">
        <v>50</v>
      </c>
      <c r="E474" s="94">
        <v>2100</v>
      </c>
      <c r="F474" s="143"/>
      <c r="G474" s="136"/>
    </row>
    <row r="475" spans="1:7" ht="25.5" customHeight="1">
      <c r="A475" s="91" t="s">
        <v>901</v>
      </c>
      <c r="B475" s="92" t="s">
        <v>902</v>
      </c>
      <c r="C475" s="57" t="s">
        <v>903</v>
      </c>
      <c r="D475" s="96" t="s">
        <v>50</v>
      </c>
      <c r="E475" s="94">
        <v>1800</v>
      </c>
      <c r="F475" s="143"/>
      <c r="G475" s="136"/>
    </row>
    <row r="476" spans="1:7" ht="25.5" customHeight="1">
      <c r="A476" s="91"/>
      <c r="B476" s="92"/>
      <c r="C476" s="57"/>
      <c r="D476" s="96"/>
      <c r="E476" s="94"/>
      <c r="F476" s="143"/>
      <c r="G476" s="136"/>
    </row>
    <row r="477" spans="1:7" ht="25.5" customHeight="1">
      <c r="A477" s="91" t="s">
        <v>904</v>
      </c>
      <c r="B477" s="95" t="s">
        <v>905</v>
      </c>
      <c r="C477" s="84" t="s">
        <v>906</v>
      </c>
      <c r="D477" s="96"/>
      <c r="E477" s="94"/>
      <c r="F477" s="143"/>
      <c r="G477" s="136"/>
    </row>
    <row r="478" spans="1:7" ht="25.5" customHeight="1">
      <c r="A478" s="91" t="s">
        <v>907</v>
      </c>
      <c r="B478" s="92" t="s">
        <v>908</v>
      </c>
      <c r="C478" s="57" t="s">
        <v>909</v>
      </c>
      <c r="D478" s="96" t="s">
        <v>50</v>
      </c>
      <c r="E478" s="94">
        <v>22500</v>
      </c>
      <c r="F478" s="143"/>
      <c r="G478" s="136"/>
    </row>
    <row r="479" spans="1:7" ht="25.5" customHeight="1">
      <c r="A479" s="91" t="s">
        <v>910</v>
      </c>
      <c r="B479" s="92" t="s">
        <v>911</v>
      </c>
      <c r="C479" s="57" t="s">
        <v>912</v>
      </c>
      <c r="D479" s="96" t="s">
        <v>50</v>
      </c>
      <c r="E479" s="94">
        <v>1820</v>
      </c>
      <c r="F479" s="143"/>
      <c r="G479" s="136"/>
    </row>
    <row r="480" spans="1:7" ht="25.5" customHeight="1">
      <c r="A480" s="91" t="s">
        <v>913</v>
      </c>
      <c r="B480" s="92" t="s">
        <v>914</v>
      </c>
      <c r="C480" s="57" t="s">
        <v>915</v>
      </c>
      <c r="D480" s="96" t="s">
        <v>50</v>
      </c>
      <c r="E480" s="94">
        <v>550</v>
      </c>
      <c r="F480" s="143"/>
      <c r="G480" s="136"/>
    </row>
    <row r="481" spans="1:7" ht="25.5" customHeight="1">
      <c r="A481" s="91" t="s">
        <v>916</v>
      </c>
      <c r="B481" s="92" t="s">
        <v>917</v>
      </c>
      <c r="C481" s="57" t="s">
        <v>918</v>
      </c>
      <c r="D481" s="96" t="s">
        <v>50</v>
      </c>
      <c r="E481" s="94">
        <v>1500</v>
      </c>
      <c r="F481" s="143"/>
      <c r="G481" s="136"/>
    </row>
    <row r="482" spans="1:7" ht="25.5" customHeight="1">
      <c r="A482" s="91"/>
      <c r="B482" s="92"/>
      <c r="C482" s="57"/>
      <c r="D482" s="96"/>
      <c r="E482" s="94"/>
      <c r="F482" s="143"/>
      <c r="G482" s="136"/>
    </row>
    <row r="483" spans="1:7" ht="25.5" customHeight="1">
      <c r="A483" s="91" t="s">
        <v>919</v>
      </c>
      <c r="B483" s="95" t="s">
        <v>920</v>
      </c>
      <c r="C483" s="84" t="s">
        <v>921</v>
      </c>
      <c r="D483" s="93"/>
      <c r="E483" s="94"/>
      <c r="F483" s="142"/>
      <c r="G483" s="136"/>
    </row>
    <row r="484" spans="1:7" ht="25.5" customHeight="1">
      <c r="A484" s="91"/>
      <c r="B484" s="92"/>
      <c r="C484" s="84"/>
      <c r="D484" s="93"/>
      <c r="E484" s="94"/>
      <c r="F484" s="142"/>
      <c r="G484" s="136"/>
    </row>
    <row r="485" spans="1:7" ht="25.5" customHeight="1">
      <c r="A485" s="91" t="s">
        <v>922</v>
      </c>
      <c r="B485" s="92" t="s">
        <v>923</v>
      </c>
      <c r="C485" s="57" t="s">
        <v>924</v>
      </c>
      <c r="D485" s="96" t="s">
        <v>50</v>
      </c>
      <c r="E485" s="94">
        <v>131100</v>
      </c>
      <c r="F485" s="143"/>
      <c r="G485" s="136"/>
    </row>
    <row r="486" spans="1:7" ht="25.5" customHeight="1">
      <c r="A486" s="91" t="s">
        <v>925</v>
      </c>
      <c r="B486" s="92" t="s">
        <v>926</v>
      </c>
      <c r="C486" s="57" t="s">
        <v>927</v>
      </c>
      <c r="D486" s="96" t="s">
        <v>50</v>
      </c>
      <c r="E486" s="94">
        <v>8400</v>
      </c>
      <c r="F486" s="143"/>
      <c r="G486" s="136"/>
    </row>
    <row r="487" spans="1:7" ht="25.5" customHeight="1">
      <c r="A487" s="91"/>
      <c r="B487" s="92"/>
      <c r="C487" s="57"/>
      <c r="D487" s="96"/>
      <c r="E487" s="94"/>
      <c r="F487" s="143"/>
      <c r="G487" s="136"/>
    </row>
    <row r="488" spans="1:7" ht="25.5" customHeight="1">
      <c r="A488" s="91" t="s">
        <v>928</v>
      </c>
      <c r="B488" s="95" t="s">
        <v>929</v>
      </c>
      <c r="C488" s="84" t="s">
        <v>930</v>
      </c>
      <c r="D488" s="93"/>
      <c r="E488" s="94"/>
      <c r="F488" s="143"/>
      <c r="G488" s="136"/>
    </row>
    <row r="489" spans="1:7" ht="25.5" customHeight="1">
      <c r="A489" s="91"/>
      <c r="B489" s="92"/>
      <c r="C489" s="84"/>
      <c r="D489" s="93"/>
      <c r="E489" s="94"/>
      <c r="F489" s="143"/>
      <c r="G489" s="136"/>
    </row>
    <row r="490" spans="1:7" ht="25.5" customHeight="1">
      <c r="A490" s="91" t="s">
        <v>931</v>
      </c>
      <c r="B490" s="92" t="s">
        <v>932</v>
      </c>
      <c r="C490" s="57" t="s">
        <v>933</v>
      </c>
      <c r="D490" s="96" t="s">
        <v>558</v>
      </c>
      <c r="E490" s="94">
        <v>1410</v>
      </c>
      <c r="F490" s="143"/>
      <c r="G490" s="136"/>
    </row>
    <row r="491" spans="1:7" ht="25.5" customHeight="1">
      <c r="A491" s="91"/>
      <c r="B491" s="92"/>
      <c r="C491" s="57"/>
      <c r="D491" s="96"/>
      <c r="E491" s="94"/>
      <c r="F491" s="143"/>
      <c r="G491" s="136"/>
    </row>
    <row r="492" spans="1:7" ht="25.5" customHeight="1">
      <c r="A492" s="91" t="s">
        <v>934</v>
      </c>
      <c r="B492" s="95" t="s">
        <v>935</v>
      </c>
      <c r="C492" s="84" t="s">
        <v>936</v>
      </c>
      <c r="D492" s="93"/>
      <c r="E492" s="94"/>
      <c r="F492" s="143"/>
      <c r="G492" s="136"/>
    </row>
    <row r="493" spans="1:7" ht="25.5" customHeight="1">
      <c r="A493" s="91"/>
      <c r="B493" s="92"/>
      <c r="C493" s="84"/>
      <c r="D493" s="93"/>
      <c r="E493" s="94"/>
      <c r="F493" s="143"/>
      <c r="G493" s="136"/>
    </row>
    <row r="494" spans="1:7" ht="25.5" customHeight="1">
      <c r="A494" s="91" t="s">
        <v>937</v>
      </c>
      <c r="B494" s="92" t="s">
        <v>938</v>
      </c>
      <c r="C494" s="57" t="s">
        <v>939</v>
      </c>
      <c r="D494" s="96" t="s">
        <v>558</v>
      </c>
      <c r="E494" s="94">
        <v>2930</v>
      </c>
      <c r="F494" s="143"/>
      <c r="G494" s="136"/>
    </row>
    <row r="495" spans="1:7" ht="25.5" customHeight="1">
      <c r="A495" s="91"/>
      <c r="B495" s="92"/>
      <c r="C495" s="57"/>
      <c r="D495" s="96"/>
      <c r="E495" s="94"/>
      <c r="F495" s="143"/>
      <c r="G495" s="136"/>
    </row>
    <row r="496" spans="1:7" ht="25.5" customHeight="1">
      <c r="A496" s="91" t="s">
        <v>940</v>
      </c>
      <c r="B496" s="95" t="s">
        <v>941</v>
      </c>
      <c r="C496" s="84" t="s">
        <v>942</v>
      </c>
      <c r="D496" s="93"/>
      <c r="E496" s="94"/>
      <c r="F496" s="143"/>
      <c r="G496" s="136"/>
    </row>
    <row r="497" spans="1:7" ht="25.5" customHeight="1">
      <c r="A497" s="91"/>
      <c r="B497" s="92"/>
      <c r="C497" s="84"/>
      <c r="D497" s="93"/>
      <c r="E497" s="94"/>
      <c r="F497" s="143"/>
      <c r="G497" s="136"/>
    </row>
    <row r="498" spans="1:7" ht="25.5" customHeight="1">
      <c r="A498" s="91" t="s">
        <v>943</v>
      </c>
      <c r="B498" s="92" t="s">
        <v>944</v>
      </c>
      <c r="C498" s="57" t="s">
        <v>945</v>
      </c>
      <c r="D498" s="96" t="s">
        <v>558</v>
      </c>
      <c r="E498" s="94">
        <v>220</v>
      </c>
      <c r="F498" s="143"/>
      <c r="G498" s="136"/>
    </row>
    <row r="499" spans="1:7" ht="25.5" customHeight="1">
      <c r="A499" s="91"/>
      <c r="B499" s="92"/>
      <c r="C499" s="57"/>
      <c r="D499" s="96"/>
      <c r="E499" s="94"/>
      <c r="F499" s="143"/>
      <c r="G499" s="136"/>
    </row>
    <row r="500" spans="1:7" ht="25.5" customHeight="1">
      <c r="A500" s="91" t="s">
        <v>946</v>
      </c>
      <c r="B500" s="95" t="s">
        <v>947</v>
      </c>
      <c r="C500" s="84" t="s">
        <v>948</v>
      </c>
      <c r="D500" s="96"/>
      <c r="E500" s="94"/>
      <c r="F500" s="143"/>
      <c r="G500" s="136"/>
    </row>
    <row r="501" spans="1:7" ht="25.5" customHeight="1">
      <c r="A501" s="91"/>
      <c r="B501" s="92"/>
      <c r="C501" s="84"/>
      <c r="D501" s="96"/>
      <c r="E501" s="94"/>
      <c r="F501" s="143"/>
      <c r="G501" s="136"/>
    </row>
    <row r="502" spans="1:7" ht="25.5" customHeight="1">
      <c r="A502" s="91" t="s">
        <v>949</v>
      </c>
      <c r="B502" s="92" t="s">
        <v>950</v>
      </c>
      <c r="C502" s="57" t="s">
        <v>951</v>
      </c>
      <c r="D502" s="96" t="s">
        <v>952</v>
      </c>
      <c r="E502" s="94">
        <v>1070</v>
      </c>
      <c r="F502" s="143"/>
      <c r="G502" s="136"/>
    </row>
    <row r="503" spans="1:7" ht="25.5" customHeight="1">
      <c r="A503" s="91" t="s">
        <v>953</v>
      </c>
      <c r="B503" s="92" t="s">
        <v>954</v>
      </c>
      <c r="C503" s="57" t="s">
        <v>955</v>
      </c>
      <c r="D503" s="96" t="s">
        <v>952</v>
      </c>
      <c r="E503" s="94">
        <v>1400</v>
      </c>
      <c r="F503" s="143"/>
      <c r="G503" s="136"/>
    </row>
    <row r="504" spans="1:7" ht="25.5" customHeight="1">
      <c r="A504" s="91"/>
      <c r="B504" s="92"/>
      <c r="C504" s="57"/>
      <c r="D504" s="96"/>
      <c r="E504" s="94"/>
      <c r="F504" s="143"/>
      <c r="G504" s="136"/>
    </row>
    <row r="505" spans="1:7" ht="25.5" customHeight="1">
      <c r="A505" s="91" t="s">
        <v>956</v>
      </c>
      <c r="B505" s="95" t="s">
        <v>957</v>
      </c>
      <c r="C505" s="84" t="s">
        <v>958</v>
      </c>
      <c r="D505" s="96"/>
      <c r="E505" s="94"/>
      <c r="F505" s="143"/>
      <c r="G505" s="136"/>
    </row>
    <row r="506" spans="1:7" ht="25.5" customHeight="1">
      <c r="A506" s="91"/>
      <c r="B506" s="92"/>
      <c r="C506" s="84"/>
      <c r="D506" s="96"/>
      <c r="E506" s="94"/>
      <c r="F506" s="143"/>
      <c r="G506" s="136"/>
    </row>
    <row r="507" spans="1:7" ht="25.5" customHeight="1">
      <c r="A507" s="91" t="s">
        <v>959</v>
      </c>
      <c r="B507" s="92" t="s">
        <v>960</v>
      </c>
      <c r="C507" s="57" t="s">
        <v>961</v>
      </c>
      <c r="D507" s="96" t="s">
        <v>962</v>
      </c>
      <c r="E507" s="94">
        <v>560</v>
      </c>
      <c r="F507" s="143"/>
      <c r="G507" s="136"/>
    </row>
    <row r="508" spans="1:7" ht="25.5" customHeight="1">
      <c r="A508" s="91" t="s">
        <v>959</v>
      </c>
      <c r="B508" s="92" t="s">
        <v>963</v>
      </c>
      <c r="C508" s="57" t="s">
        <v>964</v>
      </c>
      <c r="D508" s="96" t="s">
        <v>962</v>
      </c>
      <c r="E508" s="94">
        <v>1500</v>
      </c>
      <c r="F508" s="143"/>
      <c r="G508" s="136"/>
    </row>
    <row r="509" spans="1:7" ht="25.5" customHeight="1">
      <c r="A509" s="91"/>
      <c r="B509" s="92"/>
      <c r="C509" s="57"/>
      <c r="D509" s="96"/>
      <c r="E509" s="94"/>
      <c r="F509" s="143"/>
      <c r="G509" s="136"/>
    </row>
    <row r="510" spans="1:7" ht="25.5" customHeight="1">
      <c r="A510" s="91" t="s">
        <v>965</v>
      </c>
      <c r="B510" s="95" t="s">
        <v>966</v>
      </c>
      <c r="C510" s="84" t="s">
        <v>967</v>
      </c>
      <c r="D510" s="96"/>
      <c r="E510" s="94"/>
      <c r="F510" s="143"/>
      <c r="G510" s="136"/>
    </row>
    <row r="511" spans="1:7" ht="25.5" customHeight="1">
      <c r="A511" s="91"/>
      <c r="B511" s="92"/>
      <c r="C511" s="84"/>
      <c r="D511" s="96"/>
      <c r="E511" s="94"/>
      <c r="F511" s="143"/>
      <c r="G511" s="136"/>
    </row>
    <row r="512" spans="1:7" ht="25.5" customHeight="1">
      <c r="A512" s="91" t="s">
        <v>968</v>
      </c>
      <c r="B512" s="92" t="s">
        <v>969</v>
      </c>
      <c r="C512" s="57" t="s">
        <v>970</v>
      </c>
      <c r="D512" s="96" t="s">
        <v>952</v>
      </c>
      <c r="E512" s="94">
        <v>100</v>
      </c>
      <c r="F512" s="143"/>
      <c r="G512" s="136"/>
    </row>
    <row r="513" spans="1:7" ht="25.5" customHeight="1">
      <c r="A513" s="91" t="s">
        <v>971</v>
      </c>
      <c r="B513" s="92" t="s">
        <v>972</v>
      </c>
      <c r="C513" s="57" t="s">
        <v>973</v>
      </c>
      <c r="D513" s="96" t="s">
        <v>952</v>
      </c>
      <c r="E513" s="94">
        <v>70</v>
      </c>
      <c r="F513" s="143"/>
      <c r="G513" s="136"/>
    </row>
    <row r="514" spans="1:7" ht="25.5" customHeight="1">
      <c r="A514" s="91" t="s">
        <v>974</v>
      </c>
      <c r="B514" s="92" t="s">
        <v>975</v>
      </c>
      <c r="C514" s="57" t="s">
        <v>976</v>
      </c>
      <c r="D514" s="96" t="s">
        <v>558</v>
      </c>
      <c r="E514" s="94">
        <v>43</v>
      </c>
      <c r="F514" s="143"/>
      <c r="G514" s="136"/>
    </row>
    <row r="515" spans="1:7" ht="25.5" customHeight="1">
      <c r="A515" s="91"/>
      <c r="B515" s="92"/>
      <c r="C515" s="57"/>
      <c r="D515" s="96"/>
      <c r="E515" s="94"/>
      <c r="F515" s="143"/>
      <c r="G515" s="136"/>
    </row>
    <row r="516" spans="1:7" ht="25.5" customHeight="1">
      <c r="A516" s="91" t="s">
        <v>977</v>
      </c>
      <c r="B516" s="95" t="s">
        <v>978</v>
      </c>
      <c r="C516" s="84" t="s">
        <v>979</v>
      </c>
      <c r="D516" s="96"/>
      <c r="E516" s="94"/>
      <c r="F516" s="143"/>
      <c r="G516" s="136"/>
    </row>
    <row r="517" spans="1:7" ht="25.5" customHeight="1">
      <c r="A517" s="91"/>
      <c r="B517" s="92"/>
      <c r="C517" s="84"/>
      <c r="D517" s="96"/>
      <c r="E517" s="94"/>
      <c r="F517" s="143"/>
      <c r="G517" s="136"/>
    </row>
    <row r="518" spans="1:7" ht="25.5" customHeight="1">
      <c r="A518" s="91" t="s">
        <v>980</v>
      </c>
      <c r="B518" s="92" t="s">
        <v>981</v>
      </c>
      <c r="C518" s="57" t="s">
        <v>982</v>
      </c>
      <c r="D518" s="93" t="s">
        <v>558</v>
      </c>
      <c r="E518" s="94">
        <v>150</v>
      </c>
      <c r="F518" s="143"/>
      <c r="G518" s="136"/>
    </row>
    <row r="519" spans="1:7" ht="25.5" customHeight="1">
      <c r="A519" s="91" t="s">
        <v>983</v>
      </c>
      <c r="B519" s="92" t="s">
        <v>984</v>
      </c>
      <c r="C519" s="57" t="s">
        <v>985</v>
      </c>
      <c r="D519" s="93" t="s">
        <v>558</v>
      </c>
      <c r="E519" s="94">
        <v>100</v>
      </c>
      <c r="F519" s="143"/>
      <c r="G519" s="136"/>
    </row>
    <row r="520" spans="1:7" ht="25.5" customHeight="1">
      <c r="A520" s="91"/>
      <c r="B520" s="92"/>
      <c r="C520" s="57"/>
      <c r="D520" s="93"/>
      <c r="E520" s="94"/>
      <c r="F520" s="143"/>
      <c r="G520" s="136"/>
    </row>
    <row r="521" spans="1:7" ht="25.5" customHeight="1">
      <c r="A521" s="91" t="s">
        <v>986</v>
      </c>
      <c r="B521" s="95" t="s">
        <v>987</v>
      </c>
      <c r="C521" s="84" t="s">
        <v>988</v>
      </c>
      <c r="D521" s="96"/>
      <c r="E521" s="94"/>
      <c r="F521" s="143"/>
      <c r="G521" s="136"/>
    </row>
    <row r="522" spans="1:7" ht="25.5" customHeight="1">
      <c r="A522" s="91"/>
      <c r="B522" s="92"/>
      <c r="C522" s="84"/>
      <c r="D522" s="96"/>
      <c r="E522" s="94"/>
      <c r="F522" s="143"/>
      <c r="G522" s="136"/>
    </row>
    <row r="523" spans="1:7" ht="25.5" customHeight="1">
      <c r="A523" s="91" t="s">
        <v>989</v>
      </c>
      <c r="B523" s="92" t="s">
        <v>990</v>
      </c>
      <c r="C523" s="57" t="s">
        <v>991</v>
      </c>
      <c r="D523" s="93" t="s">
        <v>558</v>
      </c>
      <c r="E523" s="94">
        <v>250</v>
      </c>
      <c r="F523" s="143"/>
      <c r="G523" s="136"/>
    </row>
    <row r="524" spans="1:7" ht="25.5" customHeight="1">
      <c r="A524" s="91" t="s">
        <v>992</v>
      </c>
      <c r="B524" s="92" t="s">
        <v>993</v>
      </c>
      <c r="C524" s="57" t="s">
        <v>994</v>
      </c>
      <c r="D524" s="93" t="s">
        <v>558</v>
      </c>
      <c r="E524" s="94">
        <v>50</v>
      </c>
      <c r="F524" s="143"/>
      <c r="G524" s="136"/>
    </row>
    <row r="525" spans="1:7" ht="25.5" customHeight="1">
      <c r="A525" s="91" t="s">
        <v>995</v>
      </c>
      <c r="B525" s="92" t="s">
        <v>996</v>
      </c>
      <c r="C525" s="57" t="s">
        <v>997</v>
      </c>
      <c r="D525" s="93" t="s">
        <v>558</v>
      </c>
      <c r="E525" s="94">
        <v>10</v>
      </c>
      <c r="F525" s="143"/>
      <c r="G525" s="136"/>
    </row>
    <row r="526" spans="1:7" ht="25.5" customHeight="1">
      <c r="A526" s="91"/>
      <c r="B526" s="92"/>
      <c r="C526" s="57"/>
      <c r="D526" s="93"/>
      <c r="E526" s="94"/>
      <c r="F526" s="143"/>
      <c r="G526" s="136"/>
    </row>
    <row r="527" spans="1:7" ht="25.5" customHeight="1">
      <c r="A527" s="91" t="s">
        <v>998</v>
      </c>
      <c r="B527" s="95" t="s">
        <v>999</v>
      </c>
      <c r="C527" s="84" t="s">
        <v>1000</v>
      </c>
      <c r="D527" s="96"/>
      <c r="E527" s="94"/>
      <c r="F527" s="143"/>
      <c r="G527" s="136"/>
    </row>
    <row r="528" spans="1:7" ht="25.5" customHeight="1">
      <c r="A528" s="91"/>
      <c r="B528" s="92"/>
      <c r="C528" s="84"/>
      <c r="D528" s="96"/>
      <c r="E528" s="94"/>
      <c r="F528" s="143"/>
      <c r="G528" s="136"/>
    </row>
    <row r="529" spans="1:7" ht="25.5" customHeight="1">
      <c r="A529" s="91" t="s">
        <v>1001</v>
      </c>
      <c r="B529" s="92" t="s">
        <v>1002</v>
      </c>
      <c r="C529" s="57" t="s">
        <v>1003</v>
      </c>
      <c r="D529" s="93" t="s">
        <v>558</v>
      </c>
      <c r="E529" s="94">
        <v>250</v>
      </c>
      <c r="F529" s="143"/>
      <c r="G529" s="136"/>
    </row>
    <row r="530" spans="1:7" ht="25.5" customHeight="1">
      <c r="A530" s="91" t="s">
        <v>1004</v>
      </c>
      <c r="B530" s="92" t="s">
        <v>1005</v>
      </c>
      <c r="C530" s="57" t="s">
        <v>1006</v>
      </c>
      <c r="D530" s="93" t="s">
        <v>558</v>
      </c>
      <c r="E530" s="94">
        <v>40</v>
      </c>
      <c r="F530" s="143"/>
      <c r="G530" s="136"/>
    </row>
    <row r="531" spans="1:7" ht="25.5" customHeight="1">
      <c r="A531" s="91" t="s">
        <v>1007</v>
      </c>
      <c r="B531" s="92" t="s">
        <v>1008</v>
      </c>
      <c r="C531" s="57" t="s">
        <v>1009</v>
      </c>
      <c r="D531" s="93" t="s">
        <v>558</v>
      </c>
      <c r="E531" s="94">
        <v>50</v>
      </c>
      <c r="F531" s="143"/>
      <c r="G531" s="136"/>
    </row>
    <row r="532" spans="1:7" ht="25.5" customHeight="1">
      <c r="A532" s="91" t="s">
        <v>1010</v>
      </c>
      <c r="B532" s="92" t="s">
        <v>1011</v>
      </c>
      <c r="C532" s="57" t="s">
        <v>1012</v>
      </c>
      <c r="D532" s="93" t="s">
        <v>558</v>
      </c>
      <c r="E532" s="94">
        <v>100</v>
      </c>
      <c r="F532" s="143"/>
      <c r="G532" s="136"/>
    </row>
    <row r="533" spans="1:7" ht="25.5" customHeight="1">
      <c r="A533" s="91" t="s">
        <v>1013</v>
      </c>
      <c r="B533" s="92" t="s">
        <v>1014</v>
      </c>
      <c r="C533" s="57" t="s">
        <v>1015</v>
      </c>
      <c r="D533" s="93" t="s">
        <v>558</v>
      </c>
      <c r="E533" s="94">
        <v>100</v>
      </c>
      <c r="F533" s="143"/>
      <c r="G533" s="136"/>
    </row>
    <row r="534" spans="1:7" ht="25.5" customHeight="1">
      <c r="A534" s="91"/>
      <c r="B534" s="92"/>
      <c r="C534" s="57"/>
      <c r="D534" s="93"/>
      <c r="E534" s="94"/>
      <c r="F534" s="143"/>
      <c r="G534" s="136"/>
    </row>
    <row r="535" spans="1:7" ht="25.5" customHeight="1">
      <c r="A535" s="91" t="s">
        <v>1016</v>
      </c>
      <c r="B535" s="95" t="s">
        <v>1017</v>
      </c>
      <c r="C535" s="84" t="s">
        <v>1018</v>
      </c>
      <c r="D535" s="96"/>
      <c r="E535" s="94"/>
      <c r="F535" s="143"/>
      <c r="G535" s="136"/>
    </row>
    <row r="536" spans="1:7" ht="25.5" customHeight="1">
      <c r="A536" s="91"/>
      <c r="B536" s="92"/>
      <c r="C536" s="84"/>
      <c r="D536" s="96"/>
      <c r="E536" s="94"/>
      <c r="F536" s="143"/>
      <c r="G536" s="136"/>
    </row>
    <row r="537" spans="1:7" ht="25.5" customHeight="1">
      <c r="A537" s="91" t="s">
        <v>1019</v>
      </c>
      <c r="B537" s="92" t="s">
        <v>1020</v>
      </c>
      <c r="C537" s="57" t="s">
        <v>1021</v>
      </c>
      <c r="D537" s="93" t="s">
        <v>558</v>
      </c>
      <c r="E537" s="94">
        <v>70</v>
      </c>
      <c r="F537" s="143"/>
      <c r="G537" s="136"/>
    </row>
    <row r="538" spans="1:7" ht="25.5" customHeight="1">
      <c r="A538" s="91" t="s">
        <v>1022</v>
      </c>
      <c r="B538" s="92" t="s">
        <v>1023</v>
      </c>
      <c r="C538" s="57" t="s">
        <v>1024</v>
      </c>
      <c r="D538" s="93" t="s">
        <v>558</v>
      </c>
      <c r="E538" s="94">
        <v>50</v>
      </c>
      <c r="F538" s="143"/>
      <c r="G538" s="136"/>
    </row>
    <row r="539" spans="1:7" ht="25.5" customHeight="1">
      <c r="A539" s="91"/>
      <c r="B539" s="92"/>
      <c r="C539" s="57"/>
      <c r="D539" s="93"/>
      <c r="E539" s="94"/>
      <c r="F539" s="143"/>
      <c r="G539" s="136"/>
    </row>
    <row r="540" spans="1:7" ht="25.5" customHeight="1">
      <c r="A540" s="91" t="s">
        <v>1025</v>
      </c>
      <c r="B540" s="95" t="s">
        <v>1026</v>
      </c>
      <c r="C540" s="84" t="s">
        <v>1027</v>
      </c>
      <c r="D540" s="96"/>
      <c r="E540" s="94"/>
      <c r="F540" s="143"/>
      <c r="G540" s="136"/>
    </row>
    <row r="541" spans="1:7" ht="25.5" customHeight="1">
      <c r="A541" s="91"/>
      <c r="B541" s="92"/>
      <c r="C541" s="84"/>
      <c r="D541" s="96"/>
      <c r="E541" s="94"/>
      <c r="F541" s="143"/>
      <c r="G541" s="136"/>
    </row>
    <row r="542" spans="1:7" ht="25.5" customHeight="1">
      <c r="A542" s="91" t="s">
        <v>1028</v>
      </c>
      <c r="B542" s="92" t="s">
        <v>1029</v>
      </c>
      <c r="C542" s="57" t="s">
        <v>1030</v>
      </c>
      <c r="D542" s="93" t="s">
        <v>558</v>
      </c>
      <c r="E542" s="94">
        <v>100</v>
      </c>
      <c r="F542" s="143"/>
      <c r="G542" s="136"/>
    </row>
    <row r="543" spans="1:7" ht="25.5" customHeight="1">
      <c r="A543" s="91" t="s">
        <v>1031</v>
      </c>
      <c r="B543" s="92" t="s">
        <v>1032</v>
      </c>
      <c r="C543" s="57" t="s">
        <v>1033</v>
      </c>
      <c r="D543" s="93" t="s">
        <v>558</v>
      </c>
      <c r="E543" s="94">
        <v>100</v>
      </c>
      <c r="F543" s="143"/>
      <c r="G543" s="136"/>
    </row>
    <row r="544" spans="1:7" ht="25.5" customHeight="1">
      <c r="A544" s="91"/>
      <c r="B544" s="92"/>
      <c r="C544" s="57"/>
      <c r="D544" s="93"/>
      <c r="E544" s="94"/>
      <c r="F544" s="143"/>
      <c r="G544" s="136"/>
    </row>
    <row r="545" spans="1:7" ht="25.5" customHeight="1">
      <c r="A545" s="91" t="s">
        <v>1016</v>
      </c>
      <c r="B545" s="95" t="s">
        <v>1034</v>
      </c>
      <c r="C545" s="84" t="s">
        <v>1035</v>
      </c>
      <c r="D545" s="93"/>
      <c r="E545" s="94"/>
      <c r="F545" s="142"/>
      <c r="G545" s="136"/>
    </row>
    <row r="546" spans="1:7" ht="25.5" customHeight="1">
      <c r="A546" s="91"/>
      <c r="B546" s="92"/>
      <c r="C546" s="84"/>
      <c r="D546" s="93"/>
      <c r="E546" s="94"/>
      <c r="F546" s="142"/>
      <c r="G546" s="136"/>
    </row>
    <row r="547" spans="1:7" ht="25.5" customHeight="1">
      <c r="A547" s="91" t="s">
        <v>1019</v>
      </c>
      <c r="B547" s="92" t="s">
        <v>1036</v>
      </c>
      <c r="C547" s="57" t="s">
        <v>1037</v>
      </c>
      <c r="D547" s="93" t="s">
        <v>558</v>
      </c>
      <c r="E547" s="94">
        <v>1600</v>
      </c>
      <c r="F547" s="144"/>
      <c r="G547" s="136"/>
    </row>
    <row r="548" spans="1:7" ht="25.5" customHeight="1">
      <c r="A548" s="91" t="s">
        <v>1038</v>
      </c>
      <c r="B548" s="92" t="s">
        <v>1039</v>
      </c>
      <c r="C548" s="57" t="s">
        <v>1040</v>
      </c>
      <c r="D548" s="93" t="s">
        <v>558</v>
      </c>
      <c r="E548" s="94">
        <v>660</v>
      </c>
      <c r="F548" s="143"/>
      <c r="G548" s="136"/>
    </row>
    <row r="549" spans="1:7" ht="25.5" customHeight="1">
      <c r="A549" s="91" t="s">
        <v>1041</v>
      </c>
      <c r="B549" s="92" t="s">
        <v>1042</v>
      </c>
      <c r="C549" s="57" t="s">
        <v>1043</v>
      </c>
      <c r="D549" s="93" t="s">
        <v>558</v>
      </c>
      <c r="E549" s="94">
        <v>330</v>
      </c>
      <c r="F549" s="143"/>
      <c r="G549" s="136"/>
    </row>
    <row r="550" spans="1:7" ht="25.5" customHeight="1">
      <c r="A550" s="91" t="s">
        <v>1044</v>
      </c>
      <c r="B550" s="92" t="s">
        <v>1045</v>
      </c>
      <c r="C550" s="57" t="s">
        <v>1046</v>
      </c>
      <c r="D550" s="93" t="s">
        <v>558</v>
      </c>
      <c r="E550" s="94">
        <v>380</v>
      </c>
      <c r="F550" s="143"/>
      <c r="G550" s="136"/>
    </row>
    <row r="551" spans="1:7" ht="25.5" customHeight="1">
      <c r="A551" s="91" t="s">
        <v>1047</v>
      </c>
      <c r="B551" s="92" t="s">
        <v>1048</v>
      </c>
      <c r="C551" s="57" t="s">
        <v>1049</v>
      </c>
      <c r="D551" s="93" t="s">
        <v>558</v>
      </c>
      <c r="E551" s="94">
        <v>380</v>
      </c>
      <c r="F551" s="143"/>
      <c r="G551" s="136"/>
    </row>
    <row r="552" spans="1:7" ht="25.5" customHeight="1">
      <c r="A552" s="91" t="s">
        <v>1050</v>
      </c>
      <c r="B552" s="92" t="s">
        <v>1051</v>
      </c>
      <c r="C552" s="57" t="s">
        <v>1052</v>
      </c>
      <c r="D552" s="93" t="s">
        <v>558</v>
      </c>
      <c r="E552" s="94">
        <v>15000</v>
      </c>
      <c r="F552" s="143"/>
      <c r="G552" s="136"/>
    </row>
    <row r="553" spans="1:7" ht="25.5" customHeight="1">
      <c r="A553" s="91" t="s">
        <v>1053</v>
      </c>
      <c r="B553" s="92" t="s">
        <v>1054</v>
      </c>
      <c r="C553" s="57" t="s">
        <v>1055</v>
      </c>
      <c r="D553" s="93" t="s">
        <v>558</v>
      </c>
      <c r="E553" s="94">
        <v>7500</v>
      </c>
      <c r="F553" s="143"/>
      <c r="G553" s="136"/>
    </row>
    <row r="554" spans="1:7" ht="25.5" customHeight="1">
      <c r="A554" s="91" t="s">
        <v>1056</v>
      </c>
      <c r="B554" s="92" t="s">
        <v>1057</v>
      </c>
      <c r="C554" s="57" t="s">
        <v>1058</v>
      </c>
      <c r="D554" s="93" t="s">
        <v>558</v>
      </c>
      <c r="E554" s="94">
        <v>1145</v>
      </c>
      <c r="F554" s="143"/>
      <c r="G554" s="136"/>
    </row>
    <row r="555" spans="1:7" ht="25.5" customHeight="1">
      <c r="A555" s="91" t="s">
        <v>1059</v>
      </c>
      <c r="B555" s="92" t="s">
        <v>1060</v>
      </c>
      <c r="C555" s="57" t="s">
        <v>1061</v>
      </c>
      <c r="D555" s="93" t="s">
        <v>558</v>
      </c>
      <c r="E555" s="94">
        <v>585</v>
      </c>
      <c r="F555" s="143"/>
      <c r="G555" s="136"/>
    </row>
    <row r="556" spans="1:7" ht="25.5" customHeight="1">
      <c r="A556" s="91" t="s">
        <v>1062</v>
      </c>
      <c r="B556" s="92" t="s">
        <v>1063</v>
      </c>
      <c r="C556" s="57" t="s">
        <v>1064</v>
      </c>
      <c r="D556" s="93" t="s">
        <v>558</v>
      </c>
      <c r="E556" s="94">
        <v>590</v>
      </c>
      <c r="F556" s="143"/>
      <c r="G556" s="136"/>
    </row>
    <row r="557" spans="1:7" ht="25.5" customHeight="1">
      <c r="A557" s="91" t="s">
        <v>1065</v>
      </c>
      <c r="B557" s="92" t="s">
        <v>1066</v>
      </c>
      <c r="C557" s="57" t="s">
        <v>1067</v>
      </c>
      <c r="D557" s="93" t="s">
        <v>558</v>
      </c>
      <c r="E557" s="94">
        <v>590</v>
      </c>
      <c r="F557" s="143"/>
      <c r="G557" s="136"/>
    </row>
    <row r="558" spans="1:7" ht="25.5" customHeight="1">
      <c r="A558" s="91"/>
      <c r="B558" s="92"/>
      <c r="C558" s="57"/>
      <c r="D558" s="93"/>
      <c r="E558" s="94"/>
      <c r="F558" s="142"/>
      <c r="G558" s="136"/>
    </row>
    <row r="559" spans="1:7" ht="25.5" customHeight="1">
      <c r="A559" s="91" t="s">
        <v>1068</v>
      </c>
      <c r="B559" s="95" t="s">
        <v>1069</v>
      </c>
      <c r="C559" s="84" t="s">
        <v>1070</v>
      </c>
      <c r="D559" s="93"/>
      <c r="E559" s="94"/>
      <c r="F559" s="142"/>
      <c r="G559" s="136"/>
    </row>
    <row r="560" spans="1:7" ht="25.5" customHeight="1">
      <c r="A560" s="91"/>
      <c r="B560" s="92"/>
      <c r="C560" s="84"/>
      <c r="D560" s="93"/>
      <c r="E560" s="94"/>
      <c r="F560" s="142"/>
      <c r="G560" s="136"/>
    </row>
    <row r="561" spans="1:7" ht="25.5" customHeight="1">
      <c r="A561" s="91" t="s">
        <v>1071</v>
      </c>
      <c r="B561" s="92" t="s">
        <v>1072</v>
      </c>
      <c r="C561" s="57" t="s">
        <v>1073</v>
      </c>
      <c r="D561" s="93" t="s">
        <v>50</v>
      </c>
      <c r="E561" s="94">
        <v>126800</v>
      </c>
      <c r="F561" s="143"/>
      <c r="G561" s="136"/>
    </row>
    <row r="562" spans="1:7" ht="25.5" customHeight="1">
      <c r="A562" s="91"/>
      <c r="B562" s="92"/>
      <c r="C562" s="57"/>
      <c r="D562" s="93"/>
      <c r="E562" s="94"/>
      <c r="F562" s="142"/>
      <c r="G562" s="136"/>
    </row>
    <row r="563" spans="1:7" ht="25.5" customHeight="1">
      <c r="A563" s="91" t="s">
        <v>1074</v>
      </c>
      <c r="B563" s="95" t="s">
        <v>1075</v>
      </c>
      <c r="C563" s="84" t="s">
        <v>1076</v>
      </c>
      <c r="D563" s="93"/>
      <c r="E563" s="94"/>
      <c r="F563" s="142"/>
      <c r="G563" s="136"/>
    </row>
    <row r="564" spans="1:7" ht="25.5" customHeight="1">
      <c r="A564" s="91"/>
      <c r="B564" s="92"/>
      <c r="C564" s="84"/>
      <c r="D564" s="93"/>
      <c r="E564" s="94"/>
      <c r="F564" s="142"/>
      <c r="G564" s="136"/>
    </row>
    <row r="565" spans="1:7" ht="25.5" customHeight="1">
      <c r="A565" s="91" t="s">
        <v>1077</v>
      </c>
      <c r="B565" s="92" t="s">
        <v>1078</v>
      </c>
      <c r="C565" s="57" t="s">
        <v>1079</v>
      </c>
      <c r="D565" s="93" t="s">
        <v>50</v>
      </c>
      <c r="E565" s="94">
        <v>28400</v>
      </c>
      <c r="F565" s="143"/>
      <c r="G565" s="136"/>
    </row>
    <row r="566" spans="1:7" ht="25.5" customHeight="1">
      <c r="A566" s="91"/>
      <c r="B566" s="92"/>
      <c r="C566" s="57"/>
      <c r="D566" s="93"/>
      <c r="E566" s="94"/>
      <c r="F566" s="143"/>
      <c r="G566" s="136"/>
    </row>
    <row r="567" spans="1:7" ht="25.5" customHeight="1">
      <c r="A567" s="91" t="s">
        <v>1080</v>
      </c>
      <c r="B567" s="95" t="s">
        <v>1081</v>
      </c>
      <c r="C567" s="84" t="s">
        <v>1082</v>
      </c>
      <c r="D567" s="93"/>
      <c r="E567" s="94"/>
      <c r="F567" s="143"/>
      <c r="G567" s="136"/>
    </row>
    <row r="568" spans="1:7" ht="25.5" customHeight="1">
      <c r="A568" s="91"/>
      <c r="B568" s="92"/>
      <c r="C568" s="84"/>
      <c r="D568" s="93"/>
      <c r="E568" s="94"/>
      <c r="F568" s="143"/>
      <c r="G568" s="136"/>
    </row>
    <row r="569" spans="1:7" ht="25.5" customHeight="1">
      <c r="A569" s="91" t="s">
        <v>1083</v>
      </c>
      <c r="B569" s="92" t="s">
        <v>1084</v>
      </c>
      <c r="C569" s="57" t="s">
        <v>1085</v>
      </c>
      <c r="D569" s="93" t="s">
        <v>50</v>
      </c>
      <c r="E569" s="94">
        <v>22500</v>
      </c>
      <c r="F569" s="143"/>
      <c r="G569" s="136"/>
    </row>
    <row r="570" spans="1:7" ht="25.5" customHeight="1">
      <c r="A570" s="91" t="s">
        <v>1086</v>
      </c>
      <c r="B570" s="92" t="s">
        <v>1087</v>
      </c>
      <c r="C570" s="57" t="s">
        <v>1088</v>
      </c>
      <c r="D570" s="93" t="s">
        <v>50</v>
      </c>
      <c r="E570" s="94">
        <v>1820</v>
      </c>
      <c r="F570" s="143"/>
      <c r="G570" s="136"/>
    </row>
    <row r="571" spans="1:7" ht="25.5" customHeight="1">
      <c r="A571" s="91" t="s">
        <v>1089</v>
      </c>
      <c r="B571" s="92" t="s">
        <v>1090</v>
      </c>
      <c r="C571" s="57" t="s">
        <v>1091</v>
      </c>
      <c r="D571" s="93" t="s">
        <v>50</v>
      </c>
      <c r="E571" s="94">
        <v>1190</v>
      </c>
      <c r="F571" s="143"/>
      <c r="G571" s="136"/>
    </row>
    <row r="572" spans="1:7" ht="25.5" customHeight="1">
      <c r="A572" s="91"/>
      <c r="B572" s="92"/>
      <c r="C572" s="57"/>
      <c r="D572" s="93"/>
      <c r="E572" s="94"/>
      <c r="F572" s="143"/>
      <c r="G572" s="136"/>
    </row>
    <row r="573" spans="1:7" ht="25.5" customHeight="1">
      <c r="A573" s="91" t="s">
        <v>1092</v>
      </c>
      <c r="B573" s="95" t="s">
        <v>1093</v>
      </c>
      <c r="C573" s="84" t="s">
        <v>1094</v>
      </c>
      <c r="D573" s="93"/>
      <c r="E573" s="94"/>
      <c r="F573" s="143"/>
      <c r="G573" s="136"/>
    </row>
    <row r="574" spans="1:7" ht="25.5" customHeight="1">
      <c r="A574" s="91"/>
      <c r="B574" s="92"/>
      <c r="C574" s="84"/>
      <c r="D574" s="93"/>
      <c r="E574" s="94"/>
      <c r="F574" s="143"/>
      <c r="G574" s="136"/>
    </row>
    <row r="575" spans="1:7" ht="25.5" customHeight="1">
      <c r="A575" s="91" t="s">
        <v>1095</v>
      </c>
      <c r="B575" s="92" t="s">
        <v>1096</v>
      </c>
      <c r="C575" s="57" t="s">
        <v>1097</v>
      </c>
      <c r="D575" s="93" t="s">
        <v>518</v>
      </c>
      <c r="E575" s="94">
        <v>650</v>
      </c>
      <c r="F575" s="143"/>
      <c r="G575" s="136"/>
    </row>
    <row r="576" spans="1:7" ht="25.5" customHeight="1">
      <c r="A576" s="91"/>
      <c r="B576" s="92"/>
      <c r="C576" s="57"/>
      <c r="D576" s="93"/>
      <c r="E576" s="94"/>
      <c r="F576" s="143"/>
      <c r="G576" s="136"/>
    </row>
    <row r="577" spans="1:7" ht="25.5" customHeight="1">
      <c r="A577" s="91" t="s">
        <v>1098</v>
      </c>
      <c r="B577" s="95" t="s">
        <v>1099</v>
      </c>
      <c r="C577" s="84" t="s">
        <v>1100</v>
      </c>
      <c r="D577" s="93"/>
      <c r="E577" s="94"/>
      <c r="F577" s="143"/>
      <c r="G577" s="136"/>
    </row>
    <row r="578" spans="1:7" ht="25.5" customHeight="1">
      <c r="A578" s="91"/>
      <c r="B578" s="92"/>
      <c r="C578" s="84"/>
      <c r="D578" s="93"/>
      <c r="E578" s="94"/>
      <c r="F578" s="143"/>
      <c r="G578" s="136"/>
    </row>
    <row r="579" spans="1:7" ht="25.5" customHeight="1">
      <c r="A579" s="91" t="s">
        <v>1101</v>
      </c>
      <c r="B579" s="92" t="s">
        <v>1102</v>
      </c>
      <c r="C579" s="57" t="s">
        <v>1103</v>
      </c>
      <c r="D579" s="93" t="s">
        <v>518</v>
      </c>
      <c r="E579" s="94">
        <v>4415.5</v>
      </c>
      <c r="F579" s="143"/>
      <c r="G579" s="136"/>
    </row>
    <row r="580" spans="1:7" ht="25.5" customHeight="1">
      <c r="A580" s="91"/>
      <c r="B580" s="92"/>
      <c r="C580" s="57"/>
      <c r="D580" s="93"/>
      <c r="E580" s="94"/>
      <c r="F580" s="143"/>
      <c r="G580" s="136"/>
    </row>
    <row r="581" spans="1:7" ht="25.5" customHeight="1">
      <c r="A581" s="91" t="s">
        <v>1104</v>
      </c>
      <c r="B581" s="95" t="s">
        <v>1105</v>
      </c>
      <c r="C581" s="84" t="s">
        <v>1106</v>
      </c>
      <c r="D581" s="93"/>
      <c r="E581" s="94"/>
      <c r="F581" s="143"/>
      <c r="G581" s="136"/>
    </row>
    <row r="582" spans="1:7" ht="25.5" customHeight="1">
      <c r="A582" s="91"/>
      <c r="B582" s="92"/>
      <c r="C582" s="57"/>
      <c r="D582" s="93"/>
      <c r="E582" s="94"/>
      <c r="F582" s="143"/>
      <c r="G582" s="136"/>
    </row>
    <row r="583" spans="1:7" ht="25.5" customHeight="1">
      <c r="A583" s="91" t="s">
        <v>1107</v>
      </c>
      <c r="B583" s="92" t="s">
        <v>1108</v>
      </c>
      <c r="C583" s="57" t="s">
        <v>1109</v>
      </c>
      <c r="D583" s="93" t="s">
        <v>50</v>
      </c>
      <c r="E583" s="94">
        <v>960</v>
      </c>
      <c r="F583" s="143"/>
      <c r="G583" s="136"/>
    </row>
    <row r="584" spans="1:7" ht="25.5" customHeight="1">
      <c r="A584" s="91"/>
      <c r="B584" s="92"/>
      <c r="C584" s="57"/>
      <c r="D584" s="93"/>
      <c r="E584" s="94"/>
      <c r="F584" s="143"/>
      <c r="G584" s="136"/>
    </row>
    <row r="585" spans="1:7" ht="25.5" customHeight="1">
      <c r="A585" s="91" t="s">
        <v>1110</v>
      </c>
      <c r="B585" s="95" t="s">
        <v>1111</v>
      </c>
      <c r="C585" s="84" t="s">
        <v>1112</v>
      </c>
      <c r="D585" s="93"/>
      <c r="E585" s="94"/>
      <c r="F585" s="143"/>
      <c r="G585" s="136"/>
    </row>
    <row r="586" spans="1:7" ht="25.5" customHeight="1">
      <c r="A586" s="91"/>
      <c r="B586" s="92"/>
      <c r="C586" s="84"/>
      <c r="D586" s="93"/>
      <c r="E586" s="94"/>
      <c r="F586" s="143"/>
      <c r="G586" s="136"/>
    </row>
    <row r="587" spans="1:7" ht="25.5" customHeight="1">
      <c r="A587" s="91" t="s">
        <v>1113</v>
      </c>
      <c r="B587" s="92" t="s">
        <v>1114</v>
      </c>
      <c r="C587" s="84" t="s">
        <v>1115</v>
      </c>
      <c r="D587" s="93"/>
      <c r="E587" s="94"/>
      <c r="F587" s="143"/>
      <c r="G587" s="136"/>
    </row>
    <row r="588" spans="1:7" ht="25.5" customHeight="1">
      <c r="A588" s="91" t="s">
        <v>1116</v>
      </c>
      <c r="B588" s="92" t="s">
        <v>1117</v>
      </c>
      <c r="C588" s="57" t="s">
        <v>1118</v>
      </c>
      <c r="D588" s="93" t="s">
        <v>529</v>
      </c>
      <c r="E588" s="94">
        <v>250</v>
      </c>
      <c r="F588" s="143"/>
      <c r="G588" s="136"/>
    </row>
    <row r="589" spans="1:7" ht="25.5" customHeight="1">
      <c r="A589" s="91"/>
      <c r="B589" s="92"/>
      <c r="C589" s="57"/>
      <c r="D589" s="93"/>
      <c r="E589" s="94"/>
      <c r="F589" s="143"/>
      <c r="G589" s="136"/>
    </row>
    <row r="590" spans="1:7" ht="25.5" customHeight="1">
      <c r="A590" s="91" t="s">
        <v>1119</v>
      </c>
      <c r="B590" s="95" t="s">
        <v>1120</v>
      </c>
      <c r="C590" s="84" t="s">
        <v>1121</v>
      </c>
      <c r="D590" s="93"/>
      <c r="E590" s="94"/>
      <c r="F590" s="143"/>
      <c r="G590" s="136"/>
    </row>
    <row r="591" spans="1:7" ht="25.5" customHeight="1">
      <c r="A591" s="91" t="s">
        <v>1122</v>
      </c>
      <c r="B591" s="92" t="s">
        <v>1123</v>
      </c>
      <c r="C591" s="57" t="s">
        <v>1124</v>
      </c>
      <c r="D591" s="93" t="s">
        <v>529</v>
      </c>
      <c r="E591" s="94">
        <v>70</v>
      </c>
      <c r="F591" s="143"/>
      <c r="G591" s="136"/>
    </row>
    <row r="592" spans="1:7" ht="25.5" customHeight="1">
      <c r="A592" s="91"/>
      <c r="B592" s="92"/>
      <c r="C592" s="57"/>
      <c r="D592" s="93"/>
      <c r="E592" s="94"/>
      <c r="F592" s="143"/>
      <c r="G592" s="136"/>
    </row>
    <row r="593" spans="1:7" ht="25.5" customHeight="1">
      <c r="A593" s="91" t="s">
        <v>1125</v>
      </c>
      <c r="B593" s="95" t="s">
        <v>1126</v>
      </c>
      <c r="C593" s="84" t="s">
        <v>1127</v>
      </c>
      <c r="D593" s="93"/>
      <c r="E593" s="94"/>
      <c r="F593" s="143"/>
      <c r="G593" s="136"/>
    </row>
    <row r="594" spans="1:7" ht="25.5" customHeight="1">
      <c r="A594" s="91" t="s">
        <v>1128</v>
      </c>
      <c r="B594" s="92" t="s">
        <v>1129</v>
      </c>
      <c r="C594" s="57" t="s">
        <v>1130</v>
      </c>
      <c r="D594" s="93" t="s">
        <v>529</v>
      </c>
      <c r="E594" s="94">
        <v>4</v>
      </c>
      <c r="F594" s="143"/>
      <c r="G594" s="136"/>
    </row>
    <row r="595" spans="1:7" ht="25.5" customHeight="1">
      <c r="A595" s="91"/>
      <c r="B595" s="92"/>
      <c r="C595" s="57"/>
      <c r="D595" s="93"/>
      <c r="E595" s="94"/>
      <c r="F595" s="143"/>
      <c r="G595" s="136"/>
    </row>
    <row r="596" spans="1:7" ht="25.5" customHeight="1">
      <c r="A596" s="91" t="s">
        <v>1131</v>
      </c>
      <c r="B596" s="95" t="s">
        <v>1132</v>
      </c>
      <c r="C596" s="84" t="s">
        <v>1133</v>
      </c>
      <c r="D596" s="93"/>
      <c r="E596" s="94"/>
      <c r="F596" s="143"/>
      <c r="G596" s="136"/>
    </row>
    <row r="597" spans="1:7" ht="25.5" customHeight="1">
      <c r="A597" s="91"/>
      <c r="B597" s="92"/>
      <c r="C597" s="57"/>
      <c r="D597" s="93"/>
      <c r="E597" s="94"/>
      <c r="F597" s="143"/>
      <c r="G597" s="136"/>
    </row>
    <row r="598" spans="1:7" ht="25.5">
      <c r="A598" s="91" t="s">
        <v>1134</v>
      </c>
      <c r="B598" s="92" t="s">
        <v>1135</v>
      </c>
      <c r="C598" s="57" t="s">
        <v>1136</v>
      </c>
      <c r="D598" s="93" t="s">
        <v>952</v>
      </c>
      <c r="E598" s="94">
        <v>680</v>
      </c>
      <c r="F598" s="143"/>
      <c r="G598" s="136"/>
    </row>
    <row r="599" spans="1:7" ht="25.5" customHeight="1">
      <c r="A599" s="91"/>
      <c r="B599" s="92"/>
      <c r="C599" s="57"/>
      <c r="D599" s="93"/>
      <c r="E599" s="94"/>
      <c r="F599" s="143"/>
      <c r="G599" s="136"/>
    </row>
    <row r="600" spans="1:7" ht="25.5" customHeight="1">
      <c r="A600" s="91" t="s">
        <v>1137</v>
      </c>
      <c r="B600" s="95" t="s">
        <v>1138</v>
      </c>
      <c r="C600" s="84" t="s">
        <v>1139</v>
      </c>
      <c r="D600" s="93"/>
      <c r="E600" s="94"/>
      <c r="F600" s="143"/>
      <c r="G600" s="136"/>
    </row>
    <row r="601" spans="1:7" ht="25.5" customHeight="1">
      <c r="A601" s="91"/>
      <c r="B601" s="92"/>
      <c r="C601" s="57"/>
      <c r="D601" s="93"/>
      <c r="E601" s="94"/>
      <c r="F601" s="143"/>
      <c r="G601" s="136"/>
    </row>
    <row r="602" spans="1:7" ht="25.5">
      <c r="A602" s="91" t="s">
        <v>1140</v>
      </c>
      <c r="B602" s="92" t="s">
        <v>1141</v>
      </c>
      <c r="C602" s="57" t="s">
        <v>1142</v>
      </c>
      <c r="D602" s="93" t="s">
        <v>558</v>
      </c>
      <c r="E602" s="94">
        <v>120</v>
      </c>
      <c r="F602" s="143"/>
      <c r="G602" s="136"/>
    </row>
    <row r="603" spans="1:7" ht="25.5" customHeight="1">
      <c r="A603" s="91"/>
      <c r="B603" s="92"/>
      <c r="C603" s="57"/>
      <c r="D603" s="93"/>
      <c r="E603" s="94"/>
      <c r="F603" s="143"/>
      <c r="G603" s="136"/>
    </row>
    <row r="604" spans="1:7" ht="25.5" customHeight="1">
      <c r="A604" s="91" t="s">
        <v>1143</v>
      </c>
      <c r="B604" s="95" t="s">
        <v>1144</v>
      </c>
      <c r="C604" s="84" t="s">
        <v>1145</v>
      </c>
      <c r="D604" s="93"/>
      <c r="E604" s="94"/>
      <c r="F604" s="143"/>
      <c r="G604" s="136"/>
    </row>
    <row r="605" spans="1:7" ht="25.5" customHeight="1">
      <c r="A605" s="91"/>
      <c r="B605" s="92"/>
      <c r="C605" s="57"/>
      <c r="D605" s="93"/>
      <c r="E605" s="94"/>
      <c r="F605" s="143"/>
      <c r="G605" s="136"/>
    </row>
    <row r="606" spans="1:7" ht="25.5">
      <c r="A606" s="91" t="s">
        <v>1146</v>
      </c>
      <c r="B606" s="92" t="s">
        <v>1147</v>
      </c>
      <c r="C606" s="57" t="s">
        <v>1148</v>
      </c>
      <c r="D606" s="93" t="s">
        <v>558</v>
      </c>
      <c r="E606" s="94">
        <v>185</v>
      </c>
      <c r="F606" s="143"/>
      <c r="G606" s="136"/>
    </row>
    <row r="607" spans="1:7" ht="25.5" customHeight="1">
      <c r="A607" s="91" t="s">
        <v>1149</v>
      </c>
      <c r="B607" s="92" t="s">
        <v>1150</v>
      </c>
      <c r="C607" s="57" t="s">
        <v>1151</v>
      </c>
      <c r="D607" s="93" t="s">
        <v>558</v>
      </c>
      <c r="E607" s="94">
        <v>65</v>
      </c>
      <c r="F607" s="143"/>
      <c r="G607" s="136"/>
    </row>
    <row r="608" spans="1:7" ht="25.5" customHeight="1">
      <c r="A608" s="91" t="s">
        <v>1152</v>
      </c>
      <c r="B608" s="92" t="s">
        <v>1153</v>
      </c>
      <c r="C608" s="57" t="s">
        <v>1154</v>
      </c>
      <c r="D608" s="93" t="s">
        <v>558</v>
      </c>
      <c r="E608" s="94">
        <v>32</v>
      </c>
      <c r="F608" s="143"/>
      <c r="G608" s="136"/>
    </row>
    <row r="609" spans="1:7" ht="25.5" customHeight="1">
      <c r="A609" s="91" t="s">
        <v>1155</v>
      </c>
      <c r="B609" s="92" t="s">
        <v>1156</v>
      </c>
      <c r="C609" s="57" t="s">
        <v>1157</v>
      </c>
      <c r="D609" s="93" t="s">
        <v>558</v>
      </c>
      <c r="E609" s="94">
        <v>26</v>
      </c>
      <c r="F609" s="143"/>
      <c r="G609" s="136"/>
    </row>
    <row r="610" spans="1:7" ht="25.5" customHeight="1">
      <c r="A610" s="91" t="s">
        <v>1158</v>
      </c>
      <c r="B610" s="92" t="s">
        <v>1159</v>
      </c>
      <c r="C610" s="57" t="s">
        <v>1160</v>
      </c>
      <c r="D610" s="93" t="s">
        <v>558</v>
      </c>
      <c r="E610" s="94">
        <v>8</v>
      </c>
      <c r="F610" s="143"/>
      <c r="G610" s="136"/>
    </row>
    <row r="611" spans="1:7" ht="25.5" customHeight="1">
      <c r="A611" s="91" t="s">
        <v>1161</v>
      </c>
      <c r="B611" s="92" t="s">
        <v>1162</v>
      </c>
      <c r="C611" s="57" t="s">
        <v>1163</v>
      </c>
      <c r="D611" s="93" t="s">
        <v>558</v>
      </c>
      <c r="E611" s="94">
        <v>8</v>
      </c>
      <c r="F611" s="143"/>
      <c r="G611" s="136"/>
    </row>
    <row r="612" spans="1:7" ht="25.5" customHeight="1">
      <c r="A612" s="91" t="s">
        <v>1146</v>
      </c>
      <c r="B612" s="92" t="s">
        <v>1164</v>
      </c>
      <c r="C612" s="57" t="s">
        <v>1165</v>
      </c>
      <c r="D612" s="93" t="s">
        <v>558</v>
      </c>
      <c r="E612" s="94">
        <v>680</v>
      </c>
      <c r="F612" s="143"/>
      <c r="G612" s="136"/>
    </row>
    <row r="613" spans="1:7" ht="25.5" customHeight="1">
      <c r="A613" s="91"/>
      <c r="B613" s="92"/>
      <c r="C613" s="57"/>
      <c r="D613" s="93"/>
      <c r="E613" s="94"/>
      <c r="F613" s="143"/>
      <c r="G613" s="136"/>
    </row>
    <row r="614" spans="1:7" ht="25.5" customHeight="1">
      <c r="A614" s="91" t="s">
        <v>1166</v>
      </c>
      <c r="B614" s="95" t="s">
        <v>1167</v>
      </c>
      <c r="C614" s="84" t="s">
        <v>1168</v>
      </c>
      <c r="D614" s="93"/>
      <c r="E614" s="94"/>
      <c r="F614" s="143"/>
      <c r="G614" s="136"/>
    </row>
    <row r="615" spans="1:7" ht="25.5" customHeight="1">
      <c r="A615" s="91"/>
      <c r="B615" s="92"/>
      <c r="C615" s="84"/>
      <c r="D615" s="93"/>
      <c r="E615" s="94"/>
      <c r="F615" s="143"/>
      <c r="G615" s="136"/>
    </row>
    <row r="616" spans="1:7" ht="25.5" customHeight="1">
      <c r="A616" s="91" t="s">
        <v>1169</v>
      </c>
      <c r="B616" s="95" t="s">
        <v>1170</v>
      </c>
      <c r="C616" s="84" t="s">
        <v>1171</v>
      </c>
      <c r="D616" s="93"/>
      <c r="E616" s="94"/>
      <c r="F616" s="143"/>
      <c r="G616" s="136"/>
    </row>
    <row r="617" spans="1:7" ht="25.5" customHeight="1">
      <c r="A617" s="91"/>
      <c r="B617" s="92"/>
      <c r="C617" s="57"/>
      <c r="D617" s="93"/>
      <c r="E617" s="94"/>
      <c r="F617" s="143"/>
      <c r="G617" s="136"/>
    </row>
    <row r="618" spans="1:7" ht="25.5" customHeight="1">
      <c r="A618" s="91" t="s">
        <v>1172</v>
      </c>
      <c r="B618" s="95" t="s">
        <v>1170</v>
      </c>
      <c r="C618" s="84" t="s">
        <v>1173</v>
      </c>
      <c r="D618" s="93"/>
      <c r="E618" s="94"/>
      <c r="F618" s="143"/>
      <c r="G618" s="136"/>
    </row>
    <row r="619" spans="1:7" ht="25.5" customHeight="1">
      <c r="A619" s="91"/>
      <c r="B619" s="92"/>
      <c r="C619" s="57"/>
      <c r="D619" s="93"/>
      <c r="E619" s="94"/>
      <c r="F619" s="143"/>
      <c r="G619" s="136"/>
    </row>
    <row r="620" spans="1:7" ht="38.25">
      <c r="A620" s="91" t="s">
        <v>1174</v>
      </c>
      <c r="B620" s="92" t="s">
        <v>1175</v>
      </c>
      <c r="C620" s="57" t="s">
        <v>1176</v>
      </c>
      <c r="D620" s="93" t="s">
        <v>50</v>
      </c>
      <c r="E620" s="94">
        <v>30010</v>
      </c>
      <c r="F620" s="143"/>
      <c r="G620" s="136"/>
    </row>
    <row r="621" spans="1:7" ht="38.25">
      <c r="A621" s="91" t="s">
        <v>1177</v>
      </c>
      <c r="B621" s="92" t="s">
        <v>1178</v>
      </c>
      <c r="C621" s="57" t="s">
        <v>1179</v>
      </c>
      <c r="D621" s="93" t="s">
        <v>50</v>
      </c>
      <c r="E621" s="94">
        <v>3600</v>
      </c>
      <c r="F621" s="143"/>
      <c r="G621" s="136"/>
    </row>
    <row r="622" spans="1:7" ht="25.5" customHeight="1">
      <c r="A622" s="91"/>
      <c r="B622" s="92"/>
      <c r="C622" s="57"/>
      <c r="D622" s="93"/>
      <c r="E622" s="94"/>
      <c r="F622" s="143"/>
      <c r="G622" s="136"/>
    </row>
    <row r="623" spans="1:7" ht="25.5" customHeight="1">
      <c r="A623" s="91" t="s">
        <v>1180</v>
      </c>
      <c r="B623" s="95" t="s">
        <v>1181</v>
      </c>
      <c r="C623" s="84" t="s">
        <v>1182</v>
      </c>
      <c r="D623" s="93"/>
      <c r="E623" s="94"/>
      <c r="F623" s="143"/>
      <c r="G623" s="136"/>
    </row>
    <row r="624" spans="1:7" ht="25.5" customHeight="1">
      <c r="A624" s="91"/>
      <c r="B624" s="92"/>
      <c r="C624" s="57"/>
      <c r="D624" s="93"/>
      <c r="E624" s="94"/>
      <c r="F624" s="143"/>
      <c r="G624" s="136"/>
    </row>
    <row r="625" spans="1:7" ht="25.5">
      <c r="A625" s="91" t="s">
        <v>1183</v>
      </c>
      <c r="B625" s="92" t="s">
        <v>1184</v>
      </c>
      <c r="C625" s="57" t="s">
        <v>1185</v>
      </c>
      <c r="D625" s="93" t="s">
        <v>558</v>
      </c>
      <c r="E625" s="94">
        <v>45</v>
      </c>
      <c r="F625" s="143"/>
      <c r="G625" s="136"/>
    </row>
    <row r="626" spans="1:7" ht="25.5" customHeight="1">
      <c r="A626" s="91"/>
      <c r="B626" s="92"/>
      <c r="C626" s="57"/>
      <c r="D626" s="93"/>
      <c r="E626" s="94"/>
      <c r="F626" s="143"/>
      <c r="G626" s="136"/>
    </row>
    <row r="627" spans="1:7" ht="25.5" customHeight="1">
      <c r="A627" s="91" t="s">
        <v>1186</v>
      </c>
      <c r="B627" s="95" t="s">
        <v>1187</v>
      </c>
      <c r="C627" s="84" t="s">
        <v>1188</v>
      </c>
      <c r="D627" s="93"/>
      <c r="E627" s="94"/>
      <c r="F627" s="143"/>
      <c r="G627" s="136"/>
    </row>
    <row r="628" spans="1:7" ht="25.5" customHeight="1">
      <c r="A628" s="91"/>
      <c r="B628" s="92"/>
      <c r="C628" s="57"/>
      <c r="D628" s="93"/>
      <c r="E628" s="94"/>
      <c r="F628" s="143"/>
      <c r="G628" s="136"/>
    </row>
    <row r="629" spans="1:7">
      <c r="A629" s="91" t="s">
        <v>1183</v>
      </c>
      <c r="B629" s="92" t="s">
        <v>1189</v>
      </c>
      <c r="C629" s="57" t="s">
        <v>1190</v>
      </c>
      <c r="D629" s="93" t="s">
        <v>558</v>
      </c>
      <c r="E629" s="94">
        <v>45</v>
      </c>
      <c r="F629" s="143"/>
      <c r="G629" s="136"/>
    </row>
    <row r="630" spans="1:7" ht="25.5" customHeight="1">
      <c r="A630" s="91" t="s">
        <v>1191</v>
      </c>
      <c r="B630" s="92" t="s">
        <v>1192</v>
      </c>
      <c r="C630" s="57" t="s">
        <v>1193</v>
      </c>
      <c r="D630" s="93" t="s">
        <v>558</v>
      </c>
      <c r="E630" s="94">
        <v>1650</v>
      </c>
      <c r="F630" s="143"/>
      <c r="G630" s="136"/>
    </row>
    <row r="631" spans="1:7" ht="25.5" customHeight="1">
      <c r="A631" s="91" t="s">
        <v>1194</v>
      </c>
      <c r="B631" s="92" t="s">
        <v>1195</v>
      </c>
      <c r="C631" s="57" t="s">
        <v>1196</v>
      </c>
      <c r="D631" s="93" t="s">
        <v>558</v>
      </c>
      <c r="E631" s="94">
        <v>3450</v>
      </c>
      <c r="F631" s="143"/>
      <c r="G631" s="136"/>
    </row>
    <row r="632" spans="1:7" ht="25.5" customHeight="1">
      <c r="A632" s="91" t="s">
        <v>1197</v>
      </c>
      <c r="B632" s="92" t="s">
        <v>1198</v>
      </c>
      <c r="C632" s="57" t="s">
        <v>1199</v>
      </c>
      <c r="D632" s="93" t="s">
        <v>558</v>
      </c>
      <c r="E632" s="94">
        <v>200</v>
      </c>
      <c r="F632" s="143"/>
      <c r="G632" s="136"/>
    </row>
    <row r="633" spans="1:7" ht="25.5" customHeight="1">
      <c r="A633" s="91" t="s">
        <v>1200</v>
      </c>
      <c r="B633" s="92" t="s">
        <v>1201</v>
      </c>
      <c r="C633" s="57" t="s">
        <v>1202</v>
      </c>
      <c r="D633" s="93" t="s">
        <v>558</v>
      </c>
      <c r="E633" s="94">
        <v>2050</v>
      </c>
      <c r="F633" s="143"/>
      <c r="G633" s="136"/>
    </row>
    <row r="634" spans="1:7" ht="25.5" customHeight="1">
      <c r="A634" s="91" t="s">
        <v>1203</v>
      </c>
      <c r="B634" s="92" t="s">
        <v>1204</v>
      </c>
      <c r="C634" s="57" t="s">
        <v>1205</v>
      </c>
      <c r="D634" s="93" t="s">
        <v>558</v>
      </c>
      <c r="E634" s="94">
        <v>450</v>
      </c>
      <c r="F634" s="143"/>
      <c r="G634" s="136"/>
    </row>
    <row r="635" spans="1:7" ht="25.5" customHeight="1">
      <c r="A635" s="91" t="s">
        <v>1206</v>
      </c>
      <c r="B635" s="92" t="s">
        <v>1207</v>
      </c>
      <c r="C635" s="57" t="s">
        <v>1208</v>
      </c>
      <c r="D635" s="93" t="s">
        <v>558</v>
      </c>
      <c r="E635" s="94">
        <v>100</v>
      </c>
      <c r="F635" s="143"/>
      <c r="G635" s="136"/>
    </row>
    <row r="636" spans="1:7" ht="25.5" customHeight="1">
      <c r="A636" s="91"/>
      <c r="B636" s="92"/>
      <c r="C636" s="57"/>
      <c r="D636" s="93"/>
      <c r="E636" s="94"/>
      <c r="F636" s="143"/>
      <c r="G636" s="136"/>
    </row>
    <row r="637" spans="1:7" ht="25.5" customHeight="1">
      <c r="A637" s="91" t="s">
        <v>1209</v>
      </c>
      <c r="B637" s="95" t="s">
        <v>1210</v>
      </c>
      <c r="C637" s="84" t="s">
        <v>1211</v>
      </c>
      <c r="D637" s="93"/>
      <c r="E637" s="94"/>
      <c r="F637" s="143"/>
      <c r="G637" s="136"/>
    </row>
    <row r="638" spans="1:7" ht="25.5" customHeight="1">
      <c r="A638" s="91"/>
      <c r="B638" s="92"/>
      <c r="C638" s="57"/>
      <c r="D638" s="93"/>
      <c r="E638" s="94"/>
      <c r="F638" s="143"/>
      <c r="G638" s="136"/>
    </row>
    <row r="639" spans="1:7" ht="25.5">
      <c r="A639" s="91" t="s">
        <v>1212</v>
      </c>
      <c r="B639" s="92" t="s">
        <v>1213</v>
      </c>
      <c r="C639" s="57" t="s">
        <v>1214</v>
      </c>
      <c r="D639" s="93" t="s">
        <v>529</v>
      </c>
      <c r="E639" s="94">
        <v>8</v>
      </c>
      <c r="F639" s="143"/>
      <c r="G639" s="136"/>
    </row>
    <row r="640" spans="1:7" ht="25.5" customHeight="1">
      <c r="A640" s="91" t="s">
        <v>1215</v>
      </c>
      <c r="B640" s="92" t="s">
        <v>1216</v>
      </c>
      <c r="C640" s="57" t="s">
        <v>1217</v>
      </c>
      <c r="D640" s="93" t="s">
        <v>529</v>
      </c>
      <c r="E640" s="94">
        <v>370</v>
      </c>
      <c r="F640" s="143"/>
      <c r="G640" s="136"/>
    </row>
    <row r="641" spans="1:7" ht="25.5" customHeight="1">
      <c r="A641" s="91"/>
      <c r="B641" s="92"/>
      <c r="C641" s="57"/>
      <c r="D641" s="93"/>
      <c r="E641" s="94"/>
      <c r="F641" s="143"/>
      <c r="G641" s="136"/>
    </row>
    <row r="642" spans="1:7" ht="25.5" customHeight="1">
      <c r="A642" s="91" t="s">
        <v>1218</v>
      </c>
      <c r="B642" s="95" t="s">
        <v>1219</v>
      </c>
      <c r="C642" s="84" t="s">
        <v>1220</v>
      </c>
      <c r="D642" s="93"/>
      <c r="E642" s="94"/>
      <c r="F642" s="143"/>
      <c r="G642" s="136"/>
    </row>
    <row r="643" spans="1:7" ht="25.5" customHeight="1">
      <c r="A643" s="91"/>
      <c r="B643" s="92"/>
      <c r="C643" s="57"/>
      <c r="D643" s="93"/>
      <c r="E643" s="94"/>
      <c r="F643" s="143"/>
      <c r="G643" s="136"/>
    </row>
    <row r="644" spans="1:7" ht="25.5">
      <c r="A644" s="91" t="s">
        <v>1221</v>
      </c>
      <c r="B644" s="92" t="s">
        <v>1222</v>
      </c>
      <c r="C644" s="57" t="s">
        <v>1223</v>
      </c>
      <c r="D644" s="93" t="s">
        <v>558</v>
      </c>
      <c r="E644" s="94">
        <v>1000</v>
      </c>
      <c r="F644" s="143"/>
      <c r="G644" s="136"/>
    </row>
    <row r="645" spans="1:7" ht="25.5" customHeight="1">
      <c r="A645" s="91" t="s">
        <v>1224</v>
      </c>
      <c r="B645" s="92" t="s">
        <v>1225</v>
      </c>
      <c r="C645" s="57" t="s">
        <v>1226</v>
      </c>
      <c r="D645" s="93" t="s">
        <v>558</v>
      </c>
      <c r="E645" s="94">
        <v>3000</v>
      </c>
      <c r="F645" s="143"/>
      <c r="G645" s="136"/>
    </row>
    <row r="646" spans="1:7" ht="25.5" customHeight="1">
      <c r="A646" s="91" t="s">
        <v>1227</v>
      </c>
      <c r="B646" s="92" t="s">
        <v>1228</v>
      </c>
      <c r="C646" s="57" t="s">
        <v>1229</v>
      </c>
      <c r="D646" s="93" t="s">
        <v>558</v>
      </c>
      <c r="E646" s="94">
        <v>2000</v>
      </c>
      <c r="F646" s="143"/>
      <c r="G646" s="136"/>
    </row>
    <row r="647" spans="1:7" ht="25.5" customHeight="1">
      <c r="A647" s="91" t="s">
        <v>1230</v>
      </c>
      <c r="B647" s="92" t="s">
        <v>1231</v>
      </c>
      <c r="C647" s="57" t="s">
        <v>1232</v>
      </c>
      <c r="D647" s="93" t="s">
        <v>558</v>
      </c>
      <c r="E647" s="94">
        <v>4000</v>
      </c>
      <c r="F647" s="143"/>
      <c r="G647" s="136"/>
    </row>
    <row r="648" spans="1:7" ht="25.5" customHeight="1">
      <c r="A648" s="91" t="s">
        <v>1233</v>
      </c>
      <c r="B648" s="92" t="s">
        <v>1234</v>
      </c>
      <c r="C648" s="57" t="s">
        <v>1235</v>
      </c>
      <c r="D648" s="93" t="s">
        <v>558</v>
      </c>
      <c r="E648" s="94">
        <v>2000</v>
      </c>
      <c r="F648" s="143"/>
      <c r="G648" s="136"/>
    </row>
    <row r="649" spans="1:7" ht="25.5" customHeight="1">
      <c r="A649" s="91" t="s">
        <v>1236</v>
      </c>
      <c r="B649" s="92" t="s">
        <v>1237</v>
      </c>
      <c r="C649" s="57" t="s">
        <v>1238</v>
      </c>
      <c r="D649" s="93" t="s">
        <v>558</v>
      </c>
      <c r="E649" s="94">
        <v>2000</v>
      </c>
      <c r="F649" s="143"/>
      <c r="G649" s="136"/>
    </row>
    <row r="650" spans="1:7" ht="25.5" customHeight="1">
      <c r="A650" s="91" t="s">
        <v>1239</v>
      </c>
      <c r="B650" s="92" t="s">
        <v>1240</v>
      </c>
      <c r="C650" s="57" t="s">
        <v>1241</v>
      </c>
      <c r="D650" s="93" t="s">
        <v>558</v>
      </c>
      <c r="E650" s="94">
        <v>4000</v>
      </c>
      <c r="F650" s="143"/>
      <c r="G650" s="136"/>
    </row>
    <row r="651" spans="1:7" ht="25.5" customHeight="1">
      <c r="A651" s="91" t="s">
        <v>1242</v>
      </c>
      <c r="B651" s="92" t="s">
        <v>1243</v>
      </c>
      <c r="C651" s="57" t="s">
        <v>1244</v>
      </c>
      <c r="D651" s="93" t="s">
        <v>558</v>
      </c>
      <c r="E651" s="94">
        <v>2000</v>
      </c>
      <c r="F651" s="143"/>
      <c r="G651" s="136"/>
    </row>
    <row r="652" spans="1:7" ht="25.5" customHeight="1">
      <c r="A652" s="91" t="s">
        <v>1245</v>
      </c>
      <c r="B652" s="92" t="s">
        <v>1246</v>
      </c>
      <c r="C652" s="57" t="s">
        <v>1247</v>
      </c>
      <c r="D652" s="93" t="s">
        <v>558</v>
      </c>
      <c r="E652" s="94">
        <v>2000</v>
      </c>
      <c r="F652" s="143"/>
      <c r="G652" s="136"/>
    </row>
    <row r="653" spans="1:7" ht="25.5" customHeight="1">
      <c r="A653" s="91"/>
      <c r="B653" s="92"/>
      <c r="C653" s="84"/>
      <c r="D653" s="93"/>
      <c r="E653" s="94"/>
      <c r="F653" s="142"/>
      <c r="G653" s="136"/>
    </row>
    <row r="654" spans="1:7" ht="25.5" customHeight="1">
      <c r="A654" s="91" t="s">
        <v>1248</v>
      </c>
      <c r="B654" s="95" t="s">
        <v>1249</v>
      </c>
      <c r="C654" s="84" t="s">
        <v>1250</v>
      </c>
      <c r="D654" s="93"/>
      <c r="E654" s="94"/>
      <c r="F654" s="142"/>
      <c r="G654" s="136"/>
    </row>
    <row r="655" spans="1:7" ht="25.5" customHeight="1">
      <c r="A655" s="91"/>
      <c r="B655" s="92"/>
      <c r="C655" s="57"/>
      <c r="D655" s="93"/>
      <c r="E655" s="94"/>
      <c r="F655" s="142"/>
      <c r="G655" s="136"/>
    </row>
    <row r="656" spans="1:7" ht="25.5" customHeight="1">
      <c r="A656" s="91" t="s">
        <v>1251</v>
      </c>
      <c r="B656" s="92" t="s">
        <v>1252</v>
      </c>
      <c r="C656" s="57" t="s">
        <v>1253</v>
      </c>
      <c r="D656" s="93" t="s">
        <v>84</v>
      </c>
      <c r="E656" s="94">
        <v>1</v>
      </c>
      <c r="F656" s="143"/>
      <c r="G656" s="136"/>
    </row>
    <row r="657" spans="1:8" ht="25.5" customHeight="1">
      <c r="A657" s="91"/>
      <c r="B657" s="92"/>
      <c r="C657" s="57"/>
      <c r="D657" s="93"/>
      <c r="E657" s="94"/>
      <c r="F657" s="142"/>
      <c r="G657" s="136"/>
    </row>
    <row r="658" spans="1:8" ht="25.5" customHeight="1">
      <c r="A658" s="91"/>
      <c r="B658" s="92"/>
      <c r="C658" s="57"/>
      <c r="D658" s="93"/>
      <c r="E658" s="94"/>
      <c r="F658" s="142"/>
      <c r="G658" s="136"/>
    </row>
    <row r="659" spans="1:8" ht="25.5" customHeight="1">
      <c r="A659" s="91" t="s">
        <v>1254</v>
      </c>
      <c r="B659" s="95" t="s">
        <v>1255</v>
      </c>
      <c r="C659" s="84" t="s">
        <v>1256</v>
      </c>
      <c r="D659" s="93"/>
      <c r="E659" s="94"/>
      <c r="F659" s="142"/>
      <c r="G659" s="136"/>
    </row>
    <row r="660" spans="1:8" ht="25.5" customHeight="1">
      <c r="A660" s="91"/>
      <c r="B660" s="92"/>
      <c r="C660" s="57"/>
      <c r="D660" s="93"/>
      <c r="E660" s="94"/>
      <c r="F660" s="142"/>
      <c r="G660" s="136"/>
    </row>
    <row r="661" spans="1:8" ht="25.5" customHeight="1">
      <c r="A661" s="91" t="s">
        <v>1257</v>
      </c>
      <c r="B661" s="92" t="s">
        <v>1258</v>
      </c>
      <c r="C661" s="57" t="s">
        <v>1259</v>
      </c>
      <c r="D661" s="93" t="s">
        <v>50</v>
      </c>
      <c r="E661" s="94">
        <v>60</v>
      </c>
      <c r="F661" s="143"/>
      <c r="G661" s="136"/>
    </row>
    <row r="662" spans="1:8" ht="25.5" customHeight="1">
      <c r="A662" s="91"/>
      <c r="B662" s="91"/>
      <c r="C662" s="57"/>
      <c r="D662" s="93"/>
      <c r="E662" s="94"/>
      <c r="F662" s="142"/>
      <c r="G662" s="136"/>
    </row>
    <row r="663" spans="1:8" ht="25.5" customHeight="1">
      <c r="A663" s="43"/>
      <c r="B663" s="74"/>
      <c r="C663" s="103"/>
      <c r="D663" s="56"/>
      <c r="E663" s="62"/>
      <c r="F663" s="134"/>
      <c r="G663" s="135"/>
    </row>
    <row r="664" spans="1:8" ht="25.5" customHeight="1">
      <c r="A664" s="43"/>
      <c r="B664" s="74"/>
      <c r="C664" s="45" t="s">
        <v>1260</v>
      </c>
      <c r="D664" s="56"/>
      <c r="E664" s="62"/>
      <c r="F664" s="134"/>
      <c r="G664" s="145">
        <f>SUM(G335:G661)</f>
        <v>0</v>
      </c>
      <c r="H664" s="104"/>
    </row>
    <row r="665" spans="1:8" ht="25.5" customHeight="1">
      <c r="A665" s="43"/>
      <c r="B665" s="74"/>
      <c r="C665" s="105"/>
      <c r="D665" s="56"/>
      <c r="E665" s="62"/>
      <c r="F665" s="134"/>
      <c r="G665" s="146"/>
    </row>
    <row r="666" spans="1:8" ht="25.5" customHeight="1">
      <c r="A666" s="43"/>
      <c r="B666" s="74"/>
      <c r="C666" s="105"/>
      <c r="D666" s="56"/>
      <c r="E666" s="62"/>
      <c r="F666" s="134"/>
      <c r="G666" s="146"/>
    </row>
    <row r="667" spans="1:8" ht="25.5" customHeight="1">
      <c r="A667" s="43"/>
      <c r="B667" s="74"/>
      <c r="C667" s="105"/>
      <c r="D667" s="56"/>
      <c r="E667" s="62"/>
      <c r="F667" s="134"/>
      <c r="G667" s="146"/>
    </row>
    <row r="668" spans="1:8" ht="25.5" customHeight="1">
      <c r="A668" s="43"/>
      <c r="B668" s="74"/>
      <c r="C668" s="105"/>
      <c r="D668" s="56"/>
      <c r="E668" s="62"/>
      <c r="F668" s="134"/>
      <c r="G668" s="146"/>
    </row>
    <row r="669" spans="1:8" ht="25.5" customHeight="1">
      <c r="A669" s="43"/>
      <c r="B669" s="74"/>
      <c r="C669" s="105"/>
      <c r="D669" s="56"/>
      <c r="E669" s="106" t="s">
        <v>14</v>
      </c>
      <c r="F669" s="147"/>
      <c r="G669" s="148">
        <f>G60</f>
        <v>0</v>
      </c>
    </row>
    <row r="670" spans="1:8" ht="25.5" customHeight="1">
      <c r="A670" s="43"/>
      <c r="B670" s="74"/>
      <c r="C670" s="105"/>
      <c r="D670" s="56"/>
      <c r="E670" s="106" t="s">
        <v>110</v>
      </c>
      <c r="F670" s="147"/>
      <c r="G670" s="148">
        <f>G328</f>
        <v>0</v>
      </c>
    </row>
    <row r="671" spans="1:8" ht="25.5" customHeight="1">
      <c r="A671" s="43"/>
      <c r="B671" s="74"/>
      <c r="C671" s="105"/>
      <c r="D671" s="56"/>
      <c r="E671" s="106" t="s">
        <v>582</v>
      </c>
      <c r="F671" s="147"/>
      <c r="G671" s="149">
        <f>G664</f>
        <v>0</v>
      </c>
    </row>
    <row r="672" spans="1:8" ht="25.5" customHeight="1">
      <c r="A672" s="43"/>
      <c r="B672" s="74"/>
      <c r="C672" s="105"/>
      <c r="D672" s="56"/>
      <c r="E672" s="106" t="s">
        <v>1261</v>
      </c>
      <c r="F672" s="147"/>
      <c r="G672" s="149">
        <f>G669+G670+G671</f>
        <v>0</v>
      </c>
    </row>
    <row r="673" spans="1:7" ht="25.5" customHeight="1">
      <c r="A673" s="43"/>
      <c r="B673" s="74"/>
      <c r="C673" s="105"/>
      <c r="D673" s="56"/>
      <c r="E673" s="106" t="s">
        <v>1262</v>
      </c>
      <c r="F673" s="150"/>
      <c r="G673" s="149">
        <f>F673*G672</f>
        <v>0</v>
      </c>
    </row>
    <row r="674" spans="1:7" ht="25.5" customHeight="1">
      <c r="A674" s="107"/>
      <c r="B674" s="108"/>
      <c r="C674" s="109"/>
      <c r="D674" s="110"/>
      <c r="E674" s="106" t="s">
        <v>1263</v>
      </c>
      <c r="F674" s="147"/>
      <c r="G674" s="151">
        <f>G672+G673</f>
        <v>0</v>
      </c>
    </row>
    <row r="677" spans="1:7">
      <c r="G677" s="115"/>
    </row>
    <row r="679" spans="1:7">
      <c r="G679" s="116"/>
    </row>
  </sheetData>
  <sheetProtection password="C662" sheet="1" objects="1" scenarios="1"/>
  <mergeCells count="2">
    <mergeCell ref="A6:A7"/>
    <mergeCell ref="F6:G6"/>
  </mergeCells>
  <pageMargins left="0.70866141732283472" right="0.70866141732283472" top="0.74803149606299213" bottom="0.74803149606299213" header="0.31496062992125984" footer="0.31496062992125984"/>
  <pageSetup paperSize="9" scale="47" fitToHeight="1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Infraero</dc:creator>
  <cp:lastModifiedBy>Infraero</cp:lastModifiedBy>
  <dcterms:created xsi:type="dcterms:W3CDTF">2011-08-01T18:08:24Z</dcterms:created>
  <dcterms:modified xsi:type="dcterms:W3CDTF">2011-08-01T18:52:13Z</dcterms:modified>
</cp:coreProperties>
</file>